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0" windowWidth="18060" windowHeight="11220"/>
  </bookViews>
  <sheets>
    <sheet name="Ingresos" sheetId="7" r:id="rId1"/>
    <sheet name="NOTAS" sheetId="8" r:id="rId2"/>
  </sheets>
  <definedNames>
    <definedName name="_xlnm._FilterDatabase" localSheetId="0" hidden="1">Ingresos!$A$6:$T$290</definedName>
  </definedNames>
  <calcPr calcId="144525"/>
</workbook>
</file>

<file path=xl/calcChain.xml><?xml version="1.0" encoding="utf-8"?>
<calcChain xmlns="http://schemas.openxmlformats.org/spreadsheetml/2006/main">
  <c r="D42" i="8" l="1"/>
  <c r="D38" i="8"/>
  <c r="D33" i="8"/>
  <c r="D73" i="8"/>
  <c r="D82" i="8"/>
  <c r="D77" i="8"/>
  <c r="D67" i="8"/>
  <c r="D8" i="8" l="1"/>
  <c r="D10" i="8" s="1"/>
  <c r="N7" i="7" l="1"/>
  <c r="N8" i="7"/>
  <c r="N9" i="7"/>
  <c r="N10" i="7"/>
  <c r="N15" i="7"/>
  <c r="N17" i="7"/>
  <c r="I10" i="7" l="1"/>
  <c r="I9" i="7"/>
  <c r="I8" i="7"/>
  <c r="I7" i="7"/>
  <c r="I15" i="7"/>
  <c r="I17" i="7"/>
</calcChain>
</file>

<file path=xl/sharedStrings.xml><?xml version="1.0" encoding="utf-8"?>
<sst xmlns="http://schemas.openxmlformats.org/spreadsheetml/2006/main" count="682" uniqueCount="642">
  <si>
    <t>INGRESOS_TOTAL</t>
  </si>
  <si>
    <t>I1000000000000</t>
  </si>
  <si>
    <t>INGRESOS CORRIENTES</t>
  </si>
  <si>
    <t>I1100000000000</t>
  </si>
  <si>
    <t>INGRESOS TRIBUTARIOS</t>
  </si>
  <si>
    <t>I1110000000000</t>
  </si>
  <si>
    <t>I1111000000000</t>
  </si>
  <si>
    <t>I1111010100001</t>
  </si>
  <si>
    <t>I1111020100001</t>
  </si>
  <si>
    <t>I1111030100001</t>
  </si>
  <si>
    <t>I1112000000000</t>
  </si>
  <si>
    <t>I1112010000001</t>
  </si>
  <si>
    <t>I1112020000001</t>
  </si>
  <si>
    <t>I1113000000000</t>
  </si>
  <si>
    <t>I1113010000000</t>
  </si>
  <si>
    <t>I1113010100001</t>
  </si>
  <si>
    <t>Del Sector Público</t>
  </si>
  <si>
    <t>I1113010200001</t>
  </si>
  <si>
    <t>Del Sector Privado</t>
  </si>
  <si>
    <t>I1113020000000</t>
  </si>
  <si>
    <t>I1113020100001</t>
  </si>
  <si>
    <t>I1113020200001</t>
  </si>
  <si>
    <t>I1114000000000</t>
  </si>
  <si>
    <t>I1114010000001</t>
  </si>
  <si>
    <t>I1120000000000</t>
  </si>
  <si>
    <t>I1121000000000</t>
  </si>
  <si>
    <t>I1121010000001</t>
  </si>
  <si>
    <t>I1122000000000</t>
  </si>
  <si>
    <t>I1122010000001</t>
  </si>
  <si>
    <t>I1122020000001</t>
  </si>
  <si>
    <t>I1123000000000</t>
  </si>
  <si>
    <t>I1123010000001</t>
  </si>
  <si>
    <t>I1123020000001</t>
  </si>
  <si>
    <t>I1124000000000</t>
  </si>
  <si>
    <t>I1124010000001</t>
  </si>
  <si>
    <t>I1125000000000</t>
  </si>
  <si>
    <t>I1125010000001</t>
  </si>
  <si>
    <t>I1130000000000</t>
  </si>
  <si>
    <t>I1131000000000</t>
  </si>
  <si>
    <t>I1131010000000</t>
  </si>
  <si>
    <t>I1131010100001</t>
  </si>
  <si>
    <t>I1131010200001</t>
  </si>
  <si>
    <t>I1131020000000</t>
  </si>
  <si>
    <t>I1131020100001</t>
  </si>
  <si>
    <t>I1131020200001</t>
  </si>
  <si>
    <t>I1132000000000</t>
  </si>
  <si>
    <t>I1132010000000</t>
  </si>
  <si>
    <t>I1132010300000</t>
  </si>
  <si>
    <t>I1132010310000</t>
  </si>
  <si>
    <t>I1132010311001</t>
  </si>
  <si>
    <t>Interno</t>
  </si>
  <si>
    <t>I1132010312001</t>
  </si>
  <si>
    <t>Importaciones</t>
  </si>
  <si>
    <t>I1132010400000</t>
  </si>
  <si>
    <t>I1132010410000</t>
  </si>
  <si>
    <t>I1132010411001</t>
  </si>
  <si>
    <t>I1132010412001</t>
  </si>
  <si>
    <t>I1132010420000</t>
  </si>
  <si>
    <t>I1132010421001</t>
  </si>
  <si>
    <t>I1132010422001</t>
  </si>
  <si>
    <t>I1132010430000</t>
  </si>
  <si>
    <t>I1132010431001</t>
  </si>
  <si>
    <t>I1132010440000</t>
  </si>
  <si>
    <t>Impuesto al Cemento</t>
  </si>
  <si>
    <t>I1132010440001</t>
  </si>
  <si>
    <t>Impuesto cemento</t>
  </si>
  <si>
    <t>I1132010450000</t>
  </si>
  <si>
    <t>I1132010451001</t>
  </si>
  <si>
    <t>I1132010452001</t>
  </si>
  <si>
    <t>I1132020000000</t>
  </si>
  <si>
    <t>I1132020300000</t>
  </si>
  <si>
    <t>I1132020310001</t>
  </si>
  <si>
    <t>I1132020320001</t>
  </si>
  <si>
    <t>I1140000000000</t>
  </si>
  <si>
    <t>I1141000000000</t>
  </si>
  <si>
    <t>I1141010100001</t>
  </si>
  <si>
    <t>I1141020000000</t>
  </si>
  <si>
    <t>I1141020100001</t>
  </si>
  <si>
    <t>I1142000000000</t>
  </si>
  <si>
    <t>I1142010100001</t>
  </si>
  <si>
    <t>I1142090100001</t>
  </si>
  <si>
    <t>I1142090200001</t>
  </si>
  <si>
    <t>I1143000000000</t>
  </si>
  <si>
    <t>I1143030000000</t>
  </si>
  <si>
    <t>I1143030100001</t>
  </si>
  <si>
    <t>I1143030200001</t>
  </si>
  <si>
    <t>I1143040000000</t>
  </si>
  <si>
    <t>I1143040100001</t>
  </si>
  <si>
    <t>I1143090000000</t>
  </si>
  <si>
    <t>I1143090100000</t>
  </si>
  <si>
    <t>I1143090110001</t>
  </si>
  <si>
    <t>I1143090120001</t>
  </si>
  <si>
    <t>I1143090130001</t>
  </si>
  <si>
    <t>I1143090200001</t>
  </si>
  <si>
    <t>I1190000000000</t>
  </si>
  <si>
    <t>I1191000000000</t>
  </si>
  <si>
    <t>I1191010000001</t>
  </si>
  <si>
    <t>I1199000000000</t>
  </si>
  <si>
    <t>I1199010000001</t>
  </si>
  <si>
    <t>I1200000000000</t>
  </si>
  <si>
    <t>I1213000000000</t>
  </si>
  <si>
    <t>I1213010100001</t>
  </si>
  <si>
    <t>I1213010200001</t>
  </si>
  <si>
    <t>I1213020100001</t>
  </si>
  <si>
    <t>I1213030100001</t>
  </si>
  <si>
    <t>I1300000000000</t>
  </si>
  <si>
    <t>I1310000000000</t>
  </si>
  <si>
    <t>I1312000000000</t>
  </si>
  <si>
    <t>I1312030000000</t>
  </si>
  <si>
    <t>I1312030100000</t>
  </si>
  <si>
    <t>I1312030101001</t>
  </si>
  <si>
    <t>I1312030102001</t>
  </si>
  <si>
    <t>I1312040100000</t>
  </si>
  <si>
    <t>I1312040110001</t>
  </si>
  <si>
    <t>I1312090000000</t>
  </si>
  <si>
    <t>I1312090200000</t>
  </si>
  <si>
    <t>I1312090210001</t>
  </si>
  <si>
    <t>I1312090220001</t>
  </si>
  <si>
    <t>I1312090600000</t>
  </si>
  <si>
    <t>I1312090610001</t>
  </si>
  <si>
    <t>I1312090900000</t>
  </si>
  <si>
    <t>I1312090920001</t>
  </si>
  <si>
    <t>I1312090930001</t>
  </si>
  <si>
    <t>I1312090940001</t>
  </si>
  <si>
    <t>I1313000000000</t>
  </si>
  <si>
    <t>I1313010000000</t>
  </si>
  <si>
    <t>I1313010100000</t>
  </si>
  <si>
    <t>I1313010110001</t>
  </si>
  <si>
    <t>I1313010120001</t>
  </si>
  <si>
    <t>I1313010300000</t>
  </si>
  <si>
    <t>I1313010310001</t>
  </si>
  <si>
    <t>I1313010320001</t>
  </si>
  <si>
    <t>I1313010330001</t>
  </si>
  <si>
    <t>I1313010340001</t>
  </si>
  <si>
    <t>I1313020000000</t>
  </si>
  <si>
    <t>I1313020130001</t>
  </si>
  <si>
    <t>I1313020140001</t>
  </si>
  <si>
    <t>I1313020300000</t>
  </si>
  <si>
    <t>I1313020310001</t>
  </si>
  <si>
    <t>I1313020320001</t>
  </si>
  <si>
    <t>I1313020340001</t>
  </si>
  <si>
    <t>I1320000000000</t>
  </si>
  <si>
    <t>I1321000000000</t>
  </si>
  <si>
    <t>I1321030000001</t>
  </si>
  <si>
    <t>I1323000000000</t>
  </si>
  <si>
    <t>I1323030100001</t>
  </si>
  <si>
    <t>I1330000000000</t>
  </si>
  <si>
    <t>I1331000000000</t>
  </si>
  <si>
    <t>I1331010000001</t>
  </si>
  <si>
    <t>I1331020000000</t>
  </si>
  <si>
    <t>I1331020100001</t>
  </si>
  <si>
    <t>I1331020200001</t>
  </si>
  <si>
    <t>Impuestos Aduanas</t>
  </si>
  <si>
    <t>I1331040000000</t>
  </si>
  <si>
    <t>I1331040100001</t>
  </si>
  <si>
    <t>I1331040200001</t>
  </si>
  <si>
    <t>I1331090000000</t>
  </si>
  <si>
    <t>Otras multas</t>
  </si>
  <si>
    <t>I1331090200001</t>
  </si>
  <si>
    <t>I1331090300001</t>
  </si>
  <si>
    <t>I1331090400001</t>
  </si>
  <si>
    <t>I1331090900001</t>
  </si>
  <si>
    <t>I1332000000000</t>
  </si>
  <si>
    <t>I1332010000000</t>
  </si>
  <si>
    <t>I1332010100001</t>
  </si>
  <si>
    <t>I1340000000000</t>
  </si>
  <si>
    <t>Intereses Moratorios</t>
  </si>
  <si>
    <t>I1341000000001</t>
  </si>
  <si>
    <t>I1390000000000</t>
  </si>
  <si>
    <t>I1391000000001</t>
  </si>
  <si>
    <t>I1399000000001</t>
  </si>
  <si>
    <t>I1400000000000</t>
  </si>
  <si>
    <t>I1410000000000</t>
  </si>
  <si>
    <t>I1412000000000</t>
  </si>
  <si>
    <t>I1412010000000</t>
  </si>
  <si>
    <t>I1412010100001</t>
  </si>
  <si>
    <t>I1412010200001</t>
  </si>
  <si>
    <t>I1412010300001</t>
  </si>
  <si>
    <t>I1412010400001</t>
  </si>
  <si>
    <t>Fodesaf-Pronamype</t>
  </si>
  <si>
    <t>I1412010500001</t>
  </si>
  <si>
    <t>I1412010600001</t>
  </si>
  <si>
    <t>I1412010700001</t>
  </si>
  <si>
    <t>I1412010800001</t>
  </si>
  <si>
    <t>I1412010900001</t>
  </si>
  <si>
    <t>I1412020000001</t>
  </si>
  <si>
    <t>I1412050000001</t>
  </si>
  <si>
    <t>I1412060000001</t>
  </si>
  <si>
    <t>I1412080000001</t>
  </si>
  <si>
    <t>I1413000000000</t>
  </si>
  <si>
    <t>I1413010000000</t>
  </si>
  <si>
    <t>I1413010100001</t>
  </si>
  <si>
    <t>I1413010200001</t>
  </si>
  <si>
    <t>I1413010300001</t>
  </si>
  <si>
    <t>I1413010400001</t>
  </si>
  <si>
    <t>I1413010500001</t>
  </si>
  <si>
    <t>I1413010600001</t>
  </si>
  <si>
    <t>I1413010700001</t>
  </si>
  <si>
    <t>I1413010900001</t>
  </si>
  <si>
    <t>I1413011000001</t>
  </si>
  <si>
    <t>I1413011100001</t>
  </si>
  <si>
    <t>I1413011200001</t>
  </si>
  <si>
    <t>I1413011300001</t>
  </si>
  <si>
    <t>I1413020000001</t>
  </si>
  <si>
    <t>I1413030000001</t>
  </si>
  <si>
    <t>I1413040000001</t>
  </si>
  <si>
    <t>I1413060000001</t>
  </si>
  <si>
    <t>I1414000000000</t>
  </si>
  <si>
    <t>I1414010000001</t>
  </si>
  <si>
    <t>I1415000000000</t>
  </si>
  <si>
    <t>I1415010000000</t>
  </si>
  <si>
    <t>I1415010100001</t>
  </si>
  <si>
    <t>I1415010200001</t>
  </si>
  <si>
    <t>I1415010300001</t>
  </si>
  <si>
    <t>I1415010400001</t>
  </si>
  <si>
    <t>I1415010500001</t>
  </si>
  <si>
    <t>I1415010600001</t>
  </si>
  <si>
    <t>I1416000000000</t>
  </si>
  <si>
    <t>I1416010000000</t>
  </si>
  <si>
    <t>I1416010100001</t>
  </si>
  <si>
    <t>I1416010200001</t>
  </si>
  <si>
    <t>I1416010300001</t>
  </si>
  <si>
    <t>I1416010400001</t>
  </si>
  <si>
    <t>I1416010600001</t>
  </si>
  <si>
    <t>I1430000000000</t>
  </si>
  <si>
    <t>I1432000000000</t>
  </si>
  <si>
    <t>I1432040000001</t>
  </si>
  <si>
    <t>I2000000000000</t>
  </si>
  <si>
    <t>INGRESOS DE CAPITAL</t>
  </si>
  <si>
    <t>I2400000000000</t>
  </si>
  <si>
    <t>I2410000000000</t>
  </si>
  <si>
    <t>I2412000000000</t>
  </si>
  <si>
    <t>I2412030000060</t>
  </si>
  <si>
    <t>I2412060000060</t>
  </si>
  <si>
    <t>I2412070000060</t>
  </si>
  <si>
    <t>I3000000000000</t>
  </si>
  <si>
    <t>FINANCIAMIENTO</t>
  </si>
  <si>
    <t>I3100000000000</t>
  </si>
  <si>
    <t>I3130000000000</t>
  </si>
  <si>
    <t>I3131010000000</t>
  </si>
  <si>
    <t>I3131010000280</t>
  </si>
  <si>
    <t>I3131010000281</t>
  </si>
  <si>
    <t>I3131010000282</t>
  </si>
  <si>
    <t>I3131020000000</t>
  </si>
  <si>
    <t>I3131020000280</t>
  </si>
  <si>
    <t>I3200000000000</t>
  </si>
  <si>
    <t>I3210000000000</t>
  </si>
  <si>
    <t>I3211000000000</t>
  </si>
  <si>
    <t>I3211010000000</t>
  </si>
  <si>
    <t>I3211010400453</t>
  </si>
  <si>
    <t>I3211020000000</t>
  </si>
  <si>
    <t>I3211021400503</t>
  </si>
  <si>
    <t>I3211021500504</t>
  </si>
  <si>
    <t>I3211021600505</t>
  </si>
  <si>
    <t>I3211021700506</t>
  </si>
  <si>
    <t>I3211021800507</t>
  </si>
  <si>
    <t>I3211021900508</t>
  </si>
  <si>
    <t>I3211022000509</t>
  </si>
  <si>
    <t>I3211022100510</t>
  </si>
  <si>
    <t>I3211030000000</t>
  </si>
  <si>
    <t>Banco Mundial</t>
  </si>
  <si>
    <t>I3211030400533</t>
  </si>
  <si>
    <t>I3211030500534</t>
  </si>
  <si>
    <t>I3211030500535</t>
  </si>
  <si>
    <t>I3211030700538</t>
  </si>
  <si>
    <t>I3211090000000</t>
  </si>
  <si>
    <t>I3211090100650</t>
  </si>
  <si>
    <t>I3211090200660</t>
  </si>
  <si>
    <t>I3212000000000</t>
  </si>
  <si>
    <t>I3212001000511</t>
  </si>
  <si>
    <t>I3212002000512</t>
  </si>
  <si>
    <t>I3212030000693</t>
  </si>
  <si>
    <t>I3300000000000</t>
  </si>
  <si>
    <t>I3320000000000</t>
  </si>
  <si>
    <t>Superávit Específico</t>
  </si>
  <si>
    <t>I3321010000923</t>
  </si>
  <si>
    <t>MINISTERIO DE HACIENDA -CONTABILIDAD NACIONAL</t>
  </si>
  <si>
    <t>PODER EJECUTIVO</t>
  </si>
  <si>
    <t>Enero</t>
  </si>
  <si>
    <t>Febrero</t>
  </si>
  <si>
    <t>Marzo</t>
  </si>
  <si>
    <t>Abril</t>
  </si>
  <si>
    <t>Mayo</t>
  </si>
  <si>
    <t>I1313020100000</t>
  </si>
  <si>
    <t>I1323010000000</t>
  </si>
  <si>
    <t>I1323010100000</t>
  </si>
  <si>
    <t>I1323010100001</t>
  </si>
  <si>
    <t>Dif Pto Estimado – Ac Real</t>
  </si>
  <si>
    <t>Ingreso acumulado real</t>
  </si>
  <si>
    <t>Pendiente-Excedente</t>
  </si>
  <si>
    <t>RENTA DE ACTIVOS FINANCIEROS</t>
  </si>
  <si>
    <t>INTERESES SOBRE TÍTULOS VALORES</t>
  </si>
  <si>
    <t>Intereses sobre títulos valores del Gobierno Centr</t>
  </si>
  <si>
    <t>Intereses p otros equivalentes efect sect púb int</t>
  </si>
  <si>
    <t>Nivel</t>
  </si>
  <si>
    <t>PosPre</t>
  </si>
  <si>
    <t>Desc.Pos.presupuestaria</t>
  </si>
  <si>
    <t>I</t>
  </si>
  <si>
    <t>Impuestos a los ingresos y utilidades</t>
  </si>
  <si>
    <t>IMPUESTO SOBRE LOS INGRESOS Y UTILIDADES DE PERSONAS FISICAS</t>
  </si>
  <si>
    <t>Impuesto sobre salarios, jubilaciones, pensiones y otros pagos laborales del Sector Público</t>
  </si>
  <si>
    <t>Impuesto sobre salarios, jubilaciones, pensiones y otros pagos laborales del Sector Privado</t>
  </si>
  <si>
    <t>Impuesto sobre los ingresos y utilidades de personas físicas</t>
  </si>
  <si>
    <t>IMPUESTO SOBRE LOS INGRESOS Y UTILIDADES DE LAS PERSONAS JURIDICAS</t>
  </si>
  <si>
    <t>Impuesto sobre los ingresos y utilidades de las personas jurídicas del Sector Público</t>
  </si>
  <si>
    <t>Impuesto sobre los ingresos y utilidades de las personas jurídicas del Sector Privado</t>
  </si>
  <si>
    <t>IMPUESTO SOBRE DIVIDENDOS E INTERESES DE TÍTULOS VALORES</t>
  </si>
  <si>
    <t>IMPUESTO SOBRE DIVIDENDOS</t>
  </si>
  <si>
    <t>IMPUESTO SOBRE INTERESES DE TÍTULOS VALORES</t>
  </si>
  <si>
    <t>IMPUESTO SOBRE REMESAS AL EXTERIOR</t>
  </si>
  <si>
    <t>Impuesto sobre remesas al exterior</t>
  </si>
  <si>
    <t>IMPUESTOS SOBRE LA PROPIEDAD</t>
  </si>
  <si>
    <t>Impuesto sobre la propiedad de bienes inmuebles</t>
  </si>
  <si>
    <t>Impuesto Solidario para el Fortalecimiento de Programas de Vivienda Ley 8683</t>
  </si>
  <si>
    <t>Impuesto sobre la propiedad de vehículos, aeronaves y embarcaciones</t>
  </si>
  <si>
    <t>Impuesto sobre la propiedad de vehículos, aeronaves y embarcaciones Ley N. 7088</t>
  </si>
  <si>
    <t>Timbre de Fauna Silvestre Ley Nº 7317</t>
  </si>
  <si>
    <t>Impuesto sobre el patrimonio</t>
  </si>
  <si>
    <t>Incremento Timbre de Educación y Cultura Ley N° 68</t>
  </si>
  <si>
    <t>Impuesto a las Personas Jurídicas Ley 9024</t>
  </si>
  <si>
    <t>Impuesto a los traspasos de bienes inmuebles</t>
  </si>
  <si>
    <t>Impuesto de traspaso de bienes inmuebles LeyNº7088</t>
  </si>
  <si>
    <t>Impuesto a los traspasos de vehículos, aeronaves y embarcaciones</t>
  </si>
  <si>
    <t>Impuesto de Traspaso de Vehículos Usados LeyNº7088</t>
  </si>
  <si>
    <t>IMPUESTOS SOBRE BIENES Y SERVICIOS</t>
  </si>
  <si>
    <t>IMPUESTO GENERAL SOBRE VENTAS Y CONSUMO</t>
  </si>
  <si>
    <t>IMPUESTO GENERAL SOBRE LAS VENTAS</t>
  </si>
  <si>
    <t>Impuesto sobre las ventas de bienes y servicios internos Ley Nº 7543</t>
  </si>
  <si>
    <t>Impuesto sobre las ventas de bienes y servicios importados Ley Nº 7543</t>
  </si>
  <si>
    <t>IMPUESTO SELECTIVO DE CONSUMO</t>
  </si>
  <si>
    <t>Impuesto selectivo de consumo de bienes internos Ley Nº7293</t>
  </si>
  <si>
    <t>Impuesto selectivo de consumo de bienes importados Ley Nº 7293</t>
  </si>
  <si>
    <t>IMPUESTOS ESPECÍFICOS SOBRE LA PRODUCCIÓN Y CONSUMO DE BIENES Y SERVICIOS</t>
  </si>
  <si>
    <t>IMPUESTOS ESPECÍFICOS SOBRE LA PRODUCCIÓN Y CONSUMO DE BIENES</t>
  </si>
  <si>
    <t>Impuestos específicos sobre los combustibles y energéticos</t>
  </si>
  <si>
    <t>Impuesto Único a los Combustibles Ley 8114</t>
  </si>
  <si>
    <t>Impuestos específicos sobre bienes manufacturados</t>
  </si>
  <si>
    <t>Impuesto Específico sobre Bebidas Alcohólicas Ley 7972</t>
  </si>
  <si>
    <t>Impuesto Específico sobre bebidas envasadas sin contenido Alcohólico Ley Nº 8114</t>
  </si>
  <si>
    <t>Impuesto específico sobre jabones de tocador Ley Nº 8114</t>
  </si>
  <si>
    <t>Impuesto a los Productos de Tabaco Ley 9028</t>
  </si>
  <si>
    <t>Impuesto a los Productos de Tabaco Internos</t>
  </si>
  <si>
    <t>Impuesto a los Productos de Tabaco Aduanas</t>
  </si>
  <si>
    <t>IMPUESTOS ESPECÍFICOS SOBRE LA PRODUCCIÓN Y CONSUMO DE SERVICIOS</t>
  </si>
  <si>
    <t>Impuestos específicos a los servicios de diversión</t>
  </si>
  <si>
    <t>Impuesto a casinos y salas de juego autorizadas Ley Nº 7088</t>
  </si>
  <si>
    <t>Impuesto sobre empresas de enlace de llamadas de apuestas electrónicas Ley N°9050</t>
  </si>
  <si>
    <t>IMPUESTOS SOBRE EL COMERCIO EXTERIOR Y TRANSACCIONES INTERNACIONALES</t>
  </si>
  <si>
    <t>IMPUESTOS A LAS IMPORTACIONES</t>
  </si>
  <si>
    <t>Arancel de Aduanas Ley Nº 7417</t>
  </si>
  <si>
    <t>Impuesto sobre el valor aduanero de las mercancías</t>
  </si>
  <si>
    <t>1% sobre el valor aduanero de las mercancías Ley Nº 7292 y sus Reformas</t>
  </si>
  <si>
    <t>IMPUESTOS A LAS EXPORTACIONES</t>
  </si>
  <si>
    <t>Derechos sobre exportación de banano. Ley Nº 7313</t>
  </si>
  <si>
    <t>¢1.5 por caja de banano exportada Ley Nº 7147</t>
  </si>
  <si>
    <t>Impuestos a las exportaciones por vía terrestre Ley N° 9154</t>
  </si>
  <si>
    <t>OTROS IMPUESTOS SOBRE EL COMERCIO EXTERIOR Y TRANSACCIONES INTERNACIONALES</t>
  </si>
  <si>
    <t>Impuestos de salida al exterior</t>
  </si>
  <si>
    <t>Derechos de salida del Territorio Nacional Ley. Nº 8316</t>
  </si>
  <si>
    <t>Derechos de salida del Territorio Nacional por vía terrestre Ley N° 9154</t>
  </si>
  <si>
    <t>Derechos consulares</t>
  </si>
  <si>
    <t>Derechos consulares Ley Nº 7293</t>
  </si>
  <si>
    <t>Otros impuestos sobre el comercio exterior y transacciones internacionales</t>
  </si>
  <si>
    <t>Impuesto de la Ley de Migración y Extranjería Ley Nº 8764</t>
  </si>
  <si>
    <t>Fondo Social Migratorio Art. 241 Ley N° 8764</t>
  </si>
  <si>
    <t>Fondo Especial de Migración Ley No. 8764</t>
  </si>
  <si>
    <t>Otros impuestos de la Ley de Migración y Extranjería Ley N° 8764</t>
  </si>
  <si>
    <t>Impuesto General Forestal Ley 7575</t>
  </si>
  <si>
    <t>OTROS INGRESOS TRIBUTARIOS</t>
  </si>
  <si>
    <t>IMPUESTO DE TIMBRES</t>
  </si>
  <si>
    <t>Timbre Fiscal Ley Nº 7208</t>
  </si>
  <si>
    <t>Ingresos Tributarios Diversos</t>
  </si>
  <si>
    <t>Papel Sellado Ley Nº 7345</t>
  </si>
  <si>
    <t>CONTRIBUCIONES SOCIALES</t>
  </si>
  <si>
    <t>I1210000000000</t>
  </si>
  <si>
    <t>CONTRIBUCIONES A LA SEGURIDAD SOCIAL</t>
  </si>
  <si>
    <t>CONTRIBUCIÓN A REGIMENES ESPECIALES DE PENSIONES</t>
  </si>
  <si>
    <t>Contribuciones al Magisterio Nacional -Activos Ley Nº 7531</t>
  </si>
  <si>
    <t>Contrib. por traslado al régimen de Reparto L8721</t>
  </si>
  <si>
    <t>Contribuciones Magisterio Nacional-Pensionados Ley Nº 7531</t>
  </si>
  <si>
    <t>Deducción sueldos para pensionados Ley Nº 7302</t>
  </si>
  <si>
    <t>INGRESOS NO TRIBUTARIOS</t>
  </si>
  <si>
    <t>VENTA DE BIENES Y SERVICIOS</t>
  </si>
  <si>
    <t>VENTA DE SERVICIOS</t>
  </si>
  <si>
    <t>SERVICIOS FINANCIEROS Y DE SEGUROS</t>
  </si>
  <si>
    <t>Servicios financieros</t>
  </si>
  <si>
    <t>Costo de Transferencia Switf</t>
  </si>
  <si>
    <t>Servicio de Recaudación Tesorería Nacional.</t>
  </si>
  <si>
    <t>Alquiler de edificios e instalaciones</t>
  </si>
  <si>
    <t>Alquileres de Edificios</t>
  </si>
  <si>
    <t>OTROS SERVICIOS</t>
  </si>
  <si>
    <t>Servicios de Investigación y Desarrollo</t>
  </si>
  <si>
    <t>Venta Servicios Metrológicos MEIC Ley Nº 8279</t>
  </si>
  <si>
    <t>Servicios Ambientales SETENA Ley 7554</t>
  </si>
  <si>
    <t>Servicios de publicidad e impresión</t>
  </si>
  <si>
    <t>Venta de Otros Servicios</t>
  </si>
  <si>
    <t>Venta de Servicios Instituto Geográfico Nacional MOPT</t>
  </si>
  <si>
    <t>Honorarios por Servicios de Defensa Civil de la Víctima</t>
  </si>
  <si>
    <t>Venta de Servicio de Consulta de datos del TSE</t>
  </si>
  <si>
    <t>DERECHOS ADMINISTRATIVOS</t>
  </si>
  <si>
    <t>DERECHOS ADMINISTRATIVOS A LOS SERVICIOS DE TRANSPORTE</t>
  </si>
  <si>
    <t>Derechos administrativos a los servicios de transporte por carretera</t>
  </si>
  <si>
    <t>Licencias de conducir Ley Nº 7055</t>
  </si>
  <si>
    <t>Canon Consejo de Transporte Público Ley Nº 7969</t>
  </si>
  <si>
    <t>Derechos administrativos a los servicios de transporte portuario</t>
  </si>
  <si>
    <t>Revisión de barcos por Capitanía de Puertos Resol. Nº 40</t>
  </si>
  <si>
    <t>Derechos de Inscripción Registro Naval Art. 33 Ley Nº 8000</t>
  </si>
  <si>
    <t>Derechos de zarpe embarcaciones extranjeras Art.32 Ley Nº 8000</t>
  </si>
  <si>
    <t>Canon por certificados de navegabilidad Art. 31. Ley Nº 8000</t>
  </si>
  <si>
    <t>DERECHOS ADMINISTRATIVOS A OTROS SERVICIOS PÚBLICOS</t>
  </si>
  <si>
    <t>Cánones por regulación de los servicios públicos</t>
  </si>
  <si>
    <t>Canon por aprovechamiento de aguas</t>
  </si>
  <si>
    <t>Canon ambiental por vertidos</t>
  </si>
  <si>
    <t>Derechos administrativos a actividades comerciales</t>
  </si>
  <si>
    <t>Radio y televisión, Ley Nº 1758.</t>
  </si>
  <si>
    <t>Frecuencias de radio, Ley Nº 1758</t>
  </si>
  <si>
    <t>Concesión de Explotación minera ley No. 8246</t>
  </si>
  <si>
    <t>INGRESOS DE LA PROPIEDAD</t>
  </si>
  <si>
    <t>TRASPASO DE DIVIDENDOS</t>
  </si>
  <si>
    <t>25% utilidades del INS (artículo 52 Ley N° 8653 de</t>
  </si>
  <si>
    <t>I1323030000000</t>
  </si>
  <si>
    <t>OTRAS RENTAS DE ACTIVOS FINANCIEROS</t>
  </si>
  <si>
    <t>Intereses sobre cuentas corrientes y otros depósitos en Bancos Estatales</t>
  </si>
  <si>
    <t>MULTAS, SANCIONES, REMATES Y CONFISCACIONES</t>
  </si>
  <si>
    <t>MULTAS Y SANCIONES</t>
  </si>
  <si>
    <t>Multas de tránsito</t>
  </si>
  <si>
    <t>Multas por atraso en pago de impuestos</t>
  </si>
  <si>
    <t>Impuestos Internos</t>
  </si>
  <si>
    <t>Sanciones administrativas y judiciales</t>
  </si>
  <si>
    <t>Sanciones Administrativas y Otros (Ley 7092)</t>
  </si>
  <si>
    <t>Ejecución garantías de cumplimiento y participación</t>
  </si>
  <si>
    <t>1% Ley Protección al Consumidor</t>
  </si>
  <si>
    <t>Multas por incumplimiento</t>
  </si>
  <si>
    <t>Infracciones a las Leyes Laborales</t>
  </si>
  <si>
    <t>Multas Varias</t>
  </si>
  <si>
    <t>REMATES Y CONFISCACIONES</t>
  </si>
  <si>
    <t>Remates y confiscaciones</t>
  </si>
  <si>
    <t>Remates.</t>
  </si>
  <si>
    <t>Intereses Moratorios por atraso en pago de impuestos</t>
  </si>
  <si>
    <t>OTROS INGRESOS NO TRIBUTARIOS</t>
  </si>
  <si>
    <t>Reintegros en efectivo</t>
  </si>
  <si>
    <t>Ingresos varios no especificados</t>
  </si>
  <si>
    <t>TRANSFERENCIAS CORRIENTES</t>
  </si>
  <si>
    <t>TRANSFERENCIAS CORRIENTES DEL SECTOR PUBLICO</t>
  </si>
  <si>
    <t>Transferencias corrientes de Órganos Desconcentrados</t>
  </si>
  <si>
    <t>Transferencias de Fodesaf</t>
  </si>
  <si>
    <t>Fodesaf - Ministerio Educación Pública Ley 8783 artículo 3 inciso e)</t>
  </si>
  <si>
    <t>Fodesaf-Ministerio de Obras Públicas y Transportes</t>
  </si>
  <si>
    <t>Fodesaf-Pronae-Ministerio de Trabajo</t>
  </si>
  <si>
    <t>Fodesaf-Pensiones Régimen No Contributivo</t>
  </si>
  <si>
    <t>Fodesaf-MEP-Comedores escolares Juntas de Educación Y Administrativas ARTÍCULO Nº 78 DE LA CONSTITUCIÓN POLÍTICA</t>
  </si>
  <si>
    <t>Fodesaf-MEP-Programa Avancemos SEGÚN LEY N° 4760 DEL 04/05/1971 Y SUS REFORMAS</t>
  </si>
  <si>
    <t>Fodesaf-IMAS-Mujeres Jefes de Hogar Ley LEY N° 4760, CAPITULO IV, ARTÍCULO 14, INCISO B DEL 5/4/1971</t>
  </si>
  <si>
    <t>Fodesaf-Desaf-Ley 8783</t>
  </si>
  <si>
    <t>Junta Administrativa del Registro Nacional, Ley Nº 7138</t>
  </si>
  <si>
    <t>Comisión Nacional de Emergencias Ley No. 8933</t>
  </si>
  <si>
    <t>Consejo Técnico de Aviación Civil Ley No. 5222</t>
  </si>
  <si>
    <t>Sistema Nacional de Áreas de Conservación</t>
  </si>
  <si>
    <t>Transferencias corrientes de Instituciones Desentralizadas no Empresariales</t>
  </si>
  <si>
    <t>Cuotas Organismos Internacionales, Ley Nº 3418</t>
  </si>
  <si>
    <t>Consejo Nacional de Investigaciones Científicas y</t>
  </si>
  <si>
    <t>Junta Administrativa Colegio San Luis Gonzaga</t>
  </si>
  <si>
    <t>Instituto Costarricense de Turismo</t>
  </si>
  <si>
    <t>Instituto Nacional de Estadísticas y Censos</t>
  </si>
  <si>
    <t>Instituto Nacional de la Mujer</t>
  </si>
  <si>
    <t>Patronato Nacional de la Infancia</t>
  </si>
  <si>
    <t>Instituto de Desarrollo Rural</t>
  </si>
  <si>
    <t>Servicio Nacional de Aguas Subterraneas, Riego y Avenamiento</t>
  </si>
  <si>
    <t>Autoridad Reguladora de Servicios Públicos</t>
  </si>
  <si>
    <t>Instituto Nacional de Pesca y Acuicultura</t>
  </si>
  <si>
    <t>Instituto Nacional de Aprendizaje</t>
  </si>
  <si>
    <t>Instituto Nacional de Fomento y Asesoría Municipal</t>
  </si>
  <si>
    <t>Instituto Nacional de Aprendizaje Ley Nº 7272</t>
  </si>
  <si>
    <t>Junta de Desarrollo de la Zona Sur. Ley Nº 7730</t>
  </si>
  <si>
    <t>Instituto Nacional de Estadística y Censos Ley Nº 7839 artículo 13 -Convenio BCCR-INEC-MH para Estudio Económico a Empresas</t>
  </si>
  <si>
    <t>Instituto de Desarrollo Rural Ley N° 5792 Art. 5</t>
  </si>
  <si>
    <t>Transferencias corrientes de Gobiernos Locales</t>
  </si>
  <si>
    <t>Transferencias de Municipalidades Ley Nº 7729</t>
  </si>
  <si>
    <t>Transferencias corrientes de Empresas Públicas no</t>
  </si>
  <si>
    <t>Instituto Costarricense de Acueductos y Alcantaril</t>
  </si>
  <si>
    <t>Instituto Costarricense de Electricidad</t>
  </si>
  <si>
    <t>Instituto Costarricense de Puertos del Pacífico</t>
  </si>
  <si>
    <t>Junta Adm. Portuaria y de Administración de la Ver</t>
  </si>
  <si>
    <t>Consejo Nacional de Producción</t>
  </si>
  <si>
    <t>Instituto Costarricense de Ferrocarriles</t>
  </si>
  <si>
    <t>Transferencias corrientes de Instituciones Públicas Financieras</t>
  </si>
  <si>
    <t>Banco de Costa Rica</t>
  </si>
  <si>
    <t>Banco Crédito Agrícola de Cartago</t>
  </si>
  <si>
    <t>Banco Nacional de Costa Rica</t>
  </si>
  <si>
    <t>Instituto Nacional de Vivienda y Urbanismo</t>
  </si>
  <si>
    <t>Instituto de Fomento Cooperativo</t>
  </si>
  <si>
    <t>TRANSFERENCIAS CORRIENTES DEL SECTOR EXTERNO</t>
  </si>
  <si>
    <t>Transferencias corrientes de Gobiernos Extranjeros</t>
  </si>
  <si>
    <t>Donación República de Corea Iniciativa de Cooperación entre Corea y América Latina para la Alimentación y la Agricultura (KOLFACI)</t>
  </si>
  <si>
    <t>Transferencias de Capital</t>
  </si>
  <si>
    <t>TRANSFERECIAS DE CAPITAL DEL SECTOR PUBLICO</t>
  </si>
  <si>
    <t>Transferencias de capital de Organos Desconcentra</t>
  </si>
  <si>
    <t>Transferencia de capital Instituto Metereológico Nacional</t>
  </si>
  <si>
    <t>Dirección de Geología y Minas</t>
  </si>
  <si>
    <t>Instituto Meteorológico (Dirección de Agua)</t>
  </si>
  <si>
    <t>FINANCIAMIENTO INTERNO</t>
  </si>
  <si>
    <t>EMISION DE TÍTULOS VALORES</t>
  </si>
  <si>
    <t>COLOCACIÓN DE TÍTULOS VALORES DE CORTO PLAZO</t>
  </si>
  <si>
    <t>Emisión Títulos Valores Deuda Interna</t>
  </si>
  <si>
    <t>Titulos Valores Deuda Interna. Contribucion del Es tado Deuda Política, Elecciones 2014</t>
  </si>
  <si>
    <t>Emision de Titulos Valores Deuda Inter.Caja Unica</t>
  </si>
  <si>
    <t>COLOCACIÓN DE TÍTULOS VALORES DE LARGO PLAZO</t>
  </si>
  <si>
    <t>FINANCIAMIENTO EXTERNO</t>
  </si>
  <si>
    <t>PRESTAMOS DIRECTOS</t>
  </si>
  <si>
    <t>PRESTAMOS DE INSTITUCIONES INTERNACIONALES DE DESA</t>
  </si>
  <si>
    <t>Banco Centroamericano de Integracion Económica</t>
  </si>
  <si>
    <t>CRÉDITO BCIE 1709 PROGRAMA DE GESTIÓN INTEGRADA DE RECURSOS HÍDRICOS</t>
  </si>
  <si>
    <t>Banco Interamericano de Desarrollo</t>
  </si>
  <si>
    <t>Crédito BID N° 1566-OC-CR-Programa de Desarrollo Sostenible de la Cuenca Binacional del Rio Sixaola</t>
  </si>
  <si>
    <t>Crédito BID Nº 2007/-OC-CR-Programa de Infraestruc Vial (PIV1), Ley 8845</t>
  </si>
  <si>
    <t>Crédito BID N° 2098/-OC-CR-Programa Red Vial Cantonal (PIV1) Ley N°8982</t>
  </si>
  <si>
    <t>Credito BID No.1824/OC-CR-Programa de turismo en Areas Silvestres Protegidas y su Contrato Modific. LEG/SGO/CID/DBDOC #35218709 Ley No. 8967</t>
  </si>
  <si>
    <t>Crédito BID Nº 2526/OC-CR-Programa para la Prevención de la Violencia y Promoción de la Inclusión Social Ley Nº9025</t>
  </si>
  <si>
    <t>Programa de Innovación y Capital Humano para la Competitividad, Ley Nº 9218</t>
  </si>
  <si>
    <t>BID Nº 3071/OC-CR Programa de Infraestructura Transporte Ley Nº9283</t>
  </si>
  <si>
    <t>BID Nº 3072/CH-CR Programa de Infraestructura Transporte Ley Nº9283</t>
  </si>
  <si>
    <t>Crédito BIRF Nº7284-CR Proyecto de Equidad y Eficiencia de la Educación</t>
  </si>
  <si>
    <t>CREDITO BIRF Nº 7388-CR Proyecto Introducción Instrumentos Financieros para Gestión Ambiental</t>
  </si>
  <si>
    <t>Credito BIRF N°7594-CR opcion de Desembolso Diferido Ante el Riesgo de Catástrofe (CAT-DDO)</t>
  </si>
  <si>
    <t>CREDITO BIRF N° 8194-CR Proyecto de Mejoramiento de Mejoramiento de la Educación Superior Ley N° 9144</t>
  </si>
  <si>
    <t>Otros préstamos de Organismos Internacionales de Desarrollo</t>
  </si>
  <si>
    <t>Préstamo CR-P4 Ley 8559 Proyecto de Mejoramiento del Medio Ambiente del Area Metropolitana de San José. Banco Japonés de Cooperación Internacional</t>
  </si>
  <si>
    <t>Préstamo Corporación Andina De Fomento Ley Nº8844 Proyecto Bajos de Chilamate - Vuelta Kooper</t>
  </si>
  <si>
    <t>PRESTAMOS DE GOBIERNOS EXTRANJEROS</t>
  </si>
  <si>
    <t>Crédito entre el Gobierno de Costa Rica y el Banco Importación y Exportación de China EXIMBANK Ley N°9293- RUTA 32</t>
  </si>
  <si>
    <t>Préstamos KFW Programa de Agua Potable y Saneamiento Básico Rural II, Ley N°7132 09/10/89</t>
  </si>
  <si>
    <t>RECURSOS DE VIGENCIAS ANTERIORES</t>
  </si>
  <si>
    <t>Superávit Específico de la donación de la Unión Europea</t>
  </si>
  <si>
    <t>Julio</t>
  </si>
  <si>
    <t>Servicio de Recaudación</t>
  </si>
  <si>
    <t>Servicio de Recaudación Tesorería Nacional</t>
  </si>
  <si>
    <t>Servicios tributarios ley N°9355</t>
  </si>
  <si>
    <t>Multas ley 8246 Código de Miniería</t>
  </si>
  <si>
    <t>Transferencias corrientes del Gobierno Central</t>
  </si>
  <si>
    <t>Donaciones corrientes del Gobierno Central</t>
  </si>
  <si>
    <t>I1312030400000</t>
  </si>
  <si>
    <t>I1312030401001</t>
  </si>
  <si>
    <t>I1312030402001</t>
  </si>
  <si>
    <t>I1331090500001</t>
  </si>
  <si>
    <t>I1411000000000</t>
  </si>
  <si>
    <t>I1411000000001</t>
  </si>
  <si>
    <t>a)</t>
  </si>
  <si>
    <t>Agosto</t>
  </si>
  <si>
    <t>I1413080000001</t>
  </si>
  <si>
    <t>Instituto Nacional de Fomento y Asesoría Municipal recursos convenio MIVAH-PRUGAM</t>
  </si>
  <si>
    <t>I2412080000060</t>
  </si>
  <si>
    <t>FODESAF- Ministerio de Cultura</t>
  </si>
  <si>
    <t>I3211010500513</t>
  </si>
  <si>
    <t>Crédito BCIE-2157, Ley 9327 Proyecto de Mercado Regional Mayorista de la Región Chorotega</t>
  </si>
  <si>
    <t>Nota</t>
  </si>
  <si>
    <t>Junio</t>
  </si>
  <si>
    <t>Septiembre</t>
  </si>
  <si>
    <t>Octubre</t>
  </si>
  <si>
    <t>b)</t>
  </si>
  <si>
    <t>Diciembre</t>
  </si>
  <si>
    <t>Noviembre</t>
  </si>
  <si>
    <t>I1115000000000</t>
  </si>
  <si>
    <t>IMPUESTO ESPECIAL SOBRE BANCOS Y ENTIDADES FINANCIERAS NO DOMICILIADAS</t>
  </si>
  <si>
    <t>I1115010100001</t>
  </si>
  <si>
    <t>Impuesto especial sobre bancos y entidades financieras no domiciliadas Ley 8114</t>
  </si>
  <si>
    <t>I1411010000001</t>
  </si>
  <si>
    <t>Fideicomiso No. 955 Ministerio de Hacienda _ Banco Nacional de Costa Rica</t>
  </si>
  <si>
    <t>I1412110000001</t>
  </si>
  <si>
    <t>Instituto Meteorológico Nacional</t>
  </si>
  <si>
    <t>I2100000000000</t>
  </si>
  <si>
    <t>Venta de Activos</t>
  </si>
  <si>
    <t>I2110000000000</t>
  </si>
  <si>
    <t>Venta de Activos Fijos</t>
  </si>
  <si>
    <t>I2113000000004</t>
  </si>
  <si>
    <t>Venta de maquinaria y equipo</t>
  </si>
  <si>
    <t>I3211030200514</t>
  </si>
  <si>
    <t>Crédito BIRF 8593-CR, Ley No 9396, Programa por Re sultados para el Fortalecimiento del Seguro Universal de Salud en Costa Rica</t>
  </si>
  <si>
    <t>DEL 01 DE ENERO AL 31 DE DICIEMBRE 2016</t>
  </si>
  <si>
    <t>I1412011500001</t>
  </si>
  <si>
    <t>Fodesaf-Mi primer Empleo</t>
  </si>
  <si>
    <t>Negativo producto de la compensación del ingreso y gasto del ingreso de fuente de financiamiento externo 650</t>
  </si>
  <si>
    <t>El ingreso se presenta Negativo debido a una devolución por impuesto según sentencia judicial, Despacho Lara Duarte, 12-00538</t>
  </si>
  <si>
    <t>Acumulado</t>
  </si>
  <si>
    <r>
      <t xml:space="preserve">INFORME DE PRESUPUESTO DE INGRESOS </t>
    </r>
    <r>
      <rPr>
        <b/>
        <u/>
        <sz val="11"/>
        <rFont val="Calibri"/>
        <family val="2"/>
        <scheme val="minor"/>
      </rPr>
      <t>DEFINITIVA</t>
    </r>
  </si>
  <si>
    <t>Presupuesto Actual</t>
  </si>
  <si>
    <t>Nota N° 1.</t>
  </si>
  <si>
    <t>Ingresos tributarios</t>
  </si>
  <si>
    <t>Ingresos no tributarios</t>
  </si>
  <si>
    <t>Transferencia Corrientes</t>
  </si>
  <si>
    <t>Contribuciones Sociales</t>
  </si>
  <si>
    <t>Total Ingresos Corrientes</t>
  </si>
  <si>
    <t>Financiamiento</t>
  </si>
  <si>
    <t>Total de Ingresos</t>
  </si>
  <si>
    <t xml:space="preserve"> </t>
  </si>
  <si>
    <t>Nota N° 2.</t>
  </si>
  <si>
    <t xml:space="preserve">Nota N° 3.  </t>
  </si>
  <si>
    <t xml:space="preserve">Nota N° 5.  </t>
  </si>
  <si>
    <t>INCISO A: (Aumentan)</t>
  </si>
  <si>
    <t>Ingresos Corrientes</t>
  </si>
  <si>
    <t>INCISO B: (Disminuye)</t>
  </si>
  <si>
    <t xml:space="preserve">Financiamiento Externo, Préstamos Directos, BID:   </t>
  </si>
  <si>
    <t>El presupuesto ordinario  y extraordinario de la República para el ejercicio económico 2016 fue aprobado mediante la Ley 9341,  publicada Publicado en la Gaceta No. 240 Alcance Digital No.112 del 10 de diciembre del 2015  Según el siguiente detalle:</t>
  </si>
  <si>
    <t>REBAJAR</t>
  </si>
  <si>
    <t>AUMENTAR</t>
  </si>
  <si>
    <t>Detalle</t>
  </si>
  <si>
    <t>Ingreso</t>
  </si>
  <si>
    <t xml:space="preserve">Movimiento </t>
  </si>
  <si>
    <t>Monto</t>
  </si>
  <si>
    <t>1412010300001</t>
  </si>
  <si>
    <t>1412011500001</t>
  </si>
  <si>
    <t>3131020000280</t>
  </si>
  <si>
    <t>3131010000280</t>
  </si>
  <si>
    <t>En Alcance Alcance Digital No. 139 a la Gaceta 152, Decreto 39852-H, del 09 de agosto del 2016, se aprueba un Traslado de Partidas según el siguiente detalle.</t>
  </si>
  <si>
    <t>Ley 9385. Modificación del  Artículo 1° de la Ley No. 9341 Ley de Presupuesto Ordinario de la República y Primer Presupuesto Extraordinario de la República para el Ejercicio Económico 2016. Publicado en la Gaceta No. 155 Alcance 143 del 12 de agosto del 2016, como sigue:</t>
  </si>
  <si>
    <t>Ingresos de Capital</t>
  </si>
  <si>
    <t xml:space="preserve">FODESAF- Ministerio de Cultura </t>
  </si>
  <si>
    <t>Títulos Valores Deuda Interna. Contribución del Estado Deuda Política, Elecciones Municipales 2016</t>
  </si>
  <si>
    <t>Emisión de Títulos Valores Deuda Interna Caja Única</t>
  </si>
  <si>
    <t xml:space="preserve">INCISO B: </t>
  </si>
  <si>
    <t>(Disminuye)</t>
  </si>
  <si>
    <t>(Aumentan)</t>
  </si>
  <si>
    <r>
      <t>F.F.504</t>
    </r>
    <r>
      <rPr>
        <sz val="10"/>
        <rFont val="Arial"/>
        <family val="2"/>
      </rPr>
      <t>: Préstamo BID N° 2007/-OC-CR-Programa de Infraestructura
Vial (PIVI) Ley N°8845.</t>
    </r>
  </si>
  <si>
    <r>
      <t>F.F. 506</t>
    </r>
    <r>
      <rPr>
        <sz val="10"/>
        <rFont val="Arial"/>
        <family val="2"/>
      </rPr>
      <t>:  Credito BID No. 1824/OC-CR-Programa de turismo en Áreas
Silvestres Protegidas y su Contrato Modificatorio No.
LEG/SGO/CID/DBDOC #35218709 Ley No. 8967</t>
    </r>
  </si>
  <si>
    <r>
      <t>F.F.509</t>
    </r>
    <r>
      <rPr>
        <sz val="10"/>
        <rFont val="Arial"/>
        <family val="2"/>
      </rPr>
      <t>:  BID Nº 3071/OC-CR-Programa de Infraestructura de
Transporte (PIT) Ley Nº9283.</t>
    </r>
  </si>
  <si>
    <r>
      <t>F.F.510</t>
    </r>
    <r>
      <rPr>
        <sz val="10"/>
        <rFont val="Arial"/>
        <family val="2"/>
      </rPr>
      <t>:  BID Nº 3072/CH-CR-Programa de Infraestructura de
Transporte (PIT) Ley Nº9283</t>
    </r>
  </si>
  <si>
    <t>Financiamiento Externo, Préstamos Directos, Banco Mundial</t>
  </si>
  <si>
    <r>
      <t>F.F.514</t>
    </r>
    <r>
      <rPr>
        <sz val="10"/>
        <rFont val="Arial"/>
        <family val="2"/>
      </rPr>
      <t>:  BIRF 8593-CR, Ley No 9396, Programa por Resultados
para el Fortalecimiento del Seguro Universal de Salud en Costa
Rica.</t>
    </r>
  </si>
  <si>
    <r>
      <t>F.F.538</t>
    </r>
    <r>
      <rPr>
        <sz val="10"/>
        <rFont val="Arial"/>
        <family val="2"/>
      </rPr>
      <t>:  BIRF Nº8194-CR Proyecto de Mejoramiento de la
Educación Superior Ley Nº9144.</t>
    </r>
  </si>
  <si>
    <t>Ley 9417. Modificación del  Artículo 1° de la Ley No. 9341 Ley de Presupuesto Ordinario de la República y Segundo Presupuesto Extraordinario de la República para el Ejercicio Económico 2016. Publicado en la Gaceta No. 245 Alcance 317 del 21 de diciembre del 2016, como sigue:</t>
  </si>
  <si>
    <t>Transferencias de capital de Organos Desconcentrados</t>
  </si>
  <si>
    <t>INCISO C: (Aumentan)</t>
  </si>
  <si>
    <t xml:space="preserve">INCISO C: </t>
  </si>
  <si>
    <t>(Disminuyen)</t>
  </si>
  <si>
    <r>
      <t>F.F.533</t>
    </r>
    <r>
      <rPr>
        <sz val="10"/>
        <rFont val="Arial"/>
        <family val="2"/>
      </rPr>
      <t>: BIRF No 7284-CR Proyecto Equidad y Eficiencia de la
Educación</t>
    </r>
  </si>
  <si>
    <t xml:space="preserve">Financiamiento Externo, Préstamos Directos, Banco Mundial:  </t>
  </si>
  <si>
    <r>
      <t>F.F. 534</t>
    </r>
    <r>
      <rPr>
        <sz val="10"/>
        <rFont val="Arial"/>
        <family val="2"/>
      </rPr>
      <t>:  CBIRF Nº7388-CR Proyecto de Ecomercados II</t>
    </r>
  </si>
  <si>
    <t>Financiamiento Externo, Préstamos Directos, BCIE.</t>
  </si>
  <si>
    <r>
      <t>F.F.513</t>
    </r>
    <r>
      <rPr>
        <sz val="10"/>
        <rFont val="Arial"/>
        <family val="2"/>
      </rPr>
      <t>: BCIE-2157, Ley 9327 Proyecto de Mercado Regional
Mayorista de la Región Chorotega.</t>
    </r>
  </si>
  <si>
    <t>Financiamiento Externo, Préstamos Directos, JBIC.</t>
  </si>
  <si>
    <r>
      <t>F.F.650</t>
    </r>
    <r>
      <rPr>
        <sz val="10"/>
        <rFont val="Arial"/>
        <family val="2"/>
      </rPr>
      <t>:  o CR-P4 Ley 8559 Proyecto de Mejoramiento del Medio
Ambiente del Area Metropolitana de San José. Banco Japonés
de Cooperación Internacional (JBIC).</t>
    </r>
  </si>
  <si>
    <t>Nota N° 4.</t>
  </si>
  <si>
    <t>En Alcance Alcance Digital No. 238 D a la Gaceta 208,Decreto 39991-H, del 31 de agosto del 2016, se aprueba un Traslado de Partidas según el siguiente detalle.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</si>
</sst>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7" formatCode="&quot;₡&quot;#,##0.00_);\(&quot;₡&quot;#,##0.00\)"/>
    <numFmt numFmtId="164" formatCode="#,##0.0"/>
  </numFmts>
  <fonts count="3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1"/>
      <name val="Calibri"/>
      <family val="2"/>
      <scheme val="minor"/>
    </font>
    <font>
      <sz val="11"/>
      <name val="Calibri"/>
      <family val="2"/>
      <scheme val="minor"/>
    </font>
    <font>
      <b/>
      <i/>
      <sz val="11"/>
      <name val="Calibri"/>
      <family val="2"/>
      <scheme val="minor"/>
    </font>
    <font>
      <sz val="10"/>
      <color rgb="FFFF0000"/>
      <name val="Arial"/>
      <family val="2"/>
    </font>
    <font>
      <sz val="10"/>
      <color theme="1"/>
      <name val="Arial"/>
      <family val="2"/>
    </font>
    <font>
      <b/>
      <sz val="10"/>
      <name val="Arial"/>
      <family val="2"/>
    </font>
    <font>
      <b/>
      <sz val="10"/>
      <color theme="1"/>
      <name val="Arial"/>
      <family val="2"/>
    </font>
    <font>
      <b/>
      <u/>
      <sz val="11"/>
      <name val="Calibri"/>
      <family val="2"/>
      <scheme val="minor"/>
    </font>
    <font>
      <b/>
      <u/>
      <sz val="10"/>
      <name val="Arial"/>
      <family val="2"/>
    </font>
    <font>
      <sz val="10"/>
      <color rgb="FF00000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163">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25" fillId="32" borderId="0" applyNumberFormat="0" applyBorder="0" applyAlignment="0" applyProtection="0"/>
    <xf numFmtId="0" fontId="8" fillId="0" borderId="0"/>
    <xf numFmtId="0" fontId="26" fillId="0" borderId="0"/>
    <xf numFmtId="0" fontId="7" fillId="8" borderId="8"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6" fillId="8" borderId="8"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5" fillId="8" borderId="8"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8" borderId="8"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8"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4" fillId="0" borderId="0"/>
    <xf numFmtId="0" fontId="4" fillId="8" borderId="8"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3" fillId="8" borderId="8"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2" fillId="8" borderId="8"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cellStyleXfs>
  <cellXfs count="112">
    <xf numFmtId="0" fontId="26" fillId="0" borderId="0" xfId="0" applyFont="1"/>
    <xf numFmtId="0" fontId="29" fillId="33" borderId="0" xfId="42" applyFont="1" applyFill="1" applyAlignment="1">
      <alignment horizontal="center" vertical="center" wrapText="1"/>
    </xf>
    <xf numFmtId="0" fontId="31" fillId="0" borderId="0" xfId="0" applyFont="1" applyFill="1"/>
    <xf numFmtId="4" fontId="31" fillId="0" borderId="0" xfId="0" applyNumberFormat="1" applyFont="1" applyFill="1" applyAlignment="1">
      <alignment horizontal="right"/>
    </xf>
    <xf numFmtId="0" fontId="26" fillId="0" borderId="0" xfId="0" applyFont="1" applyBorder="1" applyAlignment="1">
      <alignment horizontal="right"/>
    </xf>
    <xf numFmtId="4" fontId="30" fillId="0" borderId="0" xfId="0" applyNumberFormat="1" applyFont="1" applyAlignment="1">
      <alignment horizontal="right"/>
    </xf>
    <xf numFmtId="4" fontId="26" fillId="0" borderId="0" xfId="0" applyNumberFormat="1" applyFont="1" applyBorder="1" applyAlignment="1">
      <alignment horizontal="right"/>
    </xf>
    <xf numFmtId="4" fontId="26" fillId="0" borderId="0" xfId="0" applyNumberFormat="1" applyFont="1" applyAlignment="1">
      <alignment horizontal="right"/>
    </xf>
    <xf numFmtId="4" fontId="31" fillId="0" borderId="0" xfId="0" applyNumberFormat="1" applyFont="1" applyFill="1" applyBorder="1" applyAlignment="1">
      <alignment horizontal="right"/>
    </xf>
    <xf numFmtId="0" fontId="0" fillId="0" borderId="0" xfId="0" applyFont="1"/>
    <xf numFmtId="0" fontId="26" fillId="0" borderId="0" xfId="0" applyFont="1" applyFill="1"/>
    <xf numFmtId="4" fontId="26" fillId="0" borderId="0" xfId="0" applyNumberFormat="1" applyFont="1" applyFill="1" applyBorder="1" applyAlignment="1">
      <alignment horizontal="right"/>
    </xf>
    <xf numFmtId="4" fontId="26" fillId="0" borderId="0" xfId="0" applyNumberFormat="1" applyFont="1" applyFill="1" applyAlignment="1">
      <alignment horizontal="right"/>
    </xf>
    <xf numFmtId="4" fontId="31" fillId="0" borderId="0" xfId="0" applyNumberFormat="1" applyFont="1" applyFill="1"/>
    <xf numFmtId="4" fontId="28" fillId="0" borderId="0" xfId="42" applyNumberFormat="1" applyFont="1" applyAlignment="1">
      <alignment horizontal="right"/>
    </xf>
    <xf numFmtId="4" fontId="29" fillId="33" borderId="0" xfId="42" applyNumberFormat="1" applyFont="1" applyFill="1" applyAlignment="1">
      <alignment horizontal="center" vertical="center" wrapText="1"/>
    </xf>
    <xf numFmtId="4" fontId="29" fillId="33" borderId="0" xfId="42" applyNumberFormat="1" applyFont="1" applyFill="1" applyBorder="1" applyAlignment="1">
      <alignment horizontal="center" vertical="center" wrapText="1"/>
    </xf>
    <xf numFmtId="4" fontId="26" fillId="0" borderId="0" xfId="0" applyNumberFormat="1" applyFont="1" applyFill="1"/>
    <xf numFmtId="0" fontId="32" fillId="0" borderId="0" xfId="0" applyFont="1" applyAlignment="1">
      <alignment horizontal="right"/>
    </xf>
    <xf numFmtId="0" fontId="33" fillId="0" borderId="0" xfId="0" applyFont="1" applyFill="1"/>
    <xf numFmtId="4" fontId="0" fillId="0" borderId="0" xfId="0" applyNumberFormat="1" applyFont="1" applyAlignment="1">
      <alignment horizontal="right"/>
    </xf>
    <xf numFmtId="0" fontId="26" fillId="0" borderId="0" xfId="0" applyFont="1" applyAlignment="1">
      <alignment horizontal="center" vertical="center" wrapText="1"/>
    </xf>
    <xf numFmtId="0" fontId="26" fillId="0" borderId="0" xfId="43" applyFont="1"/>
    <xf numFmtId="3" fontId="26" fillId="0" borderId="0" xfId="43" applyNumberFormat="1" applyFont="1" applyAlignment="1">
      <alignment horizontal="right"/>
    </xf>
    <xf numFmtId="4" fontId="26" fillId="0" borderId="0" xfId="43" applyNumberFormat="1" applyFont="1" applyAlignment="1">
      <alignment horizontal="right"/>
    </xf>
    <xf numFmtId="0" fontId="26" fillId="0" borderId="0" xfId="43" applyFont="1"/>
    <xf numFmtId="3" fontId="26" fillId="0" borderId="0" xfId="43" applyNumberFormat="1" applyFont="1" applyAlignment="1">
      <alignment horizontal="right"/>
    </xf>
    <xf numFmtId="4" fontId="26" fillId="0" borderId="0" xfId="43" applyNumberFormat="1" applyFont="1" applyAlignment="1">
      <alignment horizontal="right"/>
    </xf>
    <xf numFmtId="0" fontId="26" fillId="0" borderId="0" xfId="43" applyFont="1"/>
    <xf numFmtId="3" fontId="26" fillId="0" borderId="0" xfId="43" applyNumberFormat="1" applyFont="1" applyAlignment="1">
      <alignment horizontal="right"/>
    </xf>
    <xf numFmtId="4" fontId="26" fillId="0" borderId="0" xfId="43" applyNumberFormat="1" applyFont="1" applyAlignment="1">
      <alignment horizontal="right"/>
    </xf>
    <xf numFmtId="4" fontId="26" fillId="0" borderId="0" xfId="43" applyNumberFormat="1" applyFont="1" applyAlignment="1">
      <alignment horizontal="right"/>
    </xf>
    <xf numFmtId="164" fontId="26" fillId="0" borderId="0" xfId="43" applyNumberFormat="1" applyFont="1" applyAlignment="1">
      <alignment horizontal="right"/>
    </xf>
    <xf numFmtId="0" fontId="27" fillId="0" borderId="0" xfId="42" applyFont="1" applyAlignment="1"/>
    <xf numFmtId="0" fontId="27" fillId="0" borderId="0" xfId="42" applyFont="1" applyAlignment="1">
      <alignment horizontal="left"/>
    </xf>
    <xf numFmtId="4" fontId="26" fillId="0" borderId="0" xfId="43" applyNumberFormat="1" applyFont="1" applyAlignment="1">
      <alignment horizontal="right"/>
    </xf>
    <xf numFmtId="4" fontId="26" fillId="0" borderId="0" xfId="43" applyNumberFormat="1" applyFont="1" applyAlignment="1">
      <alignment horizontal="right"/>
    </xf>
    <xf numFmtId="4" fontId="26" fillId="0" borderId="0" xfId="43" applyNumberFormat="1" applyFont="1" applyAlignment="1">
      <alignment horizontal="right"/>
    </xf>
    <xf numFmtId="3" fontId="0" fillId="0" borderId="0" xfId="0" applyNumberFormat="1" applyFont="1" applyAlignment="1">
      <alignment horizontal="right"/>
    </xf>
    <xf numFmtId="4" fontId="0" fillId="0" borderId="0" xfId="0" applyNumberFormat="1" applyFont="1" applyAlignment="1">
      <alignment horizontal="right"/>
    </xf>
    <xf numFmtId="4" fontId="0" fillId="0" borderId="0" xfId="0" applyNumberFormat="1" applyFont="1" applyAlignment="1">
      <alignment horizontal="right"/>
    </xf>
    <xf numFmtId="4" fontId="0" fillId="0" borderId="0" xfId="0" applyNumberFormat="1" applyFont="1" applyAlignment="1">
      <alignment horizontal="right"/>
    </xf>
    <xf numFmtId="0" fontId="26" fillId="0" borderId="0" xfId="43" applyFont="1"/>
    <xf numFmtId="3" fontId="26" fillId="0" borderId="0" xfId="43" applyNumberFormat="1" applyFont="1" applyAlignment="1">
      <alignment horizontal="right"/>
    </xf>
    <xf numFmtId="4" fontId="26" fillId="0" borderId="0" xfId="43" applyNumberFormat="1" applyFont="1" applyAlignment="1">
      <alignment horizontal="right"/>
    </xf>
    <xf numFmtId="4" fontId="26" fillId="0" borderId="0" xfId="43" applyNumberFormat="1" applyFont="1" applyAlignment="1">
      <alignment horizontal="right"/>
    </xf>
    <xf numFmtId="0" fontId="26" fillId="0" borderId="0" xfId="43" applyFont="1"/>
    <xf numFmtId="3" fontId="26" fillId="0" borderId="0" xfId="43" applyNumberFormat="1" applyFont="1" applyAlignment="1">
      <alignment horizontal="right"/>
    </xf>
    <xf numFmtId="4" fontId="26" fillId="0" borderId="0" xfId="43" applyNumberFormat="1" applyFont="1" applyAlignment="1">
      <alignment horizontal="right"/>
    </xf>
    <xf numFmtId="4" fontId="26" fillId="0" borderId="0" xfId="43" applyNumberFormat="1" applyFont="1" applyAlignment="1">
      <alignment horizontal="right"/>
    </xf>
    <xf numFmtId="0" fontId="26" fillId="0" borderId="0" xfId="43" applyFont="1"/>
    <xf numFmtId="3" fontId="26" fillId="0" borderId="0" xfId="43" applyNumberFormat="1" applyFont="1" applyAlignment="1">
      <alignment horizontal="right"/>
    </xf>
    <xf numFmtId="4" fontId="26" fillId="0" borderId="0" xfId="43" applyNumberFormat="1" applyFont="1" applyAlignment="1">
      <alignment horizontal="right"/>
    </xf>
    <xf numFmtId="4" fontId="26" fillId="0" borderId="0" xfId="43" applyNumberFormat="1" applyFont="1" applyAlignment="1">
      <alignment horizontal="right"/>
    </xf>
    <xf numFmtId="0" fontId="26" fillId="0" borderId="0" xfId="43" applyFont="1"/>
    <xf numFmtId="3" fontId="26" fillId="0" borderId="0" xfId="43" applyNumberFormat="1" applyFont="1" applyAlignment="1">
      <alignment horizontal="right"/>
    </xf>
    <xf numFmtId="4" fontId="26" fillId="0" borderId="0" xfId="43" applyNumberFormat="1" applyFont="1" applyAlignment="1">
      <alignment horizontal="right"/>
    </xf>
    <xf numFmtId="0" fontId="26" fillId="0" borderId="0" xfId="43" applyFont="1"/>
    <xf numFmtId="3" fontId="26" fillId="0" borderId="0" xfId="43" applyNumberFormat="1" applyFont="1" applyAlignment="1">
      <alignment horizontal="right"/>
    </xf>
    <xf numFmtId="4" fontId="26" fillId="0" borderId="0" xfId="43" applyNumberFormat="1" applyFont="1" applyAlignment="1">
      <alignment horizontal="right"/>
    </xf>
    <xf numFmtId="4" fontId="26" fillId="0" borderId="0" xfId="43" applyNumberFormat="1" applyFont="1" applyAlignment="1">
      <alignment horizontal="right"/>
    </xf>
    <xf numFmtId="3" fontId="26" fillId="0" borderId="0" xfId="43" applyNumberFormat="1" applyFont="1" applyAlignment="1">
      <alignment horizontal="right"/>
    </xf>
    <xf numFmtId="4" fontId="26" fillId="0" borderId="0" xfId="43" applyNumberFormat="1" applyFont="1" applyAlignment="1">
      <alignment horizontal="right"/>
    </xf>
    <xf numFmtId="164" fontId="26" fillId="0" borderId="0" xfId="43" applyNumberFormat="1" applyFont="1" applyAlignment="1">
      <alignment horizontal="right"/>
    </xf>
    <xf numFmtId="4" fontId="26" fillId="0" borderId="0" xfId="0" applyNumberFormat="1" applyFont="1"/>
    <xf numFmtId="4" fontId="0" fillId="0" borderId="0" xfId="0" applyNumberFormat="1" applyFont="1" applyAlignment="1">
      <alignment horizontal="right"/>
    </xf>
    <xf numFmtId="4" fontId="32" fillId="0" borderId="0" xfId="0" applyNumberFormat="1" applyFont="1" applyAlignment="1">
      <alignment horizontal="right"/>
    </xf>
    <xf numFmtId="4" fontId="33" fillId="0" borderId="0" xfId="0" applyNumberFormat="1" applyFont="1" applyFill="1" applyAlignment="1">
      <alignment horizontal="right"/>
    </xf>
    <xf numFmtId="4" fontId="32" fillId="0" borderId="0" xfId="43" applyNumberFormat="1" applyFont="1" applyAlignment="1">
      <alignment horizontal="right"/>
    </xf>
    <xf numFmtId="4" fontId="33" fillId="0" borderId="0" xfId="0" applyNumberFormat="1" applyFont="1" applyFill="1" applyBorder="1" applyAlignment="1">
      <alignment horizontal="right"/>
    </xf>
    <xf numFmtId="164" fontId="32" fillId="0" borderId="0" xfId="43" applyNumberFormat="1" applyFont="1" applyAlignment="1">
      <alignment horizontal="right"/>
    </xf>
    <xf numFmtId="0" fontId="32" fillId="0" borderId="0" xfId="43" applyFont="1" applyAlignment="1">
      <alignment wrapText="1"/>
    </xf>
    <xf numFmtId="0" fontId="26" fillId="0" borderId="0" xfId="43" applyFont="1" applyAlignment="1">
      <alignment wrapText="1"/>
    </xf>
    <xf numFmtId="0" fontId="26" fillId="0" borderId="0" xfId="43" applyFont="1" applyBorder="1" applyAlignment="1">
      <alignment horizontal="left" vertical="center" wrapText="1"/>
    </xf>
    <xf numFmtId="0" fontId="26" fillId="0" borderId="0" xfId="43" applyFont="1" applyBorder="1" applyAlignment="1">
      <alignment wrapText="1"/>
    </xf>
    <xf numFmtId="7" fontId="26" fillId="0" borderId="0" xfId="43" applyNumberFormat="1" applyFont="1" applyBorder="1" applyAlignment="1">
      <alignment vertical="center" wrapText="1"/>
    </xf>
    <xf numFmtId="0" fontId="26" fillId="0" borderId="0" xfId="43" applyFont="1" applyAlignment="1">
      <alignment vertical="center"/>
    </xf>
    <xf numFmtId="4" fontId="26" fillId="0" borderId="0" xfId="43" applyNumberFormat="1" applyFont="1" applyBorder="1" applyAlignment="1">
      <alignment wrapText="1"/>
    </xf>
    <xf numFmtId="7" fontId="26" fillId="0" borderId="10" xfId="43" applyNumberFormat="1" applyFont="1" applyBorder="1" applyAlignment="1">
      <alignment vertical="center" wrapText="1"/>
    </xf>
    <xf numFmtId="7" fontId="32" fillId="0" borderId="0" xfId="43" applyNumberFormat="1" applyFont="1" applyBorder="1" applyAlignment="1">
      <alignment wrapText="1"/>
    </xf>
    <xf numFmtId="7" fontId="26" fillId="0" borderId="0" xfId="43" applyNumberFormat="1" applyFont="1" applyBorder="1" applyAlignment="1">
      <alignment wrapText="1"/>
    </xf>
    <xf numFmtId="0" fontId="32" fillId="0" borderId="0" xfId="43" applyFont="1" applyBorder="1" applyAlignment="1">
      <alignment horizontal="center" wrapText="1"/>
    </xf>
    <xf numFmtId="0" fontId="26" fillId="0" borderId="0" xfId="43" applyFont="1" applyBorder="1" applyAlignment="1">
      <alignment horizontal="center" wrapText="1"/>
    </xf>
    <xf numFmtId="0" fontId="32" fillId="0" borderId="0" xfId="43" applyFont="1" applyBorder="1" applyAlignment="1">
      <alignment wrapText="1"/>
    </xf>
    <xf numFmtId="0" fontId="26" fillId="0" borderId="0" xfId="43" applyFont="1" applyAlignment="1">
      <alignment horizontal="justify" vertical="center"/>
    </xf>
    <xf numFmtId="0" fontId="35" fillId="0" borderId="0" xfId="43" applyFont="1" applyAlignment="1">
      <alignment horizontal="justify" vertical="center"/>
    </xf>
    <xf numFmtId="0" fontId="32" fillId="0" borderId="0" xfId="43" applyFont="1" applyAlignment="1">
      <alignment horizontal="justify" vertical="center"/>
    </xf>
    <xf numFmtId="7" fontId="26" fillId="0" borderId="10" xfId="43" applyNumberFormat="1" applyFont="1" applyBorder="1" applyAlignment="1">
      <alignment wrapText="1"/>
    </xf>
    <xf numFmtId="7" fontId="32" fillId="0" borderId="0" xfId="43" applyNumberFormat="1" applyFont="1" applyBorder="1" applyAlignment="1">
      <alignment horizontal="right" vertical="center" wrapText="1"/>
    </xf>
    <xf numFmtId="0" fontId="35" fillId="0" borderId="0" xfId="43" applyFont="1" applyAlignment="1">
      <alignment horizontal="justify" vertical="center" wrapText="1"/>
    </xf>
    <xf numFmtId="0" fontId="36" fillId="0" borderId="0" xfId="43" applyFont="1" applyAlignment="1">
      <alignment horizontal="justify" vertical="center" wrapText="1"/>
    </xf>
    <xf numFmtId="7" fontId="26" fillId="0" borderId="0" xfId="43" applyNumberFormat="1" applyFont="1" applyAlignment="1">
      <alignment vertical="center"/>
    </xf>
    <xf numFmtId="0" fontId="32" fillId="0" borderId="0" xfId="0" applyFont="1" applyAlignment="1">
      <alignment horizontal="center" vertical="center" wrapText="1"/>
    </xf>
    <xf numFmtId="49" fontId="26" fillId="0" borderId="0" xfId="43" applyNumberFormat="1" applyFont="1" applyBorder="1" applyAlignment="1">
      <alignment horizontal="center" wrapText="1"/>
    </xf>
    <xf numFmtId="0" fontId="35" fillId="0" borderId="0" xfId="0" applyFont="1"/>
    <xf numFmtId="7" fontId="26" fillId="0" borderId="0" xfId="43" applyNumberFormat="1" applyFont="1" applyAlignment="1">
      <alignment wrapText="1"/>
    </xf>
    <xf numFmtId="7" fontId="32" fillId="0" borderId="0" xfId="43" applyNumberFormat="1" applyFont="1" applyAlignment="1">
      <alignment wrapText="1"/>
    </xf>
    <xf numFmtId="0" fontId="26" fillId="0" borderId="0" xfId="43" applyFont="1" applyAlignment="1"/>
    <xf numFmtId="0" fontId="35" fillId="0" borderId="0" xfId="43" applyFont="1" applyAlignment="1">
      <alignment wrapText="1"/>
    </xf>
    <xf numFmtId="7" fontId="26" fillId="0" borderId="0" xfId="43" applyNumberFormat="1" applyFont="1" applyBorder="1" applyAlignment="1"/>
    <xf numFmtId="7" fontId="26" fillId="0" borderId="10" xfId="43" applyNumberFormat="1" applyFont="1" applyBorder="1" applyAlignment="1"/>
    <xf numFmtId="0" fontId="32" fillId="0" borderId="0" xfId="43" applyFont="1" applyFill="1" applyBorder="1" applyAlignment="1">
      <alignment wrapText="1"/>
    </xf>
    <xf numFmtId="0" fontId="26" fillId="0" borderId="0" xfId="43" applyFont="1" applyFill="1" applyBorder="1" applyAlignment="1">
      <alignment wrapText="1"/>
    </xf>
    <xf numFmtId="0" fontId="26" fillId="0" borderId="0" xfId="43" applyFont="1" applyFill="1" applyAlignment="1">
      <alignment wrapText="1"/>
    </xf>
    <xf numFmtId="0" fontId="27" fillId="0" borderId="0" xfId="42" applyFont="1" applyAlignment="1"/>
    <xf numFmtId="0" fontId="27" fillId="0" borderId="0" xfId="42" applyFont="1" applyAlignment="1">
      <alignment horizontal="left"/>
    </xf>
    <xf numFmtId="0" fontId="36" fillId="0" borderId="0" xfId="43" applyFont="1" applyAlignment="1">
      <alignment horizontal="left" vertical="center" wrapText="1"/>
    </xf>
    <xf numFmtId="0" fontId="26" fillId="0" borderId="0" xfId="0" applyFont="1" applyAlignment="1">
      <alignment horizontal="justify" vertical="center" wrapText="1"/>
    </xf>
    <xf numFmtId="0" fontId="26" fillId="0" borderId="0" xfId="43" applyFont="1" applyBorder="1" applyAlignment="1">
      <alignment horizontal="left" wrapText="1"/>
    </xf>
    <xf numFmtId="0" fontId="26" fillId="0" borderId="0" xfId="43" applyFont="1" applyBorder="1" applyAlignment="1">
      <alignment horizontal="justify" vertical="center" wrapText="1"/>
    </xf>
    <xf numFmtId="0" fontId="32" fillId="0" borderId="0" xfId="43" applyFont="1" applyBorder="1" applyAlignment="1">
      <alignment horizontal="left" wrapText="1"/>
    </xf>
    <xf numFmtId="0" fontId="26" fillId="0" borderId="0" xfId="43" applyFont="1" applyFill="1" applyBorder="1" applyAlignment="1">
      <alignment horizontal="justify" vertical="center" wrapText="1"/>
    </xf>
  </cellXfs>
  <cellStyles count="163">
    <cellStyle name="20% - Énfasis1" xfId="19" builtinId="30" customBuiltin="1"/>
    <cellStyle name="20% - Énfasis1 2" xfId="45"/>
    <cellStyle name="20% - Énfasis1 2 2" xfId="85"/>
    <cellStyle name="20% - Énfasis1 3" xfId="58"/>
    <cellStyle name="20% - Énfasis1 3 2" xfId="98"/>
    <cellStyle name="20% - Énfasis1 4" xfId="71"/>
    <cellStyle name="20% - Énfasis1 5" xfId="112"/>
    <cellStyle name="20% - Énfasis1 6" xfId="125"/>
    <cellStyle name="20% - Énfasis1 7" xfId="138"/>
    <cellStyle name="20% - Énfasis1 8" xfId="151"/>
    <cellStyle name="20% - Énfasis2" xfId="23" builtinId="34" customBuiltin="1"/>
    <cellStyle name="20% - Énfasis2 2" xfId="47"/>
    <cellStyle name="20% - Énfasis2 2 2" xfId="87"/>
    <cellStyle name="20% - Énfasis2 3" xfId="60"/>
    <cellStyle name="20% - Énfasis2 3 2" xfId="100"/>
    <cellStyle name="20% - Énfasis2 4" xfId="73"/>
    <cellStyle name="20% - Énfasis2 5" xfId="114"/>
    <cellStyle name="20% - Énfasis2 6" xfId="127"/>
    <cellStyle name="20% - Énfasis2 7" xfId="140"/>
    <cellStyle name="20% - Énfasis2 8" xfId="153"/>
    <cellStyle name="20% - Énfasis3" xfId="27" builtinId="38" customBuiltin="1"/>
    <cellStyle name="20% - Énfasis3 2" xfId="49"/>
    <cellStyle name="20% - Énfasis3 2 2" xfId="89"/>
    <cellStyle name="20% - Énfasis3 3" xfId="62"/>
    <cellStyle name="20% - Énfasis3 3 2" xfId="102"/>
    <cellStyle name="20% - Énfasis3 4" xfId="75"/>
    <cellStyle name="20% - Énfasis3 5" xfId="116"/>
    <cellStyle name="20% - Énfasis3 6" xfId="129"/>
    <cellStyle name="20% - Énfasis3 7" xfId="142"/>
    <cellStyle name="20% - Énfasis3 8" xfId="155"/>
    <cellStyle name="20% - Énfasis4" xfId="31" builtinId="42" customBuiltin="1"/>
    <cellStyle name="20% - Énfasis4 2" xfId="51"/>
    <cellStyle name="20% - Énfasis4 2 2" xfId="91"/>
    <cellStyle name="20% - Énfasis4 3" xfId="64"/>
    <cellStyle name="20% - Énfasis4 3 2" xfId="104"/>
    <cellStyle name="20% - Énfasis4 4" xfId="77"/>
    <cellStyle name="20% - Énfasis4 5" xfId="118"/>
    <cellStyle name="20% - Énfasis4 6" xfId="131"/>
    <cellStyle name="20% - Énfasis4 7" xfId="144"/>
    <cellStyle name="20% - Énfasis4 8" xfId="157"/>
    <cellStyle name="20% - Énfasis5" xfId="35" builtinId="46" customBuiltin="1"/>
    <cellStyle name="20% - Énfasis5 2" xfId="53"/>
    <cellStyle name="20% - Énfasis5 2 2" xfId="93"/>
    <cellStyle name="20% - Énfasis5 3" xfId="66"/>
    <cellStyle name="20% - Énfasis5 3 2" xfId="106"/>
    <cellStyle name="20% - Énfasis5 4" xfId="79"/>
    <cellStyle name="20% - Énfasis5 5" xfId="120"/>
    <cellStyle name="20% - Énfasis5 6" xfId="133"/>
    <cellStyle name="20% - Énfasis5 7" xfId="146"/>
    <cellStyle name="20% - Énfasis5 8" xfId="159"/>
    <cellStyle name="20% - Énfasis6" xfId="39" builtinId="50" customBuiltin="1"/>
    <cellStyle name="20% - Énfasis6 2" xfId="55"/>
    <cellStyle name="20% - Énfasis6 2 2" xfId="95"/>
    <cellStyle name="20% - Énfasis6 3" xfId="68"/>
    <cellStyle name="20% - Énfasis6 3 2" xfId="108"/>
    <cellStyle name="20% - Énfasis6 4" xfId="81"/>
    <cellStyle name="20% - Énfasis6 5" xfId="122"/>
    <cellStyle name="20% - Énfasis6 6" xfId="135"/>
    <cellStyle name="20% - Énfasis6 7" xfId="148"/>
    <cellStyle name="20% - Énfasis6 8" xfId="161"/>
    <cellStyle name="40% - Énfasis1" xfId="20" builtinId="31" customBuiltin="1"/>
    <cellStyle name="40% - Énfasis1 2" xfId="46"/>
    <cellStyle name="40% - Énfasis1 2 2" xfId="86"/>
    <cellStyle name="40% - Énfasis1 3" xfId="59"/>
    <cellStyle name="40% - Énfasis1 3 2" xfId="99"/>
    <cellStyle name="40% - Énfasis1 4" xfId="72"/>
    <cellStyle name="40% - Énfasis1 5" xfId="113"/>
    <cellStyle name="40% - Énfasis1 6" xfId="126"/>
    <cellStyle name="40% - Énfasis1 7" xfId="139"/>
    <cellStyle name="40% - Énfasis1 8" xfId="152"/>
    <cellStyle name="40% - Énfasis2" xfId="24" builtinId="35" customBuiltin="1"/>
    <cellStyle name="40% - Énfasis2 2" xfId="48"/>
    <cellStyle name="40% - Énfasis2 2 2" xfId="88"/>
    <cellStyle name="40% - Énfasis2 3" xfId="61"/>
    <cellStyle name="40% - Énfasis2 3 2" xfId="101"/>
    <cellStyle name="40% - Énfasis2 4" xfId="74"/>
    <cellStyle name="40% - Énfasis2 5" xfId="115"/>
    <cellStyle name="40% - Énfasis2 6" xfId="128"/>
    <cellStyle name="40% - Énfasis2 7" xfId="141"/>
    <cellStyle name="40% - Énfasis2 8" xfId="154"/>
    <cellStyle name="40% - Énfasis3" xfId="28" builtinId="39" customBuiltin="1"/>
    <cellStyle name="40% - Énfasis3 2" xfId="50"/>
    <cellStyle name="40% - Énfasis3 2 2" xfId="90"/>
    <cellStyle name="40% - Énfasis3 3" xfId="63"/>
    <cellStyle name="40% - Énfasis3 3 2" xfId="103"/>
    <cellStyle name="40% - Énfasis3 4" xfId="76"/>
    <cellStyle name="40% - Énfasis3 5" xfId="117"/>
    <cellStyle name="40% - Énfasis3 6" xfId="130"/>
    <cellStyle name="40% - Énfasis3 7" xfId="143"/>
    <cellStyle name="40% - Énfasis3 8" xfId="156"/>
    <cellStyle name="40% - Énfasis4" xfId="32" builtinId="43" customBuiltin="1"/>
    <cellStyle name="40% - Énfasis4 2" xfId="52"/>
    <cellStyle name="40% - Énfasis4 2 2" xfId="92"/>
    <cellStyle name="40% - Énfasis4 3" xfId="65"/>
    <cellStyle name="40% - Énfasis4 3 2" xfId="105"/>
    <cellStyle name="40% - Énfasis4 4" xfId="78"/>
    <cellStyle name="40% - Énfasis4 5" xfId="119"/>
    <cellStyle name="40% - Énfasis4 6" xfId="132"/>
    <cellStyle name="40% - Énfasis4 7" xfId="145"/>
    <cellStyle name="40% - Énfasis4 8" xfId="158"/>
    <cellStyle name="40% - Énfasis5" xfId="36" builtinId="47" customBuiltin="1"/>
    <cellStyle name="40% - Énfasis5 2" xfId="54"/>
    <cellStyle name="40% - Énfasis5 2 2" xfId="94"/>
    <cellStyle name="40% - Énfasis5 3" xfId="67"/>
    <cellStyle name="40% - Énfasis5 3 2" xfId="107"/>
    <cellStyle name="40% - Énfasis5 4" xfId="80"/>
    <cellStyle name="40% - Énfasis5 5" xfId="121"/>
    <cellStyle name="40% - Énfasis5 6" xfId="134"/>
    <cellStyle name="40% - Énfasis5 7" xfId="147"/>
    <cellStyle name="40% - Énfasis5 8" xfId="160"/>
    <cellStyle name="40% - Énfasis6" xfId="40" builtinId="51" customBuiltin="1"/>
    <cellStyle name="40% - Énfasis6 2" xfId="56"/>
    <cellStyle name="40% - Énfasis6 2 2" xfId="96"/>
    <cellStyle name="40% - Énfasis6 3" xfId="69"/>
    <cellStyle name="40% - Énfasis6 3 2" xfId="109"/>
    <cellStyle name="40% - Énfasis6 4" xfId="82"/>
    <cellStyle name="40% - Énfasis6 5" xfId="123"/>
    <cellStyle name="40% - Énfasis6 6" xfId="136"/>
    <cellStyle name="40% - Énfasis6 7" xfId="149"/>
    <cellStyle name="40% - Énfasis6 8" xfId="162"/>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rmal 2" xfId="42"/>
    <cellStyle name="Normal 2 2" xfId="83"/>
    <cellStyle name="Normal 3" xfId="43"/>
    <cellStyle name="Normal 4" xfId="110"/>
    <cellStyle name="Notas" xfId="15" builtinId="10" customBuiltin="1"/>
    <cellStyle name="Notas 2" xfId="44"/>
    <cellStyle name="Notas 2 2" xfId="84"/>
    <cellStyle name="Notas 3" xfId="57"/>
    <cellStyle name="Notas 3 2" xfId="97"/>
    <cellStyle name="Notas 4" xfId="70"/>
    <cellStyle name="Notas 5" xfId="111"/>
    <cellStyle name="Notas 6" xfId="124"/>
    <cellStyle name="Notas 7" xfId="137"/>
    <cellStyle name="Notas 8" xfId="150"/>
    <cellStyle name="Salida" xfId="10" builtinId="21" customBuiltin="1"/>
    <cellStyle name="Texto de advertencia"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8"/>
  <sheetViews>
    <sheetView showGridLines="0" tabSelected="1" zoomScale="90" zoomScaleNormal="90" workbookViewId="0"/>
  </sheetViews>
  <sheetFormatPr baseColWidth="10" defaultRowHeight="12.75" x14ac:dyDescent="0.2"/>
  <cols>
    <col min="1" max="1" width="7.28515625" customWidth="1"/>
    <col min="2" max="2" width="17.42578125" customWidth="1"/>
    <col min="3" max="3" width="59.28515625" customWidth="1"/>
    <col min="4" max="4" width="20.28515625" bestFit="1" customWidth="1"/>
    <col min="5" max="6" width="18.7109375" style="7" bestFit="1" customWidth="1"/>
    <col min="7" max="7" width="18.7109375" style="12" bestFit="1" customWidth="1"/>
    <col min="8" max="8" width="20.28515625" style="5" bestFit="1" customWidth="1"/>
    <col min="9" max="9" width="18.7109375" style="5" bestFit="1" customWidth="1"/>
    <col min="10" max="12" width="18.7109375" style="6" bestFit="1" customWidth="1"/>
    <col min="13" max="15" width="18.7109375" style="6" customWidth="1"/>
    <col min="16" max="16" width="20.28515625" style="6" bestFit="1" customWidth="1"/>
    <col min="17" max="17" width="27" style="6" bestFit="1" customWidth="1"/>
    <col min="18" max="18" width="29.5703125" style="4" bestFit="1" customWidth="1"/>
    <col min="19" max="19" width="27.28515625" style="4" bestFit="1" customWidth="1"/>
    <col min="20" max="20" width="20.140625" bestFit="1" customWidth="1"/>
  </cols>
  <sheetData>
    <row r="1" spans="1:20" ht="15" x14ac:dyDescent="0.25">
      <c r="B1" s="104" t="s">
        <v>276</v>
      </c>
      <c r="C1" s="104"/>
      <c r="D1" s="33"/>
      <c r="E1" s="14"/>
    </row>
    <row r="2" spans="1:20" ht="15" x14ac:dyDescent="0.25">
      <c r="B2" s="104" t="s">
        <v>583</v>
      </c>
      <c r="C2" s="104"/>
      <c r="D2" s="33"/>
      <c r="E2" s="14"/>
      <c r="K2" s="11"/>
      <c r="L2" s="11"/>
      <c r="M2" s="11"/>
      <c r="N2" s="11"/>
      <c r="O2" s="11"/>
      <c r="P2" s="11"/>
      <c r="Q2" s="11"/>
    </row>
    <row r="3" spans="1:20" ht="15" x14ac:dyDescent="0.25">
      <c r="B3" s="104" t="s">
        <v>277</v>
      </c>
      <c r="C3" s="104"/>
      <c r="D3" s="33"/>
      <c r="E3" s="14"/>
      <c r="K3" s="11"/>
      <c r="L3" s="11"/>
      <c r="M3" s="40"/>
      <c r="N3" s="11"/>
      <c r="O3" s="11"/>
      <c r="P3" s="11"/>
      <c r="Q3" s="11"/>
      <c r="R3" s="6"/>
      <c r="S3" s="6"/>
    </row>
    <row r="4" spans="1:20" ht="15" x14ac:dyDescent="0.25">
      <c r="B4" s="105" t="s">
        <v>577</v>
      </c>
      <c r="C4" s="105"/>
      <c r="D4" s="34"/>
      <c r="E4" s="14"/>
      <c r="P4" s="11"/>
      <c r="Q4" s="20"/>
    </row>
    <row r="5" spans="1:20" x14ac:dyDescent="0.2">
      <c r="D5" s="64"/>
      <c r="J5" s="65"/>
      <c r="K5" s="65"/>
      <c r="L5" s="65"/>
      <c r="M5" s="65"/>
      <c r="N5" s="65"/>
      <c r="O5" s="65"/>
      <c r="P5" s="65"/>
      <c r="Q5" s="62"/>
      <c r="R5" s="6"/>
    </row>
    <row r="6" spans="1:20" s="21" customFormat="1" ht="15" x14ac:dyDescent="0.2">
      <c r="A6" s="1" t="s">
        <v>294</v>
      </c>
      <c r="B6" s="1" t="s">
        <v>295</v>
      </c>
      <c r="C6" s="1" t="s">
        <v>296</v>
      </c>
      <c r="D6" s="15" t="s">
        <v>584</v>
      </c>
      <c r="E6" s="15" t="s">
        <v>278</v>
      </c>
      <c r="F6" s="15" t="s">
        <v>279</v>
      </c>
      <c r="G6" s="15" t="s">
        <v>280</v>
      </c>
      <c r="H6" s="15" t="s">
        <v>281</v>
      </c>
      <c r="I6" s="15" t="s">
        <v>282</v>
      </c>
      <c r="J6" s="16" t="s">
        <v>555</v>
      </c>
      <c r="K6" s="16" t="s">
        <v>533</v>
      </c>
      <c r="L6" s="16" t="s">
        <v>547</v>
      </c>
      <c r="M6" s="16" t="s">
        <v>556</v>
      </c>
      <c r="N6" s="16" t="s">
        <v>557</v>
      </c>
      <c r="O6" s="16" t="s">
        <v>560</v>
      </c>
      <c r="P6" s="16" t="s">
        <v>559</v>
      </c>
      <c r="Q6" s="16" t="s">
        <v>582</v>
      </c>
      <c r="R6" s="16" t="s">
        <v>287</v>
      </c>
      <c r="S6" s="16" t="s">
        <v>288</v>
      </c>
      <c r="T6" s="16" t="s">
        <v>289</v>
      </c>
    </row>
    <row r="7" spans="1:20" s="19" customFormat="1" x14ac:dyDescent="0.2">
      <c r="A7" s="19">
        <v>0</v>
      </c>
      <c r="B7" s="19" t="s">
        <v>297</v>
      </c>
      <c r="C7" s="19" t="s">
        <v>0</v>
      </c>
      <c r="D7" s="66">
        <v>8986108414763.4199</v>
      </c>
      <c r="E7" s="67">
        <v>517298954522.71002</v>
      </c>
      <c r="F7" s="67">
        <v>400982427394.47998</v>
      </c>
      <c r="G7" s="67">
        <v>632494798968.20996</v>
      </c>
      <c r="H7" s="67">
        <v>542815284444.99988</v>
      </c>
      <c r="I7" s="67">
        <f>567287139231.58</f>
        <v>567287139231.57996</v>
      </c>
      <c r="J7" s="68">
        <v>733318115537.07996</v>
      </c>
      <c r="K7" s="69">
        <v>798207593026.84998</v>
      </c>
      <c r="L7" s="68">
        <v>669844049872.55005</v>
      </c>
      <c r="M7" s="68">
        <v>600973934993.80005</v>
      </c>
      <c r="N7" s="66">
        <f>547459094397.91-96358.2600097656</f>
        <v>547458998039.64996</v>
      </c>
      <c r="O7" s="68">
        <v>611986864978.45996</v>
      </c>
      <c r="P7" s="68">
        <v>1103193557926.26</v>
      </c>
      <c r="Q7" s="68">
        <v>7725861718936.6299</v>
      </c>
      <c r="R7" s="68">
        <v>1260246695826.79</v>
      </c>
      <c r="S7" s="68">
        <v>85.98</v>
      </c>
      <c r="T7" s="68">
        <v>14.02</v>
      </c>
    </row>
    <row r="8" spans="1:20" s="19" customFormat="1" x14ac:dyDescent="0.2">
      <c r="A8" s="19">
        <v>1</v>
      </c>
      <c r="B8" s="19" t="s">
        <v>1</v>
      </c>
      <c r="C8" s="19" t="s">
        <v>2</v>
      </c>
      <c r="D8" s="66">
        <v>4381516097091.8398</v>
      </c>
      <c r="E8" s="67">
        <v>326394647469.29999</v>
      </c>
      <c r="F8" s="67">
        <v>299256727949.15002</v>
      </c>
      <c r="G8" s="67">
        <v>446675488173.45001</v>
      </c>
      <c r="H8" s="67">
        <v>324547296240.02991</v>
      </c>
      <c r="I8" s="67">
        <f>319231350893.6</f>
        <v>319231350893.59998</v>
      </c>
      <c r="J8" s="68">
        <v>434623306103.15997</v>
      </c>
      <c r="K8" s="69">
        <v>341434364971.47998</v>
      </c>
      <c r="L8" s="68">
        <v>286137877749.83002</v>
      </c>
      <c r="M8" s="68">
        <v>418458148047.46997</v>
      </c>
      <c r="N8" s="66">
        <f>328087610020.24-96358.2600097656</f>
        <v>328087513661.97998</v>
      </c>
      <c r="O8" s="68">
        <v>347566536469.42999</v>
      </c>
      <c r="P8" s="68">
        <v>688809644652.13</v>
      </c>
      <c r="Q8" s="68">
        <v>4561222902381.0098</v>
      </c>
      <c r="R8" s="68">
        <v>-179706805289.17001</v>
      </c>
      <c r="S8" s="68">
        <v>104.1</v>
      </c>
      <c r="T8" s="68">
        <v>-4.0999999999999996</v>
      </c>
    </row>
    <row r="9" spans="1:20" s="19" customFormat="1" x14ac:dyDescent="0.2">
      <c r="A9" s="19">
        <v>2</v>
      </c>
      <c r="B9" s="19" t="s">
        <v>3</v>
      </c>
      <c r="C9" s="19" t="s">
        <v>4</v>
      </c>
      <c r="D9" s="66">
        <v>3977572260244</v>
      </c>
      <c r="E9" s="67">
        <v>317229199475.97998</v>
      </c>
      <c r="F9" s="67">
        <v>276099392802.90002</v>
      </c>
      <c r="G9" s="67">
        <v>419932507678.67999</v>
      </c>
      <c r="H9" s="67">
        <v>315314044414.89996</v>
      </c>
      <c r="I9" s="67">
        <f>271110375974.05</f>
        <v>271110375974.04999</v>
      </c>
      <c r="J9" s="68">
        <v>394330163941.81</v>
      </c>
      <c r="K9" s="69">
        <v>297827704962.26001</v>
      </c>
      <c r="L9" s="68">
        <v>266598106437.23999</v>
      </c>
      <c r="M9" s="68">
        <v>383780078384.06</v>
      </c>
      <c r="N9" s="66">
        <f>311661593649.86-96358.2600097656</f>
        <v>311661497291.59998</v>
      </c>
      <c r="O9" s="68">
        <v>315676559718.41998</v>
      </c>
      <c r="P9" s="68">
        <v>598180172861.68994</v>
      </c>
      <c r="Q9" s="68">
        <v>4167739803943.5898</v>
      </c>
      <c r="R9" s="68">
        <v>-190167543699.59</v>
      </c>
      <c r="S9" s="68">
        <v>104.78</v>
      </c>
      <c r="T9" s="68">
        <v>-4.78</v>
      </c>
    </row>
    <row r="10" spans="1:20" s="2" customFormat="1" x14ac:dyDescent="0.2">
      <c r="A10" s="2">
        <v>3</v>
      </c>
      <c r="B10" s="2" t="s">
        <v>5</v>
      </c>
      <c r="C10" s="2" t="s">
        <v>298</v>
      </c>
      <c r="D10" s="20">
        <v>1300852260244</v>
      </c>
      <c r="E10" s="3">
        <v>87391362388.350006</v>
      </c>
      <c r="F10" s="3">
        <v>63942423590.860001</v>
      </c>
      <c r="G10" s="3">
        <v>197550819331.03</v>
      </c>
      <c r="H10" s="3">
        <v>84433053776.759995</v>
      </c>
      <c r="I10" s="3">
        <f>65541757024.97</f>
        <v>65541757024.970001</v>
      </c>
      <c r="J10" s="36">
        <v>176224968355.69</v>
      </c>
      <c r="K10" s="8">
        <v>99906140130.339996</v>
      </c>
      <c r="L10" s="31">
        <v>43082762893.900002</v>
      </c>
      <c r="M10" s="37">
        <v>176838638398.35001</v>
      </c>
      <c r="N10" s="39">
        <f>94895975766.25-96358.2600097656</f>
        <v>94895879407.98999</v>
      </c>
      <c r="O10" s="60">
        <v>64043238350.220001</v>
      </c>
      <c r="P10" s="62">
        <v>262366750261.82001</v>
      </c>
      <c r="Q10" s="62">
        <v>1416217793910.28</v>
      </c>
      <c r="R10" s="62">
        <v>-115365533666.28</v>
      </c>
      <c r="S10" s="62">
        <v>108.87</v>
      </c>
      <c r="T10" s="62">
        <v>-8.8699999999999992</v>
      </c>
    </row>
    <row r="11" spans="1:20" s="2" customFormat="1" x14ac:dyDescent="0.2">
      <c r="A11" s="2">
        <v>4</v>
      </c>
      <c r="B11" s="2" t="s">
        <v>6</v>
      </c>
      <c r="C11" s="2" t="s">
        <v>299</v>
      </c>
      <c r="D11" s="20">
        <v>397737254234</v>
      </c>
      <c r="E11" s="3">
        <v>32448462549.580002</v>
      </c>
      <c r="F11" s="3">
        <v>28696913297.139999</v>
      </c>
      <c r="G11" s="3">
        <v>34175025904.330002</v>
      </c>
      <c r="H11" s="3">
        <v>36521606514.610001</v>
      </c>
      <c r="I11" s="3">
        <v>32588975347.080002</v>
      </c>
      <c r="J11" s="8">
        <v>34715046110.720001</v>
      </c>
      <c r="K11" s="8">
        <v>52841609352.940002</v>
      </c>
      <c r="L11" s="31">
        <v>12098982943.610001</v>
      </c>
      <c r="M11" s="37">
        <v>33951671768.310001</v>
      </c>
      <c r="N11" s="39">
        <v>40407644760.370003</v>
      </c>
      <c r="O11" s="60">
        <v>26787945967.529999</v>
      </c>
      <c r="P11" s="62">
        <v>49012645202.529999</v>
      </c>
      <c r="Q11" s="62">
        <v>414246529718.75</v>
      </c>
      <c r="R11" s="62">
        <v>-16509275484.75</v>
      </c>
      <c r="S11" s="62">
        <v>104.15</v>
      </c>
      <c r="T11" s="62">
        <v>-4.1500000000000004</v>
      </c>
    </row>
    <row r="12" spans="1:20" s="2" customFormat="1" x14ac:dyDescent="0.2">
      <c r="A12" s="2">
        <v>5</v>
      </c>
      <c r="B12" s="2" t="s">
        <v>7</v>
      </c>
      <c r="C12" s="2" t="s">
        <v>300</v>
      </c>
      <c r="D12" s="20">
        <v>214566013365</v>
      </c>
      <c r="E12" s="3">
        <v>18103624116.799999</v>
      </c>
      <c r="F12" s="3">
        <v>16920203141.059999</v>
      </c>
      <c r="G12" s="3">
        <v>20451638802.189999</v>
      </c>
      <c r="H12" s="3">
        <v>18331721479.450001</v>
      </c>
      <c r="I12" s="3">
        <v>20110795300.450001</v>
      </c>
      <c r="J12" s="8">
        <v>17957018790.639999</v>
      </c>
      <c r="K12" s="8">
        <v>39002655925.32</v>
      </c>
      <c r="L12" s="31">
        <v>407467147.17000002</v>
      </c>
      <c r="M12" s="37">
        <v>18418442747.349998</v>
      </c>
      <c r="N12" s="39">
        <v>25712094840.459999</v>
      </c>
      <c r="O12" s="60">
        <v>18687178386.169998</v>
      </c>
      <c r="P12" s="62">
        <v>19022113584.080002</v>
      </c>
      <c r="Q12" s="62">
        <v>233124954261.14001</v>
      </c>
      <c r="R12" s="62">
        <v>-18558940896.139999</v>
      </c>
      <c r="S12" s="62">
        <v>108.65</v>
      </c>
      <c r="T12" s="62">
        <v>-8.65</v>
      </c>
    </row>
    <row r="13" spans="1:20" s="2" customFormat="1" x14ac:dyDescent="0.2">
      <c r="A13" s="2">
        <v>5</v>
      </c>
      <c r="B13" s="2" t="s">
        <v>8</v>
      </c>
      <c r="C13" s="2" t="s">
        <v>301</v>
      </c>
      <c r="D13" s="20">
        <v>137959810508</v>
      </c>
      <c r="E13" s="3">
        <v>12684093993.360001</v>
      </c>
      <c r="F13" s="3">
        <v>11087367660.08</v>
      </c>
      <c r="G13" s="3">
        <v>8894498987.5900002</v>
      </c>
      <c r="H13" s="3">
        <v>15318224707.83</v>
      </c>
      <c r="I13" s="3">
        <v>11528587277.5</v>
      </c>
      <c r="J13" s="8">
        <v>11855666863.84</v>
      </c>
      <c r="K13" s="8">
        <v>10932068935.83</v>
      </c>
      <c r="L13" s="31">
        <v>10998688288.1</v>
      </c>
      <c r="M13" s="37">
        <v>10892845481.59</v>
      </c>
      <c r="N13" s="39">
        <v>11765190031.809999</v>
      </c>
      <c r="O13" s="60">
        <v>5971257183.1899996</v>
      </c>
      <c r="P13" s="62">
        <v>11733884632.33</v>
      </c>
      <c r="Q13" s="62">
        <v>133662374043.05</v>
      </c>
      <c r="R13" s="62">
        <v>4297436464.9499998</v>
      </c>
      <c r="S13" s="62">
        <v>96.89</v>
      </c>
      <c r="T13" s="62">
        <v>3.11</v>
      </c>
    </row>
    <row r="14" spans="1:20" s="2" customFormat="1" x14ac:dyDescent="0.2">
      <c r="A14" s="2">
        <v>5</v>
      </c>
      <c r="B14" s="2" t="s">
        <v>9</v>
      </c>
      <c r="C14" s="2" t="s">
        <v>302</v>
      </c>
      <c r="D14" s="20">
        <v>45211430361</v>
      </c>
      <c r="E14" s="3">
        <v>1660744439.4200001</v>
      </c>
      <c r="F14" s="3">
        <v>689342496</v>
      </c>
      <c r="G14" s="3">
        <v>4828888114.5500002</v>
      </c>
      <c r="H14" s="3">
        <v>2871660327.3299999</v>
      </c>
      <c r="I14" s="3">
        <v>949592769.13000107</v>
      </c>
      <c r="J14" s="8">
        <v>4902360456.2399998</v>
      </c>
      <c r="K14" s="8">
        <v>2906884491.79</v>
      </c>
      <c r="L14" s="31">
        <v>692827508.34000003</v>
      </c>
      <c r="M14" s="37">
        <v>4640383539.3699999</v>
      </c>
      <c r="N14" s="39">
        <v>2930359888.0999999</v>
      </c>
      <c r="O14" s="60">
        <v>2129510398.1700001</v>
      </c>
      <c r="P14" s="62">
        <v>18256646986.119999</v>
      </c>
      <c r="Q14" s="62">
        <v>47459201414.559998</v>
      </c>
      <c r="R14" s="62">
        <v>-2247771053.5599999</v>
      </c>
      <c r="S14" s="62">
        <v>104.97</v>
      </c>
      <c r="T14" s="62">
        <v>-4.97</v>
      </c>
    </row>
    <row r="15" spans="1:20" s="2" customFormat="1" x14ac:dyDescent="0.2">
      <c r="A15" s="2">
        <v>4</v>
      </c>
      <c r="B15" s="2" t="s">
        <v>10</v>
      </c>
      <c r="C15" s="2" t="s">
        <v>303</v>
      </c>
      <c r="D15" s="20">
        <v>674199316010</v>
      </c>
      <c r="E15" s="3">
        <v>26539001675.68</v>
      </c>
      <c r="F15" s="3">
        <v>20443239689.07</v>
      </c>
      <c r="G15" s="3">
        <v>143674703917.42999</v>
      </c>
      <c r="H15" s="3">
        <v>25118252162.990002</v>
      </c>
      <c r="I15" s="3">
        <f>17453608746.31</f>
        <v>17453608746.310001</v>
      </c>
      <c r="J15" s="35">
        <v>120582120705.67</v>
      </c>
      <c r="K15" s="8">
        <v>24441270076.740002</v>
      </c>
      <c r="L15" s="31">
        <v>15118380786.09</v>
      </c>
      <c r="M15" s="37">
        <v>119495750832.61</v>
      </c>
      <c r="N15" s="39">
        <f>27123397692.72-96358.2600097656</f>
        <v>27123301334.459991</v>
      </c>
      <c r="O15" s="60">
        <v>17935033867.619999</v>
      </c>
      <c r="P15" s="62">
        <v>184086047423.89999</v>
      </c>
      <c r="Q15" s="62">
        <v>742010711218.56995</v>
      </c>
      <c r="R15" s="62">
        <v>-67811395208.57</v>
      </c>
      <c r="S15" s="62">
        <v>110.06</v>
      </c>
      <c r="T15" s="62">
        <v>-10.06</v>
      </c>
    </row>
    <row r="16" spans="1:20" s="2" customFormat="1" x14ac:dyDescent="0.2">
      <c r="A16" s="2">
        <v>5</v>
      </c>
      <c r="B16" s="2" t="s">
        <v>11</v>
      </c>
      <c r="C16" s="2" t="s">
        <v>304</v>
      </c>
      <c r="D16" s="20">
        <v>96003600000</v>
      </c>
      <c r="E16" s="3">
        <v>8703807353.5100002</v>
      </c>
      <c r="F16" s="3">
        <v>3454296798.9000001</v>
      </c>
      <c r="G16" s="3">
        <v>15332348553.92</v>
      </c>
      <c r="H16" s="3">
        <v>5075021905.2200003</v>
      </c>
      <c r="I16" s="3">
        <v>5090335572.0299988</v>
      </c>
      <c r="J16" s="8">
        <v>13242011563.379999</v>
      </c>
      <c r="K16" s="8">
        <v>4667490684.1899996</v>
      </c>
      <c r="L16" s="31">
        <v>5142264809.8500004</v>
      </c>
      <c r="M16" s="37">
        <v>13418705996.620001</v>
      </c>
      <c r="N16" s="39">
        <v>5936452124.2799997</v>
      </c>
      <c r="O16" s="60">
        <v>4677560337.3500004</v>
      </c>
      <c r="P16" s="62">
        <v>14335406644.540001</v>
      </c>
      <c r="Q16" s="62">
        <v>99075702343.789993</v>
      </c>
      <c r="R16" s="62">
        <v>-3072102343.79</v>
      </c>
      <c r="S16" s="62">
        <v>103.2</v>
      </c>
      <c r="T16" s="63">
        <v>-3.2</v>
      </c>
    </row>
    <row r="17" spans="1:20" s="2" customFormat="1" ht="13.5" customHeight="1" x14ac:dyDescent="0.2">
      <c r="A17" s="2">
        <v>5</v>
      </c>
      <c r="B17" s="2" t="s">
        <v>12</v>
      </c>
      <c r="C17" s="2" t="s">
        <v>305</v>
      </c>
      <c r="D17" s="20">
        <v>578195716010</v>
      </c>
      <c r="E17" s="3">
        <v>17835194322.169998</v>
      </c>
      <c r="F17" s="3">
        <v>16988942890.17</v>
      </c>
      <c r="G17" s="3">
        <v>128342355363.50999</v>
      </c>
      <c r="H17" s="3">
        <v>20043230257.77</v>
      </c>
      <c r="I17" s="3">
        <f>12363273174.28</f>
        <v>12363273174.280001</v>
      </c>
      <c r="J17" s="8">
        <v>107340109142.28999</v>
      </c>
      <c r="K17" s="8">
        <v>19773779392.549999</v>
      </c>
      <c r="L17" s="31">
        <v>9976115976.2399998</v>
      </c>
      <c r="M17" s="37">
        <v>106077044835.99001</v>
      </c>
      <c r="N17" s="39">
        <f>21186945568.44-96358.2600097656</f>
        <v>21186849210.179989</v>
      </c>
      <c r="O17" s="60">
        <v>13257473530.27</v>
      </c>
      <c r="P17" s="62">
        <v>169750640779.35999</v>
      </c>
      <c r="Q17" s="62">
        <v>642935008874.78003</v>
      </c>
      <c r="R17" s="62">
        <v>-64739292864.779999</v>
      </c>
      <c r="S17" s="62">
        <v>111.2</v>
      </c>
      <c r="T17" s="63">
        <v>-11.2</v>
      </c>
    </row>
    <row r="18" spans="1:20" s="2" customFormat="1" x14ac:dyDescent="0.2">
      <c r="A18" s="2">
        <v>4</v>
      </c>
      <c r="B18" s="2" t="s">
        <v>13</v>
      </c>
      <c r="C18" s="2" t="s">
        <v>306</v>
      </c>
      <c r="D18" s="20">
        <v>86115690000</v>
      </c>
      <c r="E18" s="3">
        <v>10496787555.700001</v>
      </c>
      <c r="F18" s="3">
        <v>5918338368.1199999</v>
      </c>
      <c r="G18" s="3">
        <v>4311396266.5500002</v>
      </c>
      <c r="H18" s="3">
        <v>11341891715.18</v>
      </c>
      <c r="I18" s="3">
        <v>5358738575.880002</v>
      </c>
      <c r="J18" s="8">
        <v>6549490958.79</v>
      </c>
      <c r="K18" s="8">
        <v>9157293126.6700001</v>
      </c>
      <c r="L18" s="31">
        <v>7092213120.3699999</v>
      </c>
      <c r="M18" s="37">
        <v>5192237154.4200001</v>
      </c>
      <c r="N18" s="39">
        <v>13320534457.16</v>
      </c>
      <c r="O18" s="60">
        <v>6470969377.3299999</v>
      </c>
      <c r="P18" s="62">
        <v>16046843597.15</v>
      </c>
      <c r="Q18" s="62">
        <v>101256734273.32001</v>
      </c>
      <c r="R18" s="62">
        <v>-15141044273.32</v>
      </c>
      <c r="S18" s="62">
        <v>117.58</v>
      </c>
      <c r="T18" s="62">
        <v>-17.579999999999998</v>
      </c>
    </row>
    <row r="19" spans="1:20" s="2" customFormat="1" x14ac:dyDescent="0.2">
      <c r="A19" s="2">
        <v>5</v>
      </c>
      <c r="B19" s="2" t="s">
        <v>14</v>
      </c>
      <c r="C19" s="2" t="s">
        <v>307</v>
      </c>
      <c r="D19" s="20">
        <v>30615690000</v>
      </c>
      <c r="E19" s="3">
        <v>3879060167.4499998</v>
      </c>
      <c r="F19" s="3">
        <v>2209662947.4000001</v>
      </c>
      <c r="G19" s="3">
        <v>2125411451.8800001</v>
      </c>
      <c r="H19" s="3">
        <v>3170596969.98</v>
      </c>
      <c r="I19" s="3">
        <v>1561441724.4100018</v>
      </c>
      <c r="J19" s="8">
        <v>1778059793.8800001</v>
      </c>
      <c r="K19" s="8">
        <v>3359987351.5</v>
      </c>
      <c r="L19" s="31">
        <v>3414561970.0100002</v>
      </c>
      <c r="M19" s="37">
        <v>1664725635.4200001</v>
      </c>
      <c r="N19" s="39">
        <v>2751220360.4299998</v>
      </c>
      <c r="O19" s="60">
        <v>2514123351.9000001</v>
      </c>
      <c r="P19" s="62">
        <v>10141800916.709999</v>
      </c>
      <c r="Q19" s="62">
        <v>38570652640.970001</v>
      </c>
      <c r="R19" s="62">
        <v>-7954962640.9700003</v>
      </c>
      <c r="S19" s="62">
        <v>125.98</v>
      </c>
      <c r="T19" s="62">
        <v>-25.98</v>
      </c>
    </row>
    <row r="20" spans="1:20" s="2" customFormat="1" x14ac:dyDescent="0.2">
      <c r="A20" s="2">
        <v>6</v>
      </c>
      <c r="B20" s="2" t="s">
        <v>15</v>
      </c>
      <c r="C20" s="2" t="s">
        <v>16</v>
      </c>
      <c r="D20" s="20">
        <v>615690000</v>
      </c>
      <c r="E20" s="3">
        <v>23790581</v>
      </c>
      <c r="F20" s="3">
        <v>299824200</v>
      </c>
      <c r="G20" s="3">
        <v>49669273</v>
      </c>
      <c r="H20" s="3">
        <v>29271037</v>
      </c>
      <c r="I20" s="3">
        <v>25728144</v>
      </c>
      <c r="J20" s="8">
        <v>48261561</v>
      </c>
      <c r="K20" s="8">
        <v>30103585</v>
      </c>
      <c r="L20" s="31">
        <v>23427440</v>
      </c>
      <c r="M20" s="37">
        <v>31388221</v>
      </c>
      <c r="N20" s="39">
        <v>44103500</v>
      </c>
      <c r="O20" s="60">
        <v>61272414</v>
      </c>
      <c r="P20" s="62">
        <v>127494889</v>
      </c>
      <c r="Q20" s="62">
        <v>794334845</v>
      </c>
      <c r="R20" s="61">
        <v>-178644845</v>
      </c>
      <c r="S20" s="62">
        <v>129.02000000000001</v>
      </c>
      <c r="T20" s="62">
        <v>-29.02</v>
      </c>
    </row>
    <row r="21" spans="1:20" s="2" customFormat="1" x14ac:dyDescent="0.2">
      <c r="A21" s="2">
        <v>6</v>
      </c>
      <c r="B21" s="2" t="s">
        <v>17</v>
      </c>
      <c r="C21" s="2" t="s">
        <v>18</v>
      </c>
      <c r="D21" s="20">
        <v>30000000000</v>
      </c>
      <c r="E21" s="3">
        <v>3855269586.4499998</v>
      </c>
      <c r="F21" s="3">
        <v>1909838747.4000001</v>
      </c>
      <c r="G21" s="3">
        <v>2075742178.8800001</v>
      </c>
      <c r="H21" s="3">
        <v>3141325932.98</v>
      </c>
      <c r="I21" s="3">
        <v>1535713580.4100018</v>
      </c>
      <c r="J21" s="8">
        <v>1729798232.8800001</v>
      </c>
      <c r="K21" s="8">
        <v>3329883766.5</v>
      </c>
      <c r="L21" s="31">
        <v>3391134530.0100002</v>
      </c>
      <c r="M21" s="37">
        <v>1633337414.4200001</v>
      </c>
      <c r="N21" s="39">
        <v>2707116860.4299998</v>
      </c>
      <c r="O21" s="60">
        <v>2452850937.9000001</v>
      </c>
      <c r="P21" s="62">
        <v>10014306027.709999</v>
      </c>
      <c r="Q21" s="62">
        <v>37776317795.970001</v>
      </c>
      <c r="R21" s="62">
        <v>-7776317795.9700003</v>
      </c>
      <c r="S21" s="62">
        <v>125.92</v>
      </c>
      <c r="T21" s="62">
        <v>-25.92</v>
      </c>
    </row>
    <row r="22" spans="1:20" s="2" customFormat="1" x14ac:dyDescent="0.2">
      <c r="A22" s="2">
        <v>5</v>
      </c>
      <c r="B22" s="2" t="s">
        <v>19</v>
      </c>
      <c r="C22" s="2" t="s">
        <v>308</v>
      </c>
      <c r="D22" s="20">
        <v>55500000000</v>
      </c>
      <c r="E22" s="3">
        <v>6617727388.25</v>
      </c>
      <c r="F22" s="3">
        <v>3708675420.7199998</v>
      </c>
      <c r="G22" s="3">
        <v>2185984814.6700001</v>
      </c>
      <c r="H22" s="3">
        <v>8171294745.1999998</v>
      </c>
      <c r="I22" s="3">
        <v>3797296851.4700003</v>
      </c>
      <c r="J22" s="8">
        <v>4771431164.9099998</v>
      </c>
      <c r="K22" s="8">
        <v>5797305775.1700001</v>
      </c>
      <c r="L22" s="31">
        <v>3677651150.3600001</v>
      </c>
      <c r="M22" s="37">
        <v>3527511519</v>
      </c>
      <c r="N22" s="39">
        <v>10569314096.73</v>
      </c>
      <c r="O22" s="60">
        <v>3956846025.4299998</v>
      </c>
      <c r="P22" s="62">
        <v>5905042680.4399996</v>
      </c>
      <c r="Q22" s="62">
        <v>62686081632.349998</v>
      </c>
      <c r="R22" s="62">
        <v>-7186081632.3500004</v>
      </c>
      <c r="S22" s="62">
        <v>112.95</v>
      </c>
      <c r="T22" s="62">
        <v>-12.95</v>
      </c>
    </row>
    <row r="23" spans="1:20" s="2" customFormat="1" x14ac:dyDescent="0.2">
      <c r="A23" s="2">
        <v>6</v>
      </c>
      <c r="B23" s="2" t="s">
        <v>20</v>
      </c>
      <c r="C23" s="2" t="s">
        <v>16</v>
      </c>
      <c r="D23" s="20">
        <v>41625000000</v>
      </c>
      <c r="E23" s="3">
        <v>4709900337.0200005</v>
      </c>
      <c r="F23" s="3">
        <v>2402434427.8899999</v>
      </c>
      <c r="G23" s="3">
        <v>960247872.27999997</v>
      </c>
      <c r="H23" s="3">
        <v>6624001771.21</v>
      </c>
      <c r="I23" s="3">
        <v>2209449644.5500011</v>
      </c>
      <c r="J23" s="8">
        <v>3487426561.27</v>
      </c>
      <c r="K23" s="8">
        <v>4400020230.3000002</v>
      </c>
      <c r="L23" s="31">
        <v>2455602289.4400001</v>
      </c>
      <c r="M23" s="37">
        <v>1281446423.3399999</v>
      </c>
      <c r="N23" s="39">
        <v>8939776519.8400002</v>
      </c>
      <c r="O23" s="60">
        <v>2568931560.1399999</v>
      </c>
      <c r="P23" s="62">
        <v>4307165290.5100002</v>
      </c>
      <c r="Q23" s="62">
        <v>44346402927.790001</v>
      </c>
      <c r="R23" s="62">
        <v>-2721402927.79</v>
      </c>
      <c r="S23" s="62">
        <v>106.54</v>
      </c>
      <c r="T23" s="62">
        <v>-6.54</v>
      </c>
    </row>
    <row r="24" spans="1:20" s="2" customFormat="1" x14ac:dyDescent="0.2">
      <c r="A24" s="2">
        <v>6</v>
      </c>
      <c r="B24" s="2" t="s">
        <v>21</v>
      </c>
      <c r="C24" s="2" t="s">
        <v>18</v>
      </c>
      <c r="D24" s="20">
        <v>13875000000</v>
      </c>
      <c r="E24" s="3">
        <v>1907827051.23</v>
      </c>
      <c r="F24" s="3">
        <v>1306240992.8299999</v>
      </c>
      <c r="G24" s="3">
        <v>1225736942.3900001</v>
      </c>
      <c r="H24" s="3">
        <v>1547292973.99</v>
      </c>
      <c r="I24" s="3">
        <v>1587847206.9199991</v>
      </c>
      <c r="J24" s="8">
        <v>1284004603.6400001</v>
      </c>
      <c r="K24" s="8">
        <v>1397285544.8699999</v>
      </c>
      <c r="L24" s="31">
        <v>1222048860.9200001</v>
      </c>
      <c r="M24" s="37">
        <v>2246065095.6599998</v>
      </c>
      <c r="N24" s="39">
        <v>1629537576.8900001</v>
      </c>
      <c r="O24" s="60">
        <v>1387914465.29</v>
      </c>
      <c r="P24" s="62">
        <v>1597877389.9300001</v>
      </c>
      <c r="Q24" s="62">
        <v>18339678704.560001</v>
      </c>
      <c r="R24" s="62">
        <v>-4464678704.5600004</v>
      </c>
      <c r="S24" s="62">
        <v>132.18</v>
      </c>
      <c r="T24" s="62">
        <v>-32.18</v>
      </c>
    </row>
    <row r="25" spans="1:20" s="2" customFormat="1" x14ac:dyDescent="0.2">
      <c r="A25" s="2">
        <v>4</v>
      </c>
      <c r="B25" s="2" t="s">
        <v>22</v>
      </c>
      <c r="C25" s="2" t="s">
        <v>309</v>
      </c>
      <c r="D25" s="20">
        <v>142800000000</v>
      </c>
      <c r="E25" s="3">
        <v>17907110607.389999</v>
      </c>
      <c r="F25" s="3">
        <v>8883932236.5300007</v>
      </c>
      <c r="G25" s="3">
        <v>15389693242.719999</v>
      </c>
      <c r="H25" s="3">
        <v>11451303383.98</v>
      </c>
      <c r="I25" s="3">
        <v>10140434355.700005</v>
      </c>
      <c r="J25" s="8">
        <v>14378310580.51</v>
      </c>
      <c r="K25" s="8">
        <v>13465967573.99</v>
      </c>
      <c r="L25" s="31">
        <v>8773186043.8299999</v>
      </c>
      <c r="M25" s="37">
        <v>18198978643.009998</v>
      </c>
      <c r="N25" s="39">
        <v>14044398856</v>
      </c>
      <c r="O25" s="60">
        <v>12849289137.74</v>
      </c>
      <c r="P25" s="62">
        <v>13221214038.24</v>
      </c>
      <c r="Q25" s="62">
        <v>158703818699.64001</v>
      </c>
      <c r="R25" s="62">
        <v>-15903818699.639999</v>
      </c>
      <c r="S25" s="62">
        <v>111.14</v>
      </c>
      <c r="T25" s="62">
        <v>-11.14</v>
      </c>
    </row>
    <row r="26" spans="1:20" s="2" customFormat="1" x14ac:dyDescent="0.2">
      <c r="A26" s="2">
        <v>5</v>
      </c>
      <c r="B26" s="2" t="s">
        <v>23</v>
      </c>
      <c r="C26" s="2" t="s">
        <v>310</v>
      </c>
      <c r="D26" s="20">
        <v>142800000000</v>
      </c>
      <c r="E26" s="3">
        <v>17907110607.389999</v>
      </c>
      <c r="F26" s="3">
        <v>8883932236.5300007</v>
      </c>
      <c r="G26" s="3">
        <v>15389693242.719999</v>
      </c>
      <c r="H26" s="3">
        <v>11451303383.98</v>
      </c>
      <c r="I26" s="3">
        <v>10140434355.700005</v>
      </c>
      <c r="J26" s="8">
        <v>14378310580.51</v>
      </c>
      <c r="K26" s="8">
        <v>13465967573.99</v>
      </c>
      <c r="L26" s="31">
        <v>8773186043.8299999</v>
      </c>
      <c r="M26" s="37">
        <v>18198978643.009998</v>
      </c>
      <c r="N26" s="39">
        <v>14044398856</v>
      </c>
      <c r="O26" s="60">
        <v>12849289137.74</v>
      </c>
      <c r="P26" s="62">
        <v>13221214038.24</v>
      </c>
      <c r="Q26" s="62">
        <v>158703818699.64001</v>
      </c>
      <c r="R26" s="62">
        <v>-15903818699.639999</v>
      </c>
      <c r="S26" s="62">
        <v>111.14</v>
      </c>
      <c r="T26" s="62">
        <v>-11.14</v>
      </c>
    </row>
    <row r="27" spans="1:20" s="2" customFormat="1" x14ac:dyDescent="0.2">
      <c r="A27" s="43">
        <v>4</v>
      </c>
      <c r="B27" s="42" t="s">
        <v>561</v>
      </c>
      <c r="C27" s="42" t="s">
        <v>562</v>
      </c>
      <c r="D27" s="44">
        <v>0</v>
      </c>
      <c r="E27" s="44">
        <v>0</v>
      </c>
      <c r="F27" s="44">
        <v>0</v>
      </c>
      <c r="G27" s="44">
        <v>0</v>
      </c>
      <c r="H27" s="44">
        <v>0</v>
      </c>
      <c r="I27" s="44">
        <v>0</v>
      </c>
      <c r="J27" s="44">
        <v>0</v>
      </c>
      <c r="K27" s="44">
        <v>0</v>
      </c>
      <c r="L27" s="44">
        <v>0</v>
      </c>
      <c r="M27" s="44">
        <v>0</v>
      </c>
      <c r="N27" s="44">
        <v>0</v>
      </c>
      <c r="O27" s="60">
        <v>0</v>
      </c>
      <c r="P27" s="62">
        <v>0</v>
      </c>
      <c r="Q27" s="62">
        <v>0</v>
      </c>
      <c r="R27" s="62">
        <v>0</v>
      </c>
      <c r="S27" s="62">
        <v>0</v>
      </c>
      <c r="T27" s="62">
        <v>100</v>
      </c>
    </row>
    <row r="28" spans="1:20" s="2" customFormat="1" x14ac:dyDescent="0.2">
      <c r="A28" s="43">
        <v>5</v>
      </c>
      <c r="B28" s="42" t="s">
        <v>563</v>
      </c>
      <c r="C28" s="42" t="s">
        <v>564</v>
      </c>
      <c r="D28" s="44">
        <v>0</v>
      </c>
      <c r="E28" s="44">
        <v>0</v>
      </c>
      <c r="F28" s="44">
        <v>0</v>
      </c>
      <c r="G28" s="44">
        <v>0</v>
      </c>
      <c r="H28" s="44">
        <v>0</v>
      </c>
      <c r="I28" s="44">
        <v>0</v>
      </c>
      <c r="J28" s="44">
        <v>0</v>
      </c>
      <c r="K28" s="44">
        <v>0</v>
      </c>
      <c r="L28" s="44">
        <v>0</v>
      </c>
      <c r="M28" s="44">
        <v>0</v>
      </c>
      <c r="N28" s="44">
        <v>0</v>
      </c>
      <c r="O28" s="60">
        <v>0</v>
      </c>
      <c r="P28" s="62">
        <v>0</v>
      </c>
      <c r="Q28" s="62">
        <v>0</v>
      </c>
      <c r="R28" s="62">
        <v>0</v>
      </c>
      <c r="S28" s="62">
        <v>0</v>
      </c>
      <c r="T28" s="62">
        <v>100</v>
      </c>
    </row>
    <row r="29" spans="1:20" s="2" customFormat="1" x14ac:dyDescent="0.2">
      <c r="A29" s="2">
        <v>3</v>
      </c>
      <c r="B29" s="2" t="s">
        <v>24</v>
      </c>
      <c r="C29" s="2" t="s">
        <v>311</v>
      </c>
      <c r="D29" s="20">
        <v>222362000000</v>
      </c>
      <c r="E29" s="3">
        <v>18769310953.040001</v>
      </c>
      <c r="F29" s="3">
        <v>9106884999.2199993</v>
      </c>
      <c r="G29" s="3">
        <v>8370793921.3500004</v>
      </c>
      <c r="H29" s="3">
        <v>8049825310.8699999</v>
      </c>
      <c r="I29" s="3">
        <v>9130057261.6300011</v>
      </c>
      <c r="J29" s="8">
        <v>8614235465.4400005</v>
      </c>
      <c r="K29" s="8">
        <v>6906699842.8999996</v>
      </c>
      <c r="L29" s="31">
        <v>7111842514.2200003</v>
      </c>
      <c r="M29" s="37">
        <v>6800328990.0200005</v>
      </c>
      <c r="N29" s="39">
        <v>6120317045.1400003</v>
      </c>
      <c r="O29" s="60">
        <v>24230462021.700001</v>
      </c>
      <c r="P29" s="62">
        <v>113992808599.87</v>
      </c>
      <c r="Q29" s="62">
        <v>227203566925.39999</v>
      </c>
      <c r="R29" s="62">
        <v>-4841566925.3999996</v>
      </c>
      <c r="S29" s="62">
        <v>102.18</v>
      </c>
      <c r="T29" s="62">
        <v>-2.1800000000000002</v>
      </c>
    </row>
    <row r="30" spans="1:20" s="2" customFormat="1" x14ac:dyDescent="0.2">
      <c r="A30" s="2">
        <v>4</v>
      </c>
      <c r="B30" s="2" t="s">
        <v>25</v>
      </c>
      <c r="C30" s="2" t="s">
        <v>312</v>
      </c>
      <c r="D30" s="20">
        <v>4100000000</v>
      </c>
      <c r="E30" s="3">
        <v>3309696341</v>
      </c>
      <c r="F30" s="3">
        <v>225810284.58000001</v>
      </c>
      <c r="G30" s="3">
        <v>108573637</v>
      </c>
      <c r="H30" s="3">
        <v>66043363</v>
      </c>
      <c r="I30" s="3">
        <v>64356928</v>
      </c>
      <c r="J30" s="8">
        <v>36636154</v>
      </c>
      <c r="K30" s="8">
        <v>30429927</v>
      </c>
      <c r="L30" s="31">
        <v>25701851</v>
      </c>
      <c r="M30" s="37">
        <v>16903701</v>
      </c>
      <c r="N30" s="39">
        <v>19283334</v>
      </c>
      <c r="O30" s="60">
        <v>36930143</v>
      </c>
      <c r="P30" s="62">
        <v>157691996</v>
      </c>
      <c r="Q30" s="62">
        <v>4098057659.5799999</v>
      </c>
      <c r="R30" s="62">
        <v>1942340.42</v>
      </c>
      <c r="S30" s="62">
        <v>99.95</v>
      </c>
      <c r="T30" s="62">
        <v>0.05</v>
      </c>
    </row>
    <row r="31" spans="1:20" s="2" customFormat="1" x14ac:dyDescent="0.2">
      <c r="A31" s="2">
        <v>5</v>
      </c>
      <c r="B31" s="2" t="s">
        <v>26</v>
      </c>
      <c r="C31" s="2" t="s">
        <v>313</v>
      </c>
      <c r="D31" s="20">
        <v>4100000000</v>
      </c>
      <c r="E31" s="3">
        <v>3309696341</v>
      </c>
      <c r="F31" s="3">
        <v>225810284.58000001</v>
      </c>
      <c r="G31" s="3">
        <v>108573637</v>
      </c>
      <c r="H31" s="3">
        <v>66043363</v>
      </c>
      <c r="I31" s="3">
        <v>64356928</v>
      </c>
      <c r="J31" s="8">
        <v>36636154</v>
      </c>
      <c r="K31" s="8">
        <v>30429927</v>
      </c>
      <c r="L31" s="31">
        <v>25701851</v>
      </c>
      <c r="M31" s="37">
        <v>16903701</v>
      </c>
      <c r="N31" s="39">
        <v>19283334</v>
      </c>
      <c r="O31" s="60">
        <v>36930143</v>
      </c>
      <c r="P31" s="62">
        <v>157691996</v>
      </c>
      <c r="Q31" s="62">
        <v>4098057659.5799999</v>
      </c>
      <c r="R31" s="62">
        <v>1942340.42</v>
      </c>
      <c r="S31" s="62">
        <v>99.95</v>
      </c>
      <c r="T31" s="62">
        <v>0.05</v>
      </c>
    </row>
    <row r="32" spans="1:20" s="2" customFormat="1" x14ac:dyDescent="0.2">
      <c r="A32" s="2">
        <v>4</v>
      </c>
      <c r="B32" s="2" t="s">
        <v>27</v>
      </c>
      <c r="C32" s="2" t="s">
        <v>314</v>
      </c>
      <c r="D32" s="20">
        <v>155166000000</v>
      </c>
      <c r="E32" s="3">
        <v>9999512198</v>
      </c>
      <c r="F32" s="3">
        <v>3267561087</v>
      </c>
      <c r="G32" s="3">
        <v>2954701375</v>
      </c>
      <c r="H32" s="3">
        <v>2543167790</v>
      </c>
      <c r="I32" s="3">
        <v>2555783654</v>
      </c>
      <c r="J32" s="8">
        <v>2478180798.3400002</v>
      </c>
      <c r="K32" s="8">
        <v>1727773690.0599999</v>
      </c>
      <c r="L32" s="31">
        <v>1176349615</v>
      </c>
      <c r="M32" s="37">
        <v>1170333719.1700001</v>
      </c>
      <c r="N32" s="39">
        <v>882310919.67999995</v>
      </c>
      <c r="O32" s="60">
        <v>19168069798.650002</v>
      </c>
      <c r="P32" s="62">
        <v>108755125185.81</v>
      </c>
      <c r="Q32" s="62">
        <v>156678869830.70999</v>
      </c>
      <c r="R32" s="62">
        <v>-1512869830.71</v>
      </c>
      <c r="S32" s="62">
        <v>100.98</v>
      </c>
      <c r="T32" s="62">
        <v>-0.98</v>
      </c>
    </row>
    <row r="33" spans="1:20" s="2" customFormat="1" x14ac:dyDescent="0.2">
      <c r="A33" s="2">
        <v>5</v>
      </c>
      <c r="B33" s="2" t="s">
        <v>28</v>
      </c>
      <c r="C33" s="2" t="s">
        <v>315</v>
      </c>
      <c r="D33" s="20">
        <v>155000000000</v>
      </c>
      <c r="E33" s="3">
        <v>9985468977</v>
      </c>
      <c r="F33" s="3">
        <v>3263002717</v>
      </c>
      <c r="G33" s="3">
        <v>2950698533</v>
      </c>
      <c r="H33" s="3">
        <v>2539977000</v>
      </c>
      <c r="I33" s="3">
        <v>2552930360</v>
      </c>
      <c r="J33" s="8">
        <v>2475389985.3400002</v>
      </c>
      <c r="K33" s="8">
        <v>1725456817.0599999</v>
      </c>
      <c r="L33" s="31">
        <v>1174514018</v>
      </c>
      <c r="M33" s="37">
        <v>1168232780.1700001</v>
      </c>
      <c r="N33" s="39">
        <v>880325834.67999995</v>
      </c>
      <c r="O33" s="60">
        <v>19151438304.650002</v>
      </c>
      <c r="P33" s="62">
        <v>108649443730.81</v>
      </c>
      <c r="Q33" s="62">
        <v>156516879057.70999</v>
      </c>
      <c r="R33" s="62">
        <v>-1516879057.71</v>
      </c>
      <c r="S33" s="62">
        <v>100.98</v>
      </c>
      <c r="T33" s="62">
        <v>-0.98</v>
      </c>
    </row>
    <row r="34" spans="1:20" s="2" customFormat="1" x14ac:dyDescent="0.2">
      <c r="A34" s="2">
        <v>5</v>
      </c>
      <c r="B34" s="2" t="s">
        <v>29</v>
      </c>
      <c r="C34" s="2" t="s">
        <v>316</v>
      </c>
      <c r="D34" s="20">
        <v>166000000</v>
      </c>
      <c r="E34" s="3">
        <v>14043221</v>
      </c>
      <c r="F34" s="3">
        <v>4558370</v>
      </c>
      <c r="G34" s="3">
        <v>4002842</v>
      </c>
      <c r="H34" s="3">
        <v>3190790</v>
      </c>
      <c r="I34" s="3">
        <v>2853294</v>
      </c>
      <c r="J34" s="8">
        <v>2790813</v>
      </c>
      <c r="K34" s="8">
        <v>2316873</v>
      </c>
      <c r="L34" s="31">
        <v>1835597</v>
      </c>
      <c r="M34" s="37">
        <v>2100939</v>
      </c>
      <c r="N34" s="39">
        <v>1985085</v>
      </c>
      <c r="O34" s="60">
        <v>16631494</v>
      </c>
      <c r="P34" s="62">
        <v>105681455</v>
      </c>
      <c r="Q34" s="62">
        <v>161990773</v>
      </c>
      <c r="R34" s="62">
        <v>4009227</v>
      </c>
      <c r="S34" s="62">
        <v>97.58</v>
      </c>
      <c r="T34" s="62">
        <v>2.42</v>
      </c>
    </row>
    <row r="35" spans="1:20" s="2" customFormat="1" x14ac:dyDescent="0.2">
      <c r="A35" s="2">
        <v>4</v>
      </c>
      <c r="B35" s="2" t="s">
        <v>30</v>
      </c>
      <c r="C35" s="2" t="s">
        <v>317</v>
      </c>
      <c r="D35" s="20">
        <v>3096000000</v>
      </c>
      <c r="E35" s="3">
        <v>1175958268.04</v>
      </c>
      <c r="F35" s="3">
        <v>704602700.63999999</v>
      </c>
      <c r="G35" s="3">
        <v>572270017.35000002</v>
      </c>
      <c r="H35" s="3">
        <v>639064057.45000005</v>
      </c>
      <c r="I35" s="3">
        <v>1084838015.6300004</v>
      </c>
      <c r="J35" s="8">
        <v>425766862.10000002</v>
      </c>
      <c r="K35" s="8">
        <v>456370195.83999997</v>
      </c>
      <c r="L35" s="31">
        <v>380969320.72000003</v>
      </c>
      <c r="M35" s="37">
        <v>335359333.85000002</v>
      </c>
      <c r="N35" s="39">
        <v>329829829.45999998</v>
      </c>
      <c r="O35" s="60">
        <v>311414549.98000002</v>
      </c>
      <c r="P35" s="62">
        <v>525408012.72000003</v>
      </c>
      <c r="Q35" s="62">
        <v>6941851163.7799997</v>
      </c>
      <c r="R35" s="62">
        <v>-3845851163.7800002</v>
      </c>
      <c r="S35" s="62">
        <v>224.22</v>
      </c>
      <c r="T35" s="62">
        <v>-124.22</v>
      </c>
    </row>
    <row r="36" spans="1:20" s="2" customFormat="1" x14ac:dyDescent="0.2">
      <c r="A36" s="2">
        <v>5</v>
      </c>
      <c r="B36" s="2" t="s">
        <v>31</v>
      </c>
      <c r="C36" s="2" t="s">
        <v>318</v>
      </c>
      <c r="D36" s="20">
        <v>96000000</v>
      </c>
      <c r="E36" s="3">
        <v>20793122.879999999</v>
      </c>
      <c r="F36" s="3">
        <v>14334006.98</v>
      </c>
      <c r="G36" s="3">
        <v>16206934.189999999</v>
      </c>
      <c r="H36" s="3">
        <v>128988295.56</v>
      </c>
      <c r="I36" s="3">
        <v>93374787.159999996</v>
      </c>
      <c r="J36" s="8">
        <v>45844055.420000002</v>
      </c>
      <c r="K36" s="8">
        <v>16919426.32</v>
      </c>
      <c r="L36" s="31">
        <v>11672820.57</v>
      </c>
      <c r="M36" s="37">
        <v>-17006599.16</v>
      </c>
      <c r="N36" s="39">
        <v>10539868.75</v>
      </c>
      <c r="O36" s="60">
        <v>9578144.5700000003</v>
      </c>
      <c r="P36" s="62">
        <v>10769563.460000001</v>
      </c>
      <c r="Q36" s="62">
        <v>362014426.69999999</v>
      </c>
      <c r="R36" s="63">
        <v>-266014426.69999999</v>
      </c>
      <c r="S36" s="62">
        <v>377.1</v>
      </c>
      <c r="T36" s="63">
        <v>-277.10000000000002</v>
      </c>
    </row>
    <row r="37" spans="1:20" s="2" customFormat="1" x14ac:dyDescent="0.2">
      <c r="A37" s="2">
        <v>5</v>
      </c>
      <c r="B37" s="2" t="s">
        <v>32</v>
      </c>
      <c r="C37" s="2" t="s">
        <v>319</v>
      </c>
      <c r="D37" s="20">
        <v>3000000000</v>
      </c>
      <c r="E37" s="3">
        <v>1155165145.1600001</v>
      </c>
      <c r="F37" s="3">
        <v>690268693.65999997</v>
      </c>
      <c r="G37" s="3">
        <v>556063083.15999997</v>
      </c>
      <c r="H37" s="3">
        <v>510075761.88999999</v>
      </c>
      <c r="I37" s="3">
        <v>991463228.47000027</v>
      </c>
      <c r="J37" s="8">
        <v>379922806.68000001</v>
      </c>
      <c r="K37" s="8">
        <v>439450769.51999998</v>
      </c>
      <c r="L37" s="31">
        <v>369296500.14999998</v>
      </c>
      <c r="M37" s="37">
        <v>352365933.00999999</v>
      </c>
      <c r="N37" s="39">
        <v>319289960.70999998</v>
      </c>
      <c r="O37" s="60">
        <v>301836405.41000003</v>
      </c>
      <c r="P37" s="62">
        <v>514638449.25999999</v>
      </c>
      <c r="Q37" s="62">
        <v>6579836737.0799999</v>
      </c>
      <c r="R37" s="62">
        <v>-3579836737.0799999</v>
      </c>
      <c r="S37" s="62">
        <v>219.33</v>
      </c>
      <c r="T37" s="63">
        <v>-119.33</v>
      </c>
    </row>
    <row r="38" spans="1:20" s="2" customFormat="1" x14ac:dyDescent="0.2">
      <c r="A38" s="2">
        <v>4</v>
      </c>
      <c r="B38" s="2" t="s">
        <v>33</v>
      </c>
      <c r="C38" s="2" t="s">
        <v>320</v>
      </c>
      <c r="D38" s="20">
        <v>37000000000</v>
      </c>
      <c r="E38" s="3">
        <v>2441317489</v>
      </c>
      <c r="F38" s="3">
        <v>2787113725</v>
      </c>
      <c r="G38" s="3">
        <v>2787938562</v>
      </c>
      <c r="H38" s="3">
        <v>2860988871.4200001</v>
      </c>
      <c r="I38" s="3">
        <v>3306485695</v>
      </c>
      <c r="J38" s="8">
        <v>3605354234</v>
      </c>
      <c r="K38" s="8">
        <v>2871086716</v>
      </c>
      <c r="L38" s="31">
        <v>3578201182.5</v>
      </c>
      <c r="M38" s="37">
        <v>3356460978</v>
      </c>
      <c r="N38" s="39">
        <v>3099954571</v>
      </c>
      <c r="O38" s="60">
        <v>2850538483.23</v>
      </c>
      <c r="P38" s="62">
        <v>2916948418</v>
      </c>
      <c r="Q38" s="62">
        <v>36462388925.150002</v>
      </c>
      <c r="R38" s="62">
        <v>537611074.85000002</v>
      </c>
      <c r="S38" s="62">
        <v>98.55</v>
      </c>
      <c r="T38" s="62">
        <v>1.45</v>
      </c>
    </row>
    <row r="39" spans="1:20" s="2" customFormat="1" x14ac:dyDescent="0.2">
      <c r="A39" s="2">
        <v>5</v>
      </c>
      <c r="B39" s="2" t="s">
        <v>34</v>
      </c>
      <c r="C39" s="2" t="s">
        <v>321</v>
      </c>
      <c r="D39" s="20">
        <v>37000000000</v>
      </c>
      <c r="E39" s="3">
        <v>2441317489</v>
      </c>
      <c r="F39" s="3">
        <v>2787113725</v>
      </c>
      <c r="G39" s="3">
        <v>2787938562</v>
      </c>
      <c r="H39" s="3">
        <v>2860988871.4200001</v>
      </c>
      <c r="I39" s="3">
        <v>3306485695</v>
      </c>
      <c r="J39" s="8">
        <v>3605354234</v>
      </c>
      <c r="K39" s="8">
        <v>2871086716</v>
      </c>
      <c r="L39" s="31">
        <v>3578201182.5</v>
      </c>
      <c r="M39" s="37">
        <v>3356460978</v>
      </c>
      <c r="N39" s="39">
        <v>3099954571</v>
      </c>
      <c r="O39" s="60">
        <v>2850538483.23</v>
      </c>
      <c r="P39" s="62">
        <v>2916948418</v>
      </c>
      <c r="Q39" s="62">
        <v>36462388925.150002</v>
      </c>
      <c r="R39" s="62">
        <v>537611074.85000002</v>
      </c>
      <c r="S39" s="62">
        <v>98.55</v>
      </c>
      <c r="T39" s="62">
        <v>1.45</v>
      </c>
    </row>
    <row r="40" spans="1:20" s="2" customFormat="1" x14ac:dyDescent="0.2">
      <c r="A40" s="2">
        <v>4</v>
      </c>
      <c r="B40" s="2" t="s">
        <v>35</v>
      </c>
      <c r="C40" s="2" t="s">
        <v>322</v>
      </c>
      <c r="D40" s="20">
        <v>23000000000</v>
      </c>
      <c r="E40" s="3">
        <v>1842826657</v>
      </c>
      <c r="F40" s="3">
        <v>2121797202</v>
      </c>
      <c r="G40" s="3">
        <v>1947310330</v>
      </c>
      <c r="H40" s="3">
        <v>1940561229</v>
      </c>
      <c r="I40" s="3">
        <v>2118592969</v>
      </c>
      <c r="J40" s="8">
        <v>2068297417</v>
      </c>
      <c r="K40" s="8">
        <v>1821039314</v>
      </c>
      <c r="L40" s="31">
        <v>1950620545</v>
      </c>
      <c r="M40" s="37">
        <v>1921271258</v>
      </c>
      <c r="N40" s="39">
        <v>1788938391</v>
      </c>
      <c r="O40" s="60">
        <v>1863509046.8399999</v>
      </c>
      <c r="P40" s="62">
        <v>1637634987.3399999</v>
      </c>
      <c r="Q40" s="62">
        <v>23022399346.18</v>
      </c>
      <c r="R40" s="62">
        <v>-22399346.18</v>
      </c>
      <c r="S40" s="62">
        <v>100.1</v>
      </c>
      <c r="T40" s="63">
        <v>-0.1</v>
      </c>
    </row>
    <row r="41" spans="1:20" s="2" customFormat="1" x14ac:dyDescent="0.2">
      <c r="A41" s="2">
        <v>5</v>
      </c>
      <c r="B41" s="2" t="s">
        <v>36</v>
      </c>
      <c r="C41" s="2" t="s">
        <v>323</v>
      </c>
      <c r="D41" s="20">
        <v>23000000000</v>
      </c>
      <c r="E41" s="3">
        <v>1842826657</v>
      </c>
      <c r="F41" s="3">
        <v>2121797202</v>
      </c>
      <c r="G41" s="3">
        <v>1947310330</v>
      </c>
      <c r="H41" s="3">
        <v>1940561229</v>
      </c>
      <c r="I41" s="3">
        <v>2118592969</v>
      </c>
      <c r="J41" s="8">
        <v>2068297417</v>
      </c>
      <c r="K41" s="8">
        <v>1821039314</v>
      </c>
      <c r="L41" s="31">
        <v>1950620545</v>
      </c>
      <c r="M41" s="37">
        <v>1921271258</v>
      </c>
      <c r="N41" s="39">
        <v>1788938391</v>
      </c>
      <c r="O41" s="60">
        <v>1863509046.8399999</v>
      </c>
      <c r="P41" s="62">
        <v>1637634987.3399999</v>
      </c>
      <c r="Q41" s="62">
        <v>23022399346.18</v>
      </c>
      <c r="R41" s="62">
        <v>-22399346.18</v>
      </c>
      <c r="S41" s="62">
        <v>100.1</v>
      </c>
      <c r="T41" s="63">
        <v>-0.1</v>
      </c>
    </row>
    <row r="42" spans="1:20" s="2" customFormat="1" x14ac:dyDescent="0.2">
      <c r="A42" s="2">
        <v>3</v>
      </c>
      <c r="B42" s="2" t="s">
        <v>37</v>
      </c>
      <c r="C42" s="2" t="s">
        <v>324</v>
      </c>
      <c r="D42" s="20">
        <v>2204634000000</v>
      </c>
      <c r="E42" s="3">
        <v>191136926991.48001</v>
      </c>
      <c r="F42" s="3">
        <v>182827264184.85001</v>
      </c>
      <c r="G42" s="3">
        <v>192409838638.91</v>
      </c>
      <c r="H42" s="3">
        <v>204900632883.29999</v>
      </c>
      <c r="I42" s="3">
        <v>174614523370.34003</v>
      </c>
      <c r="J42" s="8">
        <v>188301782963.97</v>
      </c>
      <c r="K42" s="8">
        <v>169226358916.32001</v>
      </c>
      <c r="L42" s="31">
        <v>191530275402.66</v>
      </c>
      <c r="M42" s="37">
        <v>179128958758.72</v>
      </c>
      <c r="N42" s="39">
        <v>188825212770.69</v>
      </c>
      <c r="O42" s="60">
        <v>202778325766.28</v>
      </c>
      <c r="P42" s="62">
        <v>197151374428.23001</v>
      </c>
      <c r="Q42" s="62">
        <v>2262831475075.75</v>
      </c>
      <c r="R42" s="62">
        <v>-58197475075.75</v>
      </c>
      <c r="S42" s="62">
        <v>102.64</v>
      </c>
      <c r="T42" s="62">
        <v>-2.64</v>
      </c>
    </row>
    <row r="43" spans="1:20" s="2" customFormat="1" x14ac:dyDescent="0.2">
      <c r="A43" s="2">
        <v>4</v>
      </c>
      <c r="B43" s="2" t="s">
        <v>38</v>
      </c>
      <c r="C43" s="2" t="s">
        <v>325</v>
      </c>
      <c r="D43" s="20">
        <v>1658458000000</v>
      </c>
      <c r="E43" s="3">
        <v>144257737900.31</v>
      </c>
      <c r="F43" s="3">
        <v>128256138547.12</v>
      </c>
      <c r="G43" s="3">
        <v>143761256085.54001</v>
      </c>
      <c r="H43" s="3">
        <v>144730607285.56</v>
      </c>
      <c r="I43" s="3">
        <v>131584583588.66</v>
      </c>
      <c r="J43" s="8">
        <v>134028113270.53999</v>
      </c>
      <c r="K43" s="8">
        <v>130677689164.85001</v>
      </c>
      <c r="L43" s="31">
        <v>141648477414.45999</v>
      </c>
      <c r="M43" s="37">
        <v>134843719001.03999</v>
      </c>
      <c r="N43" s="39">
        <v>137502266640.01999</v>
      </c>
      <c r="O43" s="60">
        <v>155546700185.60999</v>
      </c>
      <c r="P43" s="62">
        <v>142837735481.64001</v>
      </c>
      <c r="Q43" s="62">
        <v>1669675024565.3501</v>
      </c>
      <c r="R43" s="62">
        <v>-11217024565.35</v>
      </c>
      <c r="S43" s="62">
        <v>100.68</v>
      </c>
      <c r="T43" s="62">
        <v>-0.68</v>
      </c>
    </row>
    <row r="44" spans="1:20" s="2" customFormat="1" x14ac:dyDescent="0.2">
      <c r="A44" s="2">
        <v>5</v>
      </c>
      <c r="B44" s="2" t="s">
        <v>39</v>
      </c>
      <c r="C44" s="2" t="s">
        <v>326</v>
      </c>
      <c r="D44" s="20">
        <v>1414458000000</v>
      </c>
      <c r="E44" s="3">
        <v>124558021332.57001</v>
      </c>
      <c r="F44" s="3">
        <v>110885101839.83</v>
      </c>
      <c r="G44" s="3">
        <v>119366535207.81</v>
      </c>
      <c r="H44" s="3">
        <v>117598819661.67</v>
      </c>
      <c r="I44" s="3">
        <v>111746590756.50999</v>
      </c>
      <c r="J44" s="8">
        <v>113993752194.17</v>
      </c>
      <c r="K44" s="8">
        <v>111449047496.95</v>
      </c>
      <c r="L44" s="31">
        <v>120470683389.82001</v>
      </c>
      <c r="M44" s="37">
        <v>115215603961.55</v>
      </c>
      <c r="N44" s="39">
        <v>115967301098.48</v>
      </c>
      <c r="O44" s="60">
        <v>129642631016.78</v>
      </c>
      <c r="P44" s="62">
        <v>123464175016.27</v>
      </c>
      <c r="Q44" s="62">
        <v>1414358262972.4099</v>
      </c>
      <c r="R44" s="62">
        <v>99737027.590000004</v>
      </c>
      <c r="S44" s="62">
        <v>99.99</v>
      </c>
      <c r="T44" s="62">
        <v>0.01</v>
      </c>
    </row>
    <row r="45" spans="1:20" s="2" customFormat="1" x14ac:dyDescent="0.2">
      <c r="A45" s="2">
        <v>6</v>
      </c>
      <c r="B45" s="2" t="s">
        <v>40</v>
      </c>
      <c r="C45" s="2" t="s">
        <v>327</v>
      </c>
      <c r="D45" s="20">
        <v>736764000000</v>
      </c>
      <c r="E45" s="3">
        <v>75720092416.020004</v>
      </c>
      <c r="F45" s="3">
        <v>61629933457.440002</v>
      </c>
      <c r="G45" s="3">
        <v>64321647919.839996</v>
      </c>
      <c r="H45" s="3">
        <v>61052925769.809998</v>
      </c>
      <c r="I45" s="3">
        <v>58693779392.789993</v>
      </c>
      <c r="J45" s="8">
        <v>57634186679.050003</v>
      </c>
      <c r="K45" s="8">
        <v>57025258557.089996</v>
      </c>
      <c r="L45" s="31">
        <v>62283472494.339996</v>
      </c>
      <c r="M45" s="37">
        <v>59770739488.139999</v>
      </c>
      <c r="N45" s="39">
        <v>57088862392.660004</v>
      </c>
      <c r="O45" s="60">
        <v>59740820844.169998</v>
      </c>
      <c r="P45" s="62">
        <v>64916933285.230003</v>
      </c>
      <c r="Q45" s="62">
        <v>739878652696.57996</v>
      </c>
      <c r="R45" s="62">
        <v>-3114652696.5799999</v>
      </c>
      <c r="S45" s="62">
        <v>100.42</v>
      </c>
      <c r="T45" s="62">
        <v>-0.42</v>
      </c>
    </row>
    <row r="46" spans="1:20" s="2" customFormat="1" x14ac:dyDescent="0.2">
      <c r="A46" s="2">
        <v>6</v>
      </c>
      <c r="B46" s="2" t="s">
        <v>41</v>
      </c>
      <c r="C46" s="2" t="s">
        <v>328</v>
      </c>
      <c r="D46" s="20">
        <v>677694000000</v>
      </c>
      <c r="E46" s="3">
        <v>48837928916.550003</v>
      </c>
      <c r="F46" s="3">
        <v>49255168382.389999</v>
      </c>
      <c r="G46" s="3">
        <v>55044887287.970001</v>
      </c>
      <c r="H46" s="3">
        <v>56545893891.860001</v>
      </c>
      <c r="I46" s="3">
        <v>53052811363.720001</v>
      </c>
      <c r="J46" s="8">
        <v>56359565515.120003</v>
      </c>
      <c r="K46" s="8">
        <v>54423788939.860001</v>
      </c>
      <c r="L46" s="31">
        <v>58187210895.480003</v>
      </c>
      <c r="M46" s="37">
        <v>55444864473.410004</v>
      </c>
      <c r="N46" s="39">
        <v>58878438705.82</v>
      </c>
      <c r="O46" s="60">
        <v>69901810172.610001</v>
      </c>
      <c r="P46" s="62">
        <v>58547241731.040001</v>
      </c>
      <c r="Q46" s="62">
        <v>674479610275.82996</v>
      </c>
      <c r="R46" s="62">
        <v>3214389724.1700001</v>
      </c>
      <c r="S46" s="62">
        <v>99.53</v>
      </c>
      <c r="T46" s="62">
        <v>0.47</v>
      </c>
    </row>
    <row r="47" spans="1:20" s="2" customFormat="1" x14ac:dyDescent="0.2">
      <c r="A47" s="2">
        <v>5</v>
      </c>
      <c r="B47" s="2" t="s">
        <v>42</v>
      </c>
      <c r="C47" s="2" t="s">
        <v>329</v>
      </c>
      <c r="D47" s="20">
        <v>244000000000</v>
      </c>
      <c r="E47" s="3">
        <v>19699716567.740002</v>
      </c>
      <c r="F47" s="3">
        <v>17371036707.290001</v>
      </c>
      <c r="G47" s="3">
        <v>24394720877.73</v>
      </c>
      <c r="H47" s="3">
        <v>27131787623.889999</v>
      </c>
      <c r="I47" s="3">
        <v>19837992832.150002</v>
      </c>
      <c r="J47" s="8">
        <v>20034361076.369999</v>
      </c>
      <c r="K47" s="8">
        <v>19228641667.900002</v>
      </c>
      <c r="L47" s="31">
        <v>21177794024.639999</v>
      </c>
      <c r="M47" s="37">
        <v>19628115039.490002</v>
      </c>
      <c r="N47" s="39">
        <v>21534965541.540001</v>
      </c>
      <c r="O47" s="60">
        <v>25904069168.830002</v>
      </c>
      <c r="P47" s="62">
        <v>19373560465.369999</v>
      </c>
      <c r="Q47" s="62">
        <v>255316761592.94</v>
      </c>
      <c r="R47" s="62">
        <v>-11316761592.940001</v>
      </c>
      <c r="S47" s="62">
        <v>104.64</v>
      </c>
      <c r="T47" s="62">
        <v>-4.6399999999999997</v>
      </c>
    </row>
    <row r="48" spans="1:20" s="2" customFormat="1" x14ac:dyDescent="0.2">
      <c r="A48" s="2">
        <v>6</v>
      </c>
      <c r="B48" s="2" t="s">
        <v>43</v>
      </c>
      <c r="C48" s="2" t="s">
        <v>330</v>
      </c>
      <c r="D48" s="20">
        <v>23000000000</v>
      </c>
      <c r="E48" s="3">
        <v>3428200464.0500002</v>
      </c>
      <c r="F48" s="3">
        <v>879553314.74000001</v>
      </c>
      <c r="G48" s="3">
        <v>1265688308.22</v>
      </c>
      <c r="H48" s="3">
        <v>4481713440.9799995</v>
      </c>
      <c r="I48" s="3">
        <v>1055052638.6000004</v>
      </c>
      <c r="J48" s="8">
        <v>1130553307.0899999</v>
      </c>
      <c r="K48" s="8">
        <v>1187372595.46</v>
      </c>
      <c r="L48" s="31">
        <v>1640312112.8399999</v>
      </c>
      <c r="M48" s="37">
        <v>1650373134.78</v>
      </c>
      <c r="N48" s="39">
        <v>1773346532.46</v>
      </c>
      <c r="O48" s="60">
        <v>1960766174.98</v>
      </c>
      <c r="P48" s="62">
        <v>2176970432.8400002</v>
      </c>
      <c r="Q48" s="62">
        <v>22629902457.040001</v>
      </c>
      <c r="R48" s="62">
        <v>370097542.95999998</v>
      </c>
      <c r="S48" s="62">
        <v>98.39</v>
      </c>
      <c r="T48" s="62">
        <v>1.61</v>
      </c>
    </row>
    <row r="49" spans="1:20" s="2" customFormat="1" x14ac:dyDescent="0.2">
      <c r="A49" s="2">
        <v>6</v>
      </c>
      <c r="B49" s="2" t="s">
        <v>44</v>
      </c>
      <c r="C49" s="2" t="s">
        <v>331</v>
      </c>
      <c r="D49" s="20">
        <v>221000000000</v>
      </c>
      <c r="E49" s="3">
        <v>16271516103.690001</v>
      </c>
      <c r="F49" s="3">
        <v>16491483392.549999</v>
      </c>
      <c r="G49" s="3">
        <v>23129032569.509998</v>
      </c>
      <c r="H49" s="3">
        <v>22650074182.91</v>
      </c>
      <c r="I49" s="3">
        <v>18782940193.549999</v>
      </c>
      <c r="J49" s="8">
        <v>18903807769.279999</v>
      </c>
      <c r="K49" s="8">
        <v>18041269072.439999</v>
      </c>
      <c r="L49" s="31">
        <v>19537481911.799999</v>
      </c>
      <c r="M49" s="37">
        <v>17977741904.709999</v>
      </c>
      <c r="N49" s="39">
        <v>19761619009.080002</v>
      </c>
      <c r="O49" s="60">
        <v>23943302993.849998</v>
      </c>
      <c r="P49" s="62">
        <v>17196590032.529999</v>
      </c>
      <c r="Q49" s="62">
        <v>232686859135.89999</v>
      </c>
      <c r="R49" s="63">
        <v>-11686859135.9</v>
      </c>
      <c r="S49" s="62">
        <v>105.29</v>
      </c>
      <c r="T49" s="62">
        <v>-5.29</v>
      </c>
    </row>
    <row r="50" spans="1:20" s="2" customFormat="1" x14ac:dyDescent="0.2">
      <c r="A50" s="2">
        <v>4</v>
      </c>
      <c r="B50" s="2" t="s">
        <v>45</v>
      </c>
      <c r="C50" s="2" t="s">
        <v>332</v>
      </c>
      <c r="D50" s="20">
        <v>546176000000</v>
      </c>
      <c r="E50" s="3">
        <v>46879189091.169998</v>
      </c>
      <c r="F50" s="3">
        <v>54571125637.730003</v>
      </c>
      <c r="G50" s="3">
        <v>48648582553.370003</v>
      </c>
      <c r="H50" s="3">
        <v>60170025597.739998</v>
      </c>
      <c r="I50" s="3">
        <v>43029939781.680008</v>
      </c>
      <c r="J50" s="8">
        <v>54273669693.43</v>
      </c>
      <c r="K50" s="8">
        <v>38548669751.470001</v>
      </c>
      <c r="L50" s="31">
        <v>49881797988.199997</v>
      </c>
      <c r="M50" s="37">
        <v>44285239757.68</v>
      </c>
      <c r="N50" s="39">
        <v>51322946130.669998</v>
      </c>
      <c r="O50" s="60">
        <v>47231625580.669998</v>
      </c>
      <c r="P50" s="62">
        <v>54313638946.589996</v>
      </c>
      <c r="Q50" s="62">
        <v>593156450510.40002</v>
      </c>
      <c r="R50" s="63">
        <v>-46980450510.400002</v>
      </c>
      <c r="S50" s="62">
        <v>108.6</v>
      </c>
      <c r="T50" s="63">
        <v>-8.6</v>
      </c>
    </row>
    <row r="51" spans="1:20" s="2" customFormat="1" x14ac:dyDescent="0.2">
      <c r="A51" s="2">
        <v>5</v>
      </c>
      <c r="B51" s="2" t="s">
        <v>46</v>
      </c>
      <c r="C51" s="2" t="s">
        <v>333</v>
      </c>
      <c r="D51" s="20">
        <v>544841000000</v>
      </c>
      <c r="E51" s="3">
        <v>46765348892.419998</v>
      </c>
      <c r="F51" s="3">
        <v>54464841121.050003</v>
      </c>
      <c r="G51" s="3">
        <v>48534694282.620003</v>
      </c>
      <c r="H51" s="3">
        <v>60085289771.5</v>
      </c>
      <c r="I51" s="3">
        <v>42914213173.570007</v>
      </c>
      <c r="J51" s="8">
        <v>54167597985.32</v>
      </c>
      <c r="K51" s="8">
        <v>38439139954.93</v>
      </c>
      <c r="L51" s="31">
        <v>49704777526.370003</v>
      </c>
      <c r="M51" s="37">
        <v>44156614091.120003</v>
      </c>
      <c r="N51" s="39">
        <v>51080773944.230003</v>
      </c>
      <c r="O51" s="60">
        <v>47042313180.660004</v>
      </c>
      <c r="P51" s="62">
        <v>54191813889.459999</v>
      </c>
      <c r="Q51" s="62">
        <v>591547417813.25</v>
      </c>
      <c r="R51" s="62">
        <v>-46706417813.25</v>
      </c>
      <c r="S51" s="62">
        <v>108.57</v>
      </c>
      <c r="T51" s="62">
        <v>-8.57</v>
      </c>
    </row>
    <row r="52" spans="1:20" s="2" customFormat="1" x14ac:dyDescent="0.2">
      <c r="A52" s="2">
        <v>6</v>
      </c>
      <c r="B52" s="2" t="s">
        <v>47</v>
      </c>
      <c r="C52" s="2" t="s">
        <v>334</v>
      </c>
      <c r="D52" s="20">
        <v>431000000000</v>
      </c>
      <c r="E52" s="3">
        <v>33230151829.41</v>
      </c>
      <c r="F52" s="3">
        <v>46691437956.559998</v>
      </c>
      <c r="G52" s="3">
        <v>37477395619.339996</v>
      </c>
      <c r="H52" s="3">
        <v>47118571868.520004</v>
      </c>
      <c r="I52" s="3">
        <v>34194865271.970001</v>
      </c>
      <c r="J52" s="8">
        <v>46439056201.839996</v>
      </c>
      <c r="K52" s="8">
        <v>30166166525.299999</v>
      </c>
      <c r="L52" s="31">
        <v>40417138763.489998</v>
      </c>
      <c r="M52" s="37">
        <v>35019820917.370003</v>
      </c>
      <c r="N52" s="39">
        <v>41441517927.739998</v>
      </c>
      <c r="O52" s="60">
        <v>36536112234.349998</v>
      </c>
      <c r="P52" s="62">
        <v>43912161404.629997</v>
      </c>
      <c r="Q52" s="62">
        <v>472644396520.52002</v>
      </c>
      <c r="R52" s="62">
        <v>-41644396520.519997</v>
      </c>
      <c r="S52" s="62">
        <v>109.66</v>
      </c>
      <c r="T52" s="62">
        <v>-9.66</v>
      </c>
    </row>
    <row r="53" spans="1:20" s="2" customFormat="1" x14ac:dyDescent="0.2">
      <c r="A53" s="2">
        <v>7</v>
      </c>
      <c r="B53" s="2" t="s">
        <v>48</v>
      </c>
      <c r="C53" s="2" t="s">
        <v>335</v>
      </c>
      <c r="D53" s="20">
        <v>431000000000</v>
      </c>
      <c r="E53" s="3">
        <v>33230151829.41</v>
      </c>
      <c r="F53" s="3">
        <v>46691437956.559998</v>
      </c>
      <c r="G53" s="3">
        <v>37477395619.339996</v>
      </c>
      <c r="H53" s="3">
        <v>47118571868.520004</v>
      </c>
      <c r="I53" s="3">
        <v>34194865271.970001</v>
      </c>
      <c r="J53" s="8">
        <v>46439056201.839996</v>
      </c>
      <c r="K53" s="8">
        <v>30166166525.299999</v>
      </c>
      <c r="L53" s="31">
        <v>40417138763.489998</v>
      </c>
      <c r="M53" s="37">
        <v>35019820917.370003</v>
      </c>
      <c r="N53" s="39">
        <v>41441517927.739998</v>
      </c>
      <c r="O53" s="60">
        <v>36536112234.349998</v>
      </c>
      <c r="P53" s="62">
        <v>43912161404.629997</v>
      </c>
      <c r="Q53" s="62">
        <v>472644396520.52002</v>
      </c>
      <c r="R53" s="62">
        <v>-41644396520.519997</v>
      </c>
      <c r="S53" s="62">
        <v>109.66</v>
      </c>
      <c r="T53" s="62">
        <v>-9.66</v>
      </c>
    </row>
    <row r="54" spans="1:20" s="2" customFormat="1" x14ac:dyDescent="0.2">
      <c r="A54" s="2">
        <v>8</v>
      </c>
      <c r="B54" s="2" t="s">
        <v>49</v>
      </c>
      <c r="C54" s="2" t="s">
        <v>50</v>
      </c>
      <c r="D54" s="20">
        <v>246000000000</v>
      </c>
      <c r="E54" s="3">
        <v>16390755711</v>
      </c>
      <c r="F54" s="3">
        <v>30176569176</v>
      </c>
      <c r="G54" s="3">
        <v>26674021581</v>
      </c>
      <c r="H54" s="3">
        <v>25597637836</v>
      </c>
      <c r="I54" s="3">
        <v>19210983111</v>
      </c>
      <c r="J54" s="8">
        <v>29457859377</v>
      </c>
      <c r="K54" s="8">
        <v>18100611483</v>
      </c>
      <c r="L54" s="31">
        <v>26316849031</v>
      </c>
      <c r="M54" s="37">
        <v>18936674688</v>
      </c>
      <c r="N54" s="39">
        <v>24990021459</v>
      </c>
      <c r="O54" s="60">
        <v>20912888164</v>
      </c>
      <c r="P54" s="62">
        <v>28710940112</v>
      </c>
      <c r="Q54" s="62">
        <v>285475811729</v>
      </c>
      <c r="R54" s="61">
        <v>-39475811729</v>
      </c>
      <c r="S54" s="62">
        <v>116.05</v>
      </c>
      <c r="T54" s="62">
        <v>-16.05</v>
      </c>
    </row>
    <row r="55" spans="1:20" s="2" customFormat="1" x14ac:dyDescent="0.2">
      <c r="A55" s="2">
        <v>8</v>
      </c>
      <c r="B55" s="2" t="s">
        <v>51</v>
      </c>
      <c r="C55" s="2" t="s">
        <v>52</v>
      </c>
      <c r="D55" s="20">
        <v>185000000000</v>
      </c>
      <c r="E55" s="3">
        <v>16839396118.41</v>
      </c>
      <c r="F55" s="3">
        <v>16514868780.559999</v>
      </c>
      <c r="G55" s="3">
        <v>10803374038.34</v>
      </c>
      <c r="H55" s="3">
        <v>21520934032.52</v>
      </c>
      <c r="I55" s="3">
        <v>14983882160.970001</v>
      </c>
      <c r="J55" s="8">
        <v>16981196824.84</v>
      </c>
      <c r="K55" s="8">
        <v>12065555042.299999</v>
      </c>
      <c r="L55" s="31">
        <v>14100289732.49</v>
      </c>
      <c r="M55" s="37">
        <v>16083146229.370001</v>
      </c>
      <c r="N55" s="39">
        <v>16451496468.74</v>
      </c>
      <c r="O55" s="60">
        <v>15623224070.35</v>
      </c>
      <c r="P55" s="62">
        <v>15201221292.629999</v>
      </c>
      <c r="Q55" s="62">
        <v>187168584791.51999</v>
      </c>
      <c r="R55" s="62">
        <v>-2168584791.52</v>
      </c>
      <c r="S55" s="62">
        <v>101.17</v>
      </c>
      <c r="T55" s="62">
        <v>-1.17</v>
      </c>
    </row>
    <row r="56" spans="1:20" s="2" customFormat="1" x14ac:dyDescent="0.2">
      <c r="A56" s="2">
        <v>6</v>
      </c>
      <c r="B56" s="2" t="s">
        <v>53</v>
      </c>
      <c r="C56" s="2" t="s">
        <v>336</v>
      </c>
      <c r="D56" s="20">
        <v>113841000000</v>
      </c>
      <c r="E56" s="3">
        <v>13535197063.01</v>
      </c>
      <c r="F56" s="3">
        <v>7773403164.4899998</v>
      </c>
      <c r="G56" s="3">
        <v>11057298663.280001</v>
      </c>
      <c r="H56" s="3">
        <v>12966717902.98</v>
      </c>
      <c r="I56" s="3">
        <v>8719347901.6000023</v>
      </c>
      <c r="J56" s="8">
        <v>7728541783.4799995</v>
      </c>
      <c r="K56" s="8">
        <v>8272973429.6300001</v>
      </c>
      <c r="L56" s="31">
        <v>9287638762.8799992</v>
      </c>
      <c r="M56" s="37">
        <v>9136793173.75</v>
      </c>
      <c r="N56" s="39">
        <v>9639256016.4899998</v>
      </c>
      <c r="O56" s="60">
        <v>10506200946.309999</v>
      </c>
      <c r="P56" s="62">
        <v>10279652484.83</v>
      </c>
      <c r="Q56" s="62">
        <v>118903021292.73</v>
      </c>
      <c r="R56" s="62">
        <v>-5062021292.7299995</v>
      </c>
      <c r="S56" s="62">
        <v>104.45</v>
      </c>
      <c r="T56" s="62">
        <v>-4.45</v>
      </c>
    </row>
    <row r="57" spans="1:20" s="2" customFormat="1" x14ac:dyDescent="0.2">
      <c r="A57" s="2">
        <v>7</v>
      </c>
      <c r="B57" s="2" t="s">
        <v>54</v>
      </c>
      <c r="C57" s="2" t="s">
        <v>337</v>
      </c>
      <c r="D57" s="20">
        <v>38000000000</v>
      </c>
      <c r="E57" s="3">
        <v>4619546345.8100004</v>
      </c>
      <c r="F57" s="3">
        <v>3440160488.3800001</v>
      </c>
      <c r="G57" s="3">
        <v>3867803059.9499998</v>
      </c>
      <c r="H57" s="3">
        <v>3284309681.7600002</v>
      </c>
      <c r="I57" s="3">
        <v>3090304019.5499988</v>
      </c>
      <c r="J57" s="8">
        <v>2799834611.3600001</v>
      </c>
      <c r="K57" s="8">
        <v>3236640940.7600002</v>
      </c>
      <c r="L57" s="31">
        <v>3266213563.5599999</v>
      </c>
      <c r="M57" s="37">
        <v>3505108930.3299999</v>
      </c>
      <c r="N57" s="39">
        <v>3660459518.5500002</v>
      </c>
      <c r="O57" s="60">
        <v>3961248566.6599998</v>
      </c>
      <c r="P57" s="62">
        <v>4668290806.1199999</v>
      </c>
      <c r="Q57" s="62">
        <v>43399920532.790001</v>
      </c>
      <c r="R57" s="62">
        <v>-5399920532.79</v>
      </c>
      <c r="S57" s="62">
        <v>114.21</v>
      </c>
      <c r="T57" s="62">
        <v>-14.21</v>
      </c>
    </row>
    <row r="58" spans="1:20" s="2" customFormat="1" x14ac:dyDescent="0.2">
      <c r="A58" s="2">
        <v>8</v>
      </c>
      <c r="B58" s="2" t="s">
        <v>55</v>
      </c>
      <c r="C58" s="2" t="s">
        <v>50</v>
      </c>
      <c r="D58" s="20">
        <v>30400000000</v>
      </c>
      <c r="E58" s="3">
        <v>3921326018.7399998</v>
      </c>
      <c r="F58" s="3">
        <v>2478717270.5500002</v>
      </c>
      <c r="G58" s="3">
        <v>2826199615.0999999</v>
      </c>
      <c r="H58" s="3">
        <v>2567706048.8299999</v>
      </c>
      <c r="I58" s="3">
        <v>2287655391.039999</v>
      </c>
      <c r="J58" s="8">
        <v>1990939148.8</v>
      </c>
      <c r="K58" s="8">
        <v>2533200393.0700002</v>
      </c>
      <c r="L58" s="31">
        <v>2472105162.3299999</v>
      </c>
      <c r="M58" s="37">
        <v>2624692874.3200002</v>
      </c>
      <c r="N58" s="39">
        <v>2709736156.8000002</v>
      </c>
      <c r="O58" s="60">
        <v>2738078803.6500001</v>
      </c>
      <c r="P58" s="62">
        <v>3170259142.3499999</v>
      </c>
      <c r="Q58" s="62">
        <v>32320616025.580002</v>
      </c>
      <c r="R58" s="62">
        <v>-1920616025.5799999</v>
      </c>
      <c r="S58" s="62">
        <v>106.32</v>
      </c>
      <c r="T58" s="62">
        <v>-6.32</v>
      </c>
    </row>
    <row r="59" spans="1:20" s="2" customFormat="1" x14ac:dyDescent="0.2">
      <c r="A59" s="2">
        <v>8</v>
      </c>
      <c r="B59" s="2" t="s">
        <v>56</v>
      </c>
      <c r="C59" s="2" t="s">
        <v>52</v>
      </c>
      <c r="D59" s="20">
        <v>7600000000</v>
      </c>
      <c r="E59" s="3">
        <v>698220327.07000005</v>
      </c>
      <c r="F59" s="3">
        <v>961443217.83000004</v>
      </c>
      <c r="G59" s="3">
        <v>1041603444.85</v>
      </c>
      <c r="H59" s="3">
        <v>716603632.93000007</v>
      </c>
      <c r="I59" s="3">
        <v>802648628.50999975</v>
      </c>
      <c r="J59" s="8">
        <v>808895462.55999994</v>
      </c>
      <c r="K59" s="8">
        <v>703440547.69000006</v>
      </c>
      <c r="L59" s="31">
        <v>794108401.23000002</v>
      </c>
      <c r="M59" s="37">
        <v>880416056.00999999</v>
      </c>
      <c r="N59" s="39">
        <v>950723361.75</v>
      </c>
      <c r="O59" s="60">
        <v>1223169763.01</v>
      </c>
      <c r="P59" s="62">
        <v>1498031663.77</v>
      </c>
      <c r="Q59" s="62">
        <v>11079304507.209999</v>
      </c>
      <c r="R59" s="62">
        <v>-3479304507.21</v>
      </c>
      <c r="S59" s="62">
        <v>145.78</v>
      </c>
      <c r="T59" s="62">
        <v>-45.78</v>
      </c>
    </row>
    <row r="60" spans="1:20" s="2" customFormat="1" x14ac:dyDescent="0.2">
      <c r="A60" s="2">
        <v>7</v>
      </c>
      <c r="B60" s="2" t="s">
        <v>57</v>
      </c>
      <c r="C60" s="2" t="s">
        <v>338</v>
      </c>
      <c r="D60" s="20">
        <v>38000000000</v>
      </c>
      <c r="E60" s="3">
        <v>3981442855.77</v>
      </c>
      <c r="F60" s="3">
        <v>3096474997.6700001</v>
      </c>
      <c r="G60" s="3">
        <v>3242647896.2600002</v>
      </c>
      <c r="H60" s="3">
        <v>3303424318.6599998</v>
      </c>
      <c r="I60" s="3">
        <v>3492697908.0500011</v>
      </c>
      <c r="J60" s="8">
        <v>3481856967</v>
      </c>
      <c r="K60" s="8">
        <v>3205197538.9200001</v>
      </c>
      <c r="L60" s="31">
        <v>3140692053.6799998</v>
      </c>
      <c r="M60" s="37">
        <v>3168385871.3400002</v>
      </c>
      <c r="N60" s="39">
        <v>3144712149.6700001</v>
      </c>
      <c r="O60" s="60">
        <v>3223545421.5999999</v>
      </c>
      <c r="P60" s="62">
        <v>3283217781.3000002</v>
      </c>
      <c r="Q60" s="62">
        <v>39764295759.919998</v>
      </c>
      <c r="R60" s="62">
        <v>-1764295759.9200001</v>
      </c>
      <c r="S60" s="62">
        <v>104.64</v>
      </c>
      <c r="T60" s="62">
        <v>-4.6399999999999997</v>
      </c>
    </row>
    <row r="61" spans="1:20" s="2" customFormat="1" x14ac:dyDescent="0.2">
      <c r="A61" s="2">
        <v>8</v>
      </c>
      <c r="B61" s="2" t="s">
        <v>58</v>
      </c>
      <c r="C61" s="2" t="s">
        <v>50</v>
      </c>
      <c r="D61" s="20">
        <v>34900000000</v>
      </c>
      <c r="E61" s="3">
        <v>3723816637.71</v>
      </c>
      <c r="F61" s="3">
        <v>2813532790.2199998</v>
      </c>
      <c r="G61" s="3">
        <v>2933276358.6300001</v>
      </c>
      <c r="H61" s="3">
        <v>2959965849.1900001</v>
      </c>
      <c r="I61" s="3">
        <v>3154287884.0400009</v>
      </c>
      <c r="J61" s="8">
        <v>3200589490.0700002</v>
      </c>
      <c r="K61" s="8">
        <v>2953246914.71</v>
      </c>
      <c r="L61" s="31">
        <v>2858973891.77</v>
      </c>
      <c r="M61" s="37">
        <v>2909831532.6799998</v>
      </c>
      <c r="N61" s="39">
        <v>2918656951.9899998</v>
      </c>
      <c r="O61" s="60">
        <v>2984848568.4699998</v>
      </c>
      <c r="P61" s="62">
        <v>2942081985.1500001</v>
      </c>
      <c r="Q61" s="62">
        <v>36353108854.629997</v>
      </c>
      <c r="R61" s="62">
        <v>-1453108854.6300001</v>
      </c>
      <c r="S61" s="62">
        <v>104.16</v>
      </c>
      <c r="T61" s="62">
        <v>-4.16</v>
      </c>
    </row>
    <row r="62" spans="1:20" s="2" customFormat="1" x14ac:dyDescent="0.2">
      <c r="A62" s="2">
        <v>8</v>
      </c>
      <c r="B62" s="2" t="s">
        <v>59</v>
      </c>
      <c r="C62" s="2" t="s">
        <v>52</v>
      </c>
      <c r="D62" s="20">
        <v>3100000000</v>
      </c>
      <c r="E62" s="3">
        <v>257626218.06</v>
      </c>
      <c r="F62" s="3">
        <v>282942207.44999999</v>
      </c>
      <c r="G62" s="3">
        <v>309371537.63</v>
      </c>
      <c r="H62" s="3">
        <v>343458469.46999997</v>
      </c>
      <c r="I62" s="3">
        <v>338410024.00999999</v>
      </c>
      <c r="J62" s="8">
        <v>281267476.93000001</v>
      </c>
      <c r="K62" s="8">
        <v>251950624.21000001</v>
      </c>
      <c r="L62" s="31">
        <v>281718161.91000003</v>
      </c>
      <c r="M62" s="37">
        <v>258554338.66</v>
      </c>
      <c r="N62" s="39">
        <v>226055197.68000001</v>
      </c>
      <c r="O62" s="60">
        <v>238696853.13</v>
      </c>
      <c r="P62" s="62">
        <v>341135796.14999998</v>
      </c>
      <c r="Q62" s="62">
        <v>3411186905.29</v>
      </c>
      <c r="R62" s="62">
        <v>-311186905.29000002</v>
      </c>
      <c r="S62" s="62">
        <v>110.04</v>
      </c>
      <c r="T62" s="62">
        <v>-10.039999999999999</v>
      </c>
    </row>
    <row r="63" spans="1:20" s="2" customFormat="1" x14ac:dyDescent="0.2">
      <c r="A63" s="2">
        <v>7</v>
      </c>
      <c r="B63" s="2" t="s">
        <v>60</v>
      </c>
      <c r="C63" s="2" t="s">
        <v>339</v>
      </c>
      <c r="D63" s="20">
        <v>2200000000</v>
      </c>
      <c r="E63" s="3">
        <v>238576394.90000001</v>
      </c>
      <c r="F63" s="3">
        <v>258309717.66999999</v>
      </c>
      <c r="G63" s="3">
        <v>266994331.33000001</v>
      </c>
      <c r="H63" s="3">
        <v>301707107.26999998</v>
      </c>
      <c r="I63" s="3">
        <v>189413562.60000002</v>
      </c>
      <c r="J63" s="8">
        <v>243859428.40000001</v>
      </c>
      <c r="K63" s="8">
        <v>204878850.34999999</v>
      </c>
      <c r="L63" s="31">
        <v>231923752.22999999</v>
      </c>
      <c r="M63" s="37">
        <v>237272851.47999999</v>
      </c>
      <c r="N63" s="39">
        <v>217212108.36000001</v>
      </c>
      <c r="O63" s="60">
        <v>251003454.47</v>
      </c>
      <c r="P63" s="62">
        <v>270382330.20999998</v>
      </c>
      <c r="Q63" s="62">
        <v>2911533889.27</v>
      </c>
      <c r="R63" s="62">
        <v>-711533889.26999998</v>
      </c>
      <c r="S63" s="62">
        <v>132.34</v>
      </c>
      <c r="T63" s="62">
        <v>-32.340000000000003</v>
      </c>
    </row>
    <row r="64" spans="1:20" s="10" customFormat="1" x14ac:dyDescent="0.2">
      <c r="A64" s="10">
        <v>8</v>
      </c>
      <c r="B64" s="10" t="s">
        <v>61</v>
      </c>
      <c r="C64" s="10" t="s">
        <v>52</v>
      </c>
      <c r="D64" s="20">
        <v>2200000000</v>
      </c>
      <c r="E64" s="12">
        <v>238576394.90000001</v>
      </c>
      <c r="F64" s="12">
        <v>258309717.66999999</v>
      </c>
      <c r="G64" s="12">
        <v>266994331.33000001</v>
      </c>
      <c r="H64" s="12">
        <v>301707107.26999998</v>
      </c>
      <c r="I64" s="12">
        <v>189413562.60000002</v>
      </c>
      <c r="J64" s="11">
        <v>243859428.40000001</v>
      </c>
      <c r="K64" s="11">
        <v>204878850.34999999</v>
      </c>
      <c r="L64" s="31">
        <v>231923752.22999999</v>
      </c>
      <c r="M64" s="37">
        <v>237272851.47999999</v>
      </c>
      <c r="N64" s="39">
        <v>217212108.36000001</v>
      </c>
      <c r="O64" s="60">
        <v>251003454.47</v>
      </c>
      <c r="P64" s="62">
        <v>270382330.20999998</v>
      </c>
      <c r="Q64" s="62">
        <v>2911533889.27</v>
      </c>
      <c r="R64" s="62">
        <v>-711533889.26999998</v>
      </c>
      <c r="S64" s="62">
        <v>132.34</v>
      </c>
      <c r="T64" s="62">
        <v>-32.340000000000003</v>
      </c>
    </row>
    <row r="65" spans="1:20" s="2" customFormat="1" x14ac:dyDescent="0.2">
      <c r="A65" s="2">
        <v>7</v>
      </c>
      <c r="B65" s="2" t="s">
        <v>62</v>
      </c>
      <c r="C65" s="2" t="s">
        <v>63</v>
      </c>
      <c r="D65" s="20">
        <v>281000000</v>
      </c>
      <c r="E65" s="3">
        <v>24495728.390000001</v>
      </c>
      <c r="F65" s="3">
        <v>24802360.77</v>
      </c>
      <c r="G65" s="3">
        <v>0</v>
      </c>
      <c r="H65" s="3">
        <v>51737237.060000002</v>
      </c>
      <c r="I65" s="3">
        <v>27303076.030000001</v>
      </c>
      <c r="J65" s="8">
        <v>0</v>
      </c>
      <c r="K65" s="8">
        <v>0</v>
      </c>
      <c r="L65" s="31">
        <v>46880485.409999996</v>
      </c>
      <c r="M65" s="37">
        <v>48571187</v>
      </c>
      <c r="N65" s="39">
        <v>21535863.309999999</v>
      </c>
      <c r="O65" s="60">
        <v>21820424.84</v>
      </c>
      <c r="P65" s="62">
        <v>0</v>
      </c>
      <c r="Q65" s="62">
        <v>267146362.81</v>
      </c>
      <c r="R65" s="62">
        <v>13853637.189999999</v>
      </c>
      <c r="S65" s="62">
        <v>95.07</v>
      </c>
      <c r="T65" s="62">
        <v>4.93</v>
      </c>
    </row>
    <row r="66" spans="1:20" s="2" customFormat="1" x14ac:dyDescent="0.2">
      <c r="A66" s="2">
        <v>8</v>
      </c>
      <c r="B66" s="2" t="s">
        <v>64</v>
      </c>
      <c r="C66" s="2" t="s">
        <v>65</v>
      </c>
      <c r="D66" s="20">
        <v>281000000</v>
      </c>
      <c r="E66" s="3">
        <v>24495728.390000001</v>
      </c>
      <c r="F66" s="3">
        <v>24802360.77</v>
      </c>
      <c r="G66" s="3">
        <v>0</v>
      </c>
      <c r="H66" s="3">
        <v>51737237.060000002</v>
      </c>
      <c r="I66" s="3">
        <v>27303076.030000001</v>
      </c>
      <c r="J66" s="8">
        <v>0</v>
      </c>
      <c r="K66" s="8">
        <v>0</v>
      </c>
      <c r="L66" s="31">
        <v>46880485.409999996</v>
      </c>
      <c r="M66" s="37">
        <v>48571187</v>
      </c>
      <c r="N66" s="39">
        <v>21535863.309999999</v>
      </c>
      <c r="O66" s="60">
        <v>21820424.84</v>
      </c>
      <c r="P66" s="62">
        <v>0</v>
      </c>
      <c r="Q66" s="62">
        <v>267146362.81</v>
      </c>
      <c r="R66" s="62">
        <v>13853637.189999999</v>
      </c>
      <c r="S66" s="62">
        <v>95.07</v>
      </c>
      <c r="T66" s="62">
        <v>4.93</v>
      </c>
    </row>
    <row r="67" spans="1:20" s="2" customFormat="1" x14ac:dyDescent="0.2">
      <c r="A67" s="2">
        <v>7</v>
      </c>
      <c r="B67" s="2" t="s">
        <v>66</v>
      </c>
      <c r="C67" s="2" t="s">
        <v>340</v>
      </c>
      <c r="D67" s="20">
        <v>35360000000</v>
      </c>
      <c r="E67" s="3">
        <v>4671135738.1400003</v>
      </c>
      <c r="F67" s="3">
        <v>953655600</v>
      </c>
      <c r="G67" s="3">
        <v>3679853375.7399998</v>
      </c>
      <c r="H67" s="3">
        <v>5998236482.1999998</v>
      </c>
      <c r="I67" s="3">
        <v>1946932411.4000015</v>
      </c>
      <c r="J67" s="8">
        <v>1202990776.72</v>
      </c>
      <c r="K67" s="8">
        <v>1626256099.5999999</v>
      </c>
      <c r="L67" s="31">
        <v>2601928908</v>
      </c>
      <c r="M67" s="37">
        <v>2177454333.5999999</v>
      </c>
      <c r="N67" s="39">
        <v>2595336376.5999999</v>
      </c>
      <c r="O67" s="60">
        <v>3048583078.7399998</v>
      </c>
      <c r="P67" s="62">
        <v>2057761567.2</v>
      </c>
      <c r="Q67" s="62">
        <v>32560124747.939999</v>
      </c>
      <c r="R67" s="62">
        <v>2799875252.0599999</v>
      </c>
      <c r="S67" s="62">
        <v>92.08</v>
      </c>
      <c r="T67" s="62">
        <v>7.92</v>
      </c>
    </row>
    <row r="68" spans="1:20" s="2" customFormat="1" x14ac:dyDescent="0.2">
      <c r="A68" s="2">
        <v>8</v>
      </c>
      <c r="B68" s="2" t="s">
        <v>67</v>
      </c>
      <c r="C68" s="2" t="s">
        <v>341</v>
      </c>
      <c r="D68" s="20">
        <v>20200000000</v>
      </c>
      <c r="E68" s="3">
        <v>3515117892.3000002</v>
      </c>
      <c r="F68" s="3">
        <v>99478800</v>
      </c>
      <c r="G68" s="3">
        <v>628440853</v>
      </c>
      <c r="H68" s="3">
        <v>5854833635</v>
      </c>
      <c r="I68" s="3">
        <v>307819051.40000153</v>
      </c>
      <c r="J68" s="8">
        <v>544175040</v>
      </c>
      <c r="K68" s="8">
        <v>515699802</v>
      </c>
      <c r="L68" s="31">
        <v>1113765484</v>
      </c>
      <c r="M68" s="37">
        <v>1153129268</v>
      </c>
      <c r="N68" s="39">
        <v>1488397951</v>
      </c>
      <c r="O68" s="60">
        <v>1632040795.4000001</v>
      </c>
      <c r="P68" s="62">
        <v>0</v>
      </c>
      <c r="Q68" s="62">
        <v>16852898572.1</v>
      </c>
      <c r="R68" s="62">
        <v>3347101427.9000001</v>
      </c>
      <c r="S68" s="62">
        <v>83.43</v>
      </c>
      <c r="T68" s="62">
        <v>16.57</v>
      </c>
    </row>
    <row r="69" spans="1:20" s="2" customFormat="1" x14ac:dyDescent="0.2">
      <c r="A69" s="2">
        <v>8</v>
      </c>
      <c r="B69" s="2" t="s">
        <v>68</v>
      </c>
      <c r="C69" s="2" t="s">
        <v>342</v>
      </c>
      <c r="D69" s="20">
        <v>15160000000</v>
      </c>
      <c r="E69" s="3">
        <v>1156017845.8399999</v>
      </c>
      <c r="F69" s="3">
        <v>854176800</v>
      </c>
      <c r="G69" s="3">
        <v>3051412522.7399998</v>
      </c>
      <c r="H69" s="3">
        <v>143402847.19999999</v>
      </c>
      <c r="I69" s="3">
        <v>1639113360</v>
      </c>
      <c r="J69" s="8">
        <v>658815736.72000003</v>
      </c>
      <c r="K69" s="8">
        <v>1110556297.5999999</v>
      </c>
      <c r="L69" s="31">
        <v>1488163424</v>
      </c>
      <c r="M69" s="37">
        <v>1024325065.6</v>
      </c>
      <c r="N69" s="39">
        <v>1106938425.5999999</v>
      </c>
      <c r="O69" s="60">
        <v>1416542283.3399999</v>
      </c>
      <c r="P69" s="62">
        <v>2057761567.2</v>
      </c>
      <c r="Q69" s="62">
        <v>15707226175.84</v>
      </c>
      <c r="R69" s="62">
        <v>-547226175.84000003</v>
      </c>
      <c r="S69" s="62">
        <v>103.61</v>
      </c>
      <c r="T69" s="62">
        <v>-3.61</v>
      </c>
    </row>
    <row r="70" spans="1:20" s="2" customFormat="1" x14ac:dyDescent="0.2">
      <c r="A70" s="2">
        <v>5</v>
      </c>
      <c r="B70" s="2" t="s">
        <v>69</v>
      </c>
      <c r="C70" s="2" t="s">
        <v>343</v>
      </c>
      <c r="D70" s="20">
        <v>1335000000</v>
      </c>
      <c r="E70" s="3">
        <v>113840198.75</v>
      </c>
      <c r="F70" s="3">
        <v>106284516.68000001</v>
      </c>
      <c r="G70" s="3">
        <v>113888270.75</v>
      </c>
      <c r="H70" s="3">
        <v>84735826.239999995</v>
      </c>
      <c r="I70" s="3">
        <v>115726608.10999995</v>
      </c>
      <c r="J70" s="8">
        <v>106071708.11</v>
      </c>
      <c r="K70" s="8">
        <v>109529796.54000001</v>
      </c>
      <c r="L70" s="31">
        <v>177020461.83000001</v>
      </c>
      <c r="M70" s="37">
        <v>128625666.56</v>
      </c>
      <c r="N70" s="39">
        <v>242172186.44</v>
      </c>
      <c r="O70" s="60">
        <v>189312400.00999999</v>
      </c>
      <c r="P70" s="62">
        <v>121825057.13</v>
      </c>
      <c r="Q70" s="62">
        <v>1609032697.1500001</v>
      </c>
      <c r="R70" s="62">
        <v>-274032697.14999998</v>
      </c>
      <c r="S70" s="62">
        <v>120.53</v>
      </c>
      <c r="T70" s="62">
        <v>-20.53</v>
      </c>
    </row>
    <row r="71" spans="1:20" s="2" customFormat="1" x14ac:dyDescent="0.2">
      <c r="A71" s="2">
        <v>6</v>
      </c>
      <c r="B71" s="2" t="s">
        <v>70</v>
      </c>
      <c r="C71" s="2" t="s">
        <v>344</v>
      </c>
      <c r="D71" s="20">
        <v>1335000000</v>
      </c>
      <c r="E71" s="3">
        <v>113840198.75</v>
      </c>
      <c r="F71" s="3">
        <v>106284516.68000001</v>
      </c>
      <c r="G71" s="3">
        <v>113888270.75</v>
      </c>
      <c r="H71" s="3">
        <v>84735826.239999995</v>
      </c>
      <c r="I71" s="3">
        <v>115726608.10999995</v>
      </c>
      <c r="J71" s="8">
        <v>106071708.11</v>
      </c>
      <c r="K71" s="8">
        <v>109529796.54000001</v>
      </c>
      <c r="L71" s="31">
        <v>177020461.83000001</v>
      </c>
      <c r="M71" s="37">
        <v>128625666.56</v>
      </c>
      <c r="N71" s="39">
        <v>242172186.44</v>
      </c>
      <c r="O71" s="60">
        <v>189312400.00999999</v>
      </c>
      <c r="P71" s="62">
        <v>121825057.13</v>
      </c>
      <c r="Q71" s="62">
        <v>1609032697.1500001</v>
      </c>
      <c r="R71" s="62">
        <v>-274032697.14999998</v>
      </c>
      <c r="S71" s="62">
        <v>120.53</v>
      </c>
      <c r="T71" s="62">
        <v>-20.53</v>
      </c>
    </row>
    <row r="72" spans="1:20" s="2" customFormat="1" x14ac:dyDescent="0.2">
      <c r="A72" s="2">
        <v>7</v>
      </c>
      <c r="B72" s="2" t="s">
        <v>71</v>
      </c>
      <c r="C72" s="2" t="s">
        <v>345</v>
      </c>
      <c r="D72" s="20">
        <v>1250000000</v>
      </c>
      <c r="E72" s="3">
        <v>113840198.75</v>
      </c>
      <c r="F72" s="3">
        <v>106284516.68000001</v>
      </c>
      <c r="G72" s="3">
        <v>102362961.75</v>
      </c>
      <c r="H72" s="3">
        <v>84735826.239999995</v>
      </c>
      <c r="I72" s="3">
        <v>115726608.10999995</v>
      </c>
      <c r="J72" s="8">
        <v>94840808.109999999</v>
      </c>
      <c r="K72" s="8">
        <v>103914346.54000001</v>
      </c>
      <c r="L72" s="31">
        <v>177020461.83000001</v>
      </c>
      <c r="M72" s="37">
        <v>117394766.56</v>
      </c>
      <c r="N72" s="39">
        <v>236545348.44</v>
      </c>
      <c r="O72" s="60">
        <v>189312400.00999999</v>
      </c>
      <c r="P72" s="62">
        <v>104978707.13</v>
      </c>
      <c r="Q72" s="62">
        <v>1546956950.1500001</v>
      </c>
      <c r="R72" s="62">
        <v>-296956950.14999998</v>
      </c>
      <c r="S72" s="62">
        <v>123.76</v>
      </c>
      <c r="T72" s="62">
        <v>-23.76</v>
      </c>
    </row>
    <row r="73" spans="1:20" s="2" customFormat="1" x14ac:dyDescent="0.2">
      <c r="A73" s="2">
        <v>7</v>
      </c>
      <c r="B73" s="2" t="s">
        <v>72</v>
      </c>
      <c r="C73" s="2" t="s">
        <v>346</v>
      </c>
      <c r="D73" s="20">
        <v>85000000</v>
      </c>
      <c r="E73" s="3">
        <v>0</v>
      </c>
      <c r="F73" s="3">
        <v>0</v>
      </c>
      <c r="G73" s="3">
        <v>11525309</v>
      </c>
      <c r="H73" s="3">
        <v>0</v>
      </c>
      <c r="I73" s="3">
        <v>0</v>
      </c>
      <c r="J73" s="8">
        <v>11230900</v>
      </c>
      <c r="K73" s="8">
        <v>5615450</v>
      </c>
      <c r="L73" s="31">
        <v>0</v>
      </c>
      <c r="M73" s="37">
        <v>11230900</v>
      </c>
      <c r="N73" s="39">
        <v>5626838</v>
      </c>
      <c r="O73" s="60">
        <v>0</v>
      </c>
      <c r="P73" s="62">
        <v>16846350</v>
      </c>
      <c r="Q73" s="62">
        <v>62075747</v>
      </c>
      <c r="R73" s="62">
        <v>22924253</v>
      </c>
      <c r="S73" s="62">
        <v>73.03</v>
      </c>
      <c r="T73" s="62">
        <v>26.97</v>
      </c>
    </row>
    <row r="74" spans="1:20" s="2" customFormat="1" x14ac:dyDescent="0.2">
      <c r="A74" s="2">
        <v>3</v>
      </c>
      <c r="B74" s="2" t="s">
        <v>73</v>
      </c>
      <c r="C74" s="2" t="s">
        <v>347</v>
      </c>
      <c r="D74" s="20">
        <v>245977000000</v>
      </c>
      <c r="E74" s="3">
        <v>19708893669.119999</v>
      </c>
      <c r="F74" s="3">
        <v>19905400177.52</v>
      </c>
      <c r="G74" s="3">
        <v>21358304786.990002</v>
      </c>
      <c r="H74" s="3">
        <v>17825571463.349998</v>
      </c>
      <c r="I74" s="3">
        <v>21199526352.919998</v>
      </c>
      <c r="J74" s="8">
        <v>20581501503.82</v>
      </c>
      <c r="K74" s="8">
        <v>21303784794.639999</v>
      </c>
      <c r="L74" s="31">
        <v>24572433006.84</v>
      </c>
      <c r="M74" s="37">
        <v>20695724436.669998</v>
      </c>
      <c r="N74" s="39">
        <v>21460542246.490002</v>
      </c>
      <c r="O74" s="60">
        <v>24000503067.150002</v>
      </c>
      <c r="P74" s="62">
        <v>24209236056.360001</v>
      </c>
      <c r="Q74" s="62">
        <v>256821421561.87</v>
      </c>
      <c r="R74" s="61">
        <v>-10844421561.870001</v>
      </c>
      <c r="S74" s="62">
        <v>104.41</v>
      </c>
      <c r="T74" s="62">
        <v>-4.41</v>
      </c>
    </row>
    <row r="75" spans="1:20" s="2" customFormat="1" x14ac:dyDescent="0.2">
      <c r="A75" s="2">
        <v>4</v>
      </c>
      <c r="B75" s="2" t="s">
        <v>74</v>
      </c>
      <c r="C75" s="2" t="s">
        <v>348</v>
      </c>
      <c r="D75" s="20">
        <v>178000000000</v>
      </c>
      <c r="E75" s="3">
        <v>13498916491.17</v>
      </c>
      <c r="F75" s="3">
        <v>13816493775.440001</v>
      </c>
      <c r="G75" s="3">
        <v>13548423514.860001</v>
      </c>
      <c r="H75" s="3">
        <v>13445459631.289999</v>
      </c>
      <c r="I75" s="3">
        <v>16669673214.660002</v>
      </c>
      <c r="J75" s="8">
        <v>14988245776.58</v>
      </c>
      <c r="K75" s="8">
        <v>14973303876.65</v>
      </c>
      <c r="L75" s="31">
        <v>16059956321.09</v>
      </c>
      <c r="M75" s="37">
        <v>15889073401.889999</v>
      </c>
      <c r="N75" s="39">
        <v>16580171935.6</v>
      </c>
      <c r="O75" s="60">
        <v>18653209590.529999</v>
      </c>
      <c r="P75" s="62">
        <v>17421375727.209999</v>
      </c>
      <c r="Q75" s="62">
        <v>185544303256.97</v>
      </c>
      <c r="R75" s="62">
        <v>-7544303256.9700003</v>
      </c>
      <c r="S75" s="62">
        <v>104.24</v>
      </c>
      <c r="T75" s="62">
        <v>-4.24</v>
      </c>
    </row>
    <row r="76" spans="1:20" s="2" customFormat="1" x14ac:dyDescent="0.2">
      <c r="A76" s="2">
        <v>5</v>
      </c>
      <c r="B76" s="2" t="s">
        <v>75</v>
      </c>
      <c r="C76" s="2" t="s">
        <v>349</v>
      </c>
      <c r="D76" s="20">
        <v>151000000000</v>
      </c>
      <c r="E76" s="3">
        <v>11474229008.610001</v>
      </c>
      <c r="F76" s="3">
        <v>11833556382.24</v>
      </c>
      <c r="G76" s="3">
        <v>11439653217.9</v>
      </c>
      <c r="H76" s="3">
        <v>11260447570.039999</v>
      </c>
      <c r="I76" s="3">
        <v>14482735989.140001</v>
      </c>
      <c r="J76" s="8">
        <v>12622237964.860001</v>
      </c>
      <c r="K76" s="8">
        <v>12690576017.58</v>
      </c>
      <c r="L76" s="31">
        <v>13713617706.27</v>
      </c>
      <c r="M76" s="37">
        <v>13672422106.709999</v>
      </c>
      <c r="N76" s="39">
        <v>14318942544.98</v>
      </c>
      <c r="O76" s="60">
        <v>16008753657.370001</v>
      </c>
      <c r="P76" s="62">
        <v>15041670702.690001</v>
      </c>
      <c r="Q76" s="62">
        <v>158558842868.39001</v>
      </c>
      <c r="R76" s="63">
        <v>-7558842868.3900003</v>
      </c>
      <c r="S76" s="62">
        <v>105.01</v>
      </c>
      <c r="T76" s="62">
        <v>-5.01</v>
      </c>
    </row>
    <row r="77" spans="1:20" s="2" customFormat="1" x14ac:dyDescent="0.2">
      <c r="A77" s="2">
        <v>5</v>
      </c>
      <c r="B77" s="2" t="s">
        <v>76</v>
      </c>
      <c r="C77" s="2" t="s">
        <v>350</v>
      </c>
      <c r="D77" s="20">
        <v>27000000000</v>
      </c>
      <c r="E77" s="3">
        <v>2024687482.5599999</v>
      </c>
      <c r="F77" s="3">
        <v>1982937393.2</v>
      </c>
      <c r="G77" s="3">
        <v>2108770296.96</v>
      </c>
      <c r="H77" s="3">
        <v>2185012061.25</v>
      </c>
      <c r="I77" s="3">
        <v>2186937225.52</v>
      </c>
      <c r="J77" s="8">
        <v>2366007811.7199998</v>
      </c>
      <c r="K77" s="8">
        <v>2282727859.0700002</v>
      </c>
      <c r="L77" s="31">
        <v>2346338614.8200002</v>
      </c>
      <c r="M77" s="37">
        <v>2216651295.1799998</v>
      </c>
      <c r="N77" s="39">
        <v>2261229390.6199999</v>
      </c>
      <c r="O77" s="60">
        <v>2644455933.1599998</v>
      </c>
      <c r="P77" s="62">
        <v>2379705024.52</v>
      </c>
      <c r="Q77" s="62">
        <v>26985460388.580002</v>
      </c>
      <c r="R77" s="62">
        <v>14539611.42</v>
      </c>
      <c r="S77" s="62">
        <v>99.95</v>
      </c>
      <c r="T77" s="62">
        <v>0.05</v>
      </c>
    </row>
    <row r="78" spans="1:20" s="2" customFormat="1" x14ac:dyDescent="0.2">
      <c r="A78" s="2">
        <v>6</v>
      </c>
      <c r="B78" s="2" t="s">
        <v>77</v>
      </c>
      <c r="C78" s="2" t="s">
        <v>351</v>
      </c>
      <c r="D78" s="20">
        <v>27000000000</v>
      </c>
      <c r="E78" s="3">
        <v>2024687482.5599999</v>
      </c>
      <c r="F78" s="3">
        <v>1982937393.2</v>
      </c>
      <c r="G78" s="3">
        <v>2108770296.96</v>
      </c>
      <c r="H78" s="3">
        <v>2185012061.25</v>
      </c>
      <c r="I78" s="3">
        <v>2186937225.52</v>
      </c>
      <c r="J78" s="8">
        <v>2366007811.7199998</v>
      </c>
      <c r="K78" s="8">
        <v>2282727859.0700002</v>
      </c>
      <c r="L78" s="31">
        <v>2346338614.8200002</v>
      </c>
      <c r="M78" s="37">
        <v>2216651295.1799998</v>
      </c>
      <c r="N78" s="39">
        <v>2261229390.6199999</v>
      </c>
      <c r="O78" s="60">
        <v>2644455933.1599998</v>
      </c>
      <c r="P78" s="62">
        <v>2379705024.52</v>
      </c>
      <c r="Q78" s="62">
        <v>26985460388.580002</v>
      </c>
      <c r="R78" s="62">
        <v>14539611.42</v>
      </c>
      <c r="S78" s="62">
        <v>99.95</v>
      </c>
      <c r="T78" s="62">
        <v>0.05</v>
      </c>
    </row>
    <row r="79" spans="1:20" s="2" customFormat="1" x14ac:dyDescent="0.2">
      <c r="A79" s="2">
        <v>4</v>
      </c>
      <c r="B79" s="2" t="s">
        <v>78</v>
      </c>
      <c r="C79" s="2" t="s">
        <v>352</v>
      </c>
      <c r="D79" s="20">
        <v>4787000000</v>
      </c>
      <c r="E79" s="3">
        <v>341996749.83999997</v>
      </c>
      <c r="F79" s="3">
        <v>381686349.54000002</v>
      </c>
      <c r="G79" s="3">
        <v>429910419.97000003</v>
      </c>
      <c r="H79" s="3">
        <v>463477909.29000002</v>
      </c>
      <c r="I79" s="3">
        <v>461848644.88999999</v>
      </c>
      <c r="J79" s="8">
        <v>501325087.52999997</v>
      </c>
      <c r="K79" s="8">
        <v>386892414.44</v>
      </c>
      <c r="L79" s="31">
        <v>380168890.62</v>
      </c>
      <c r="M79" s="37">
        <v>387651432.42000002</v>
      </c>
      <c r="N79" s="39">
        <v>451358792.68000001</v>
      </c>
      <c r="O79" s="60">
        <v>450845585.47000003</v>
      </c>
      <c r="P79" s="62">
        <v>435584392.43000001</v>
      </c>
      <c r="Q79" s="62">
        <v>5072746669.1199999</v>
      </c>
      <c r="R79" s="62">
        <v>-285746669.12</v>
      </c>
      <c r="S79" s="62">
        <v>105.97</v>
      </c>
      <c r="T79" s="62">
        <v>-5.97</v>
      </c>
    </row>
    <row r="80" spans="1:20" s="2" customFormat="1" x14ac:dyDescent="0.2">
      <c r="A80" s="2">
        <v>5</v>
      </c>
      <c r="B80" s="2" t="s">
        <v>79</v>
      </c>
      <c r="C80" s="2" t="s">
        <v>353</v>
      </c>
      <c r="D80" s="20">
        <v>2926000000</v>
      </c>
      <c r="E80" s="3">
        <v>207372728.41</v>
      </c>
      <c r="F80" s="3">
        <v>233371678.03999999</v>
      </c>
      <c r="G80" s="3">
        <v>281237922.72000003</v>
      </c>
      <c r="H80" s="3">
        <v>294067427.04000002</v>
      </c>
      <c r="I80" s="3">
        <v>303132761.38999999</v>
      </c>
      <c r="J80" s="8">
        <v>340171009.27999997</v>
      </c>
      <c r="K80" s="8">
        <v>244423916.69</v>
      </c>
      <c r="L80" s="31">
        <v>225912340.62</v>
      </c>
      <c r="M80" s="37">
        <v>236625960.66999999</v>
      </c>
      <c r="N80" s="39">
        <v>297900694.93000001</v>
      </c>
      <c r="O80" s="60">
        <v>294509947.97000003</v>
      </c>
      <c r="P80" s="62">
        <v>291567845.93000001</v>
      </c>
      <c r="Q80" s="62">
        <v>3250294233.6900001</v>
      </c>
      <c r="R80" s="62">
        <v>-324294233.69</v>
      </c>
      <c r="S80" s="62">
        <v>111.08</v>
      </c>
      <c r="T80" s="62">
        <v>-11.08</v>
      </c>
    </row>
    <row r="81" spans="1:20" s="2" customFormat="1" x14ac:dyDescent="0.2">
      <c r="A81" s="2">
        <v>5</v>
      </c>
      <c r="B81" s="2" t="s">
        <v>80</v>
      </c>
      <c r="C81" s="2" t="s">
        <v>354</v>
      </c>
      <c r="D81" s="20">
        <v>161000000</v>
      </c>
      <c r="E81" s="3">
        <v>11738628.93</v>
      </c>
      <c r="F81" s="3">
        <v>13475907</v>
      </c>
      <c r="G81" s="3">
        <v>16186197</v>
      </c>
      <c r="H81" s="3">
        <v>16850457</v>
      </c>
      <c r="I81" s="3">
        <v>17215011.000000007</v>
      </c>
      <c r="J81" s="8">
        <v>19436251.5</v>
      </c>
      <c r="K81" s="8">
        <v>13874866.5</v>
      </c>
      <c r="L81" s="31">
        <v>12972180</v>
      </c>
      <c r="M81" s="37">
        <v>13425352.5</v>
      </c>
      <c r="N81" s="39">
        <v>16554534</v>
      </c>
      <c r="O81" s="60">
        <v>16290232.5</v>
      </c>
      <c r="P81" s="62">
        <v>16131756</v>
      </c>
      <c r="Q81" s="62">
        <v>184151373.93000001</v>
      </c>
      <c r="R81" s="62">
        <v>-23151373.93</v>
      </c>
      <c r="S81" s="62">
        <v>114.38</v>
      </c>
      <c r="T81" s="62">
        <v>-14.38</v>
      </c>
    </row>
    <row r="82" spans="1:20" s="2" customFormat="1" x14ac:dyDescent="0.2">
      <c r="A82" s="2">
        <v>5</v>
      </c>
      <c r="B82" s="2" t="s">
        <v>81</v>
      </c>
      <c r="C82" s="2" t="s">
        <v>355</v>
      </c>
      <c r="D82" s="20">
        <v>1700000000</v>
      </c>
      <c r="E82" s="3">
        <v>122885392.5</v>
      </c>
      <c r="F82" s="3">
        <v>134838764.5</v>
      </c>
      <c r="G82" s="3">
        <v>132486300.25</v>
      </c>
      <c r="H82" s="3">
        <v>152560025.25</v>
      </c>
      <c r="I82" s="3">
        <v>141500872.5</v>
      </c>
      <c r="J82" s="8">
        <v>141717826.75</v>
      </c>
      <c r="K82" s="8">
        <v>128593631.25</v>
      </c>
      <c r="L82" s="31">
        <v>141284370</v>
      </c>
      <c r="M82" s="37">
        <v>137600119.25</v>
      </c>
      <c r="N82" s="39">
        <v>136903563.75</v>
      </c>
      <c r="O82" s="60">
        <v>140045405</v>
      </c>
      <c r="P82" s="62">
        <v>127884790.5</v>
      </c>
      <c r="Q82" s="62">
        <v>1638301061.5</v>
      </c>
      <c r="R82" s="62">
        <v>61698938.5</v>
      </c>
      <c r="S82" s="62">
        <v>96.37</v>
      </c>
      <c r="T82" s="62">
        <v>3.63</v>
      </c>
    </row>
    <row r="83" spans="1:20" s="2" customFormat="1" x14ac:dyDescent="0.2">
      <c r="A83" s="2">
        <v>4</v>
      </c>
      <c r="B83" s="2" t="s">
        <v>82</v>
      </c>
      <c r="C83" s="2" t="s">
        <v>356</v>
      </c>
      <c r="D83" s="20">
        <v>63190000000</v>
      </c>
      <c r="E83" s="3">
        <v>5867980428.1099997</v>
      </c>
      <c r="F83" s="3">
        <v>5707220052.54</v>
      </c>
      <c r="G83" s="3">
        <v>7379970852.1599998</v>
      </c>
      <c r="H83" s="3">
        <v>3916633922.77</v>
      </c>
      <c r="I83" s="3">
        <v>4068004493.369997</v>
      </c>
      <c r="J83" s="8">
        <v>5091930639.71</v>
      </c>
      <c r="K83" s="8">
        <v>5943588503.5500002</v>
      </c>
      <c r="L83" s="31">
        <v>8132307795.1300001</v>
      </c>
      <c r="M83" s="37">
        <v>4418999602.3599997</v>
      </c>
      <c r="N83" s="39">
        <v>4429011518.21</v>
      </c>
      <c r="O83" s="60">
        <v>4896447891.1499996</v>
      </c>
      <c r="P83" s="62">
        <v>6352275936.7200003</v>
      </c>
      <c r="Q83" s="62">
        <v>66204371635.779999</v>
      </c>
      <c r="R83" s="63">
        <v>-3014371635.7800002</v>
      </c>
      <c r="S83" s="62">
        <v>104.77</v>
      </c>
      <c r="T83" s="62">
        <v>-4.7699999999999996</v>
      </c>
    </row>
    <row r="84" spans="1:20" s="2" customFormat="1" x14ac:dyDescent="0.2">
      <c r="A84" s="2">
        <v>5</v>
      </c>
      <c r="B84" s="2" t="s">
        <v>83</v>
      </c>
      <c r="C84" s="2" t="s">
        <v>357</v>
      </c>
      <c r="D84" s="20">
        <v>42830000000</v>
      </c>
      <c r="E84" s="3">
        <v>4329113170.3900003</v>
      </c>
      <c r="F84" s="3">
        <v>3785560626.6199999</v>
      </c>
      <c r="G84" s="3">
        <v>4870090141.2299995</v>
      </c>
      <c r="H84" s="3">
        <v>3591091526.04</v>
      </c>
      <c r="I84" s="3">
        <v>3247506518.9599972</v>
      </c>
      <c r="J84" s="8">
        <v>3217615495.6500001</v>
      </c>
      <c r="K84" s="8">
        <v>3805108670.3099999</v>
      </c>
      <c r="L84" s="31">
        <v>4014531542.5100002</v>
      </c>
      <c r="M84" s="37">
        <v>2698166473.2600002</v>
      </c>
      <c r="N84" s="39">
        <v>2481359468.5</v>
      </c>
      <c r="O84" s="60">
        <v>3258714914.9899998</v>
      </c>
      <c r="P84" s="62">
        <v>4026218561.6900001</v>
      </c>
      <c r="Q84" s="62">
        <v>43325077110.150002</v>
      </c>
      <c r="R84" s="62">
        <v>-495077110.14999998</v>
      </c>
      <c r="S84" s="62">
        <v>101.16</v>
      </c>
      <c r="T84" s="62">
        <v>-1.1599999999999999</v>
      </c>
    </row>
    <row r="85" spans="1:20" s="2" customFormat="1" x14ac:dyDescent="0.2">
      <c r="A85" s="2">
        <v>6</v>
      </c>
      <c r="B85" s="2" t="s">
        <v>84</v>
      </c>
      <c r="C85" s="2" t="s">
        <v>358</v>
      </c>
      <c r="D85" s="20">
        <v>40500000000</v>
      </c>
      <c r="E85" s="3">
        <v>4103527073.9400001</v>
      </c>
      <c r="F85" s="3">
        <v>3610724100.3699999</v>
      </c>
      <c r="G85" s="3">
        <v>4616617056.5299997</v>
      </c>
      <c r="H85" s="3">
        <v>3437534391.3899999</v>
      </c>
      <c r="I85" s="3">
        <v>3070536964.4599972</v>
      </c>
      <c r="J85" s="8">
        <v>3071928595.75</v>
      </c>
      <c r="K85" s="8">
        <v>3583278821.2600002</v>
      </c>
      <c r="L85" s="31">
        <v>3827180591.1599998</v>
      </c>
      <c r="M85" s="37">
        <v>2540082427.5100002</v>
      </c>
      <c r="N85" s="39">
        <v>2334480767.3499999</v>
      </c>
      <c r="O85" s="60">
        <v>3082997640.9400001</v>
      </c>
      <c r="P85" s="62">
        <v>3648282916.3400002</v>
      </c>
      <c r="Q85" s="62">
        <v>40927171347</v>
      </c>
      <c r="R85" s="61">
        <v>-427171347</v>
      </c>
      <c r="S85" s="62">
        <v>101.05</v>
      </c>
      <c r="T85" s="62">
        <v>-1.05</v>
      </c>
    </row>
    <row r="86" spans="1:20" s="2" customFormat="1" x14ac:dyDescent="0.2">
      <c r="A86" s="2">
        <v>6</v>
      </c>
      <c r="B86" s="2" t="s">
        <v>85</v>
      </c>
      <c r="C86" s="2" t="s">
        <v>359</v>
      </c>
      <c r="D86" s="20">
        <v>2330000000</v>
      </c>
      <c r="E86" s="3">
        <v>225586096.44999999</v>
      </c>
      <c r="F86" s="3">
        <v>174836526.25</v>
      </c>
      <c r="G86" s="3">
        <v>253473084.69999999</v>
      </c>
      <c r="H86" s="3">
        <v>153557134.65000001</v>
      </c>
      <c r="I86" s="3">
        <v>176969554.5</v>
      </c>
      <c r="J86" s="8">
        <v>145686899.90000001</v>
      </c>
      <c r="K86" s="8">
        <v>221829849.05000001</v>
      </c>
      <c r="L86" s="31">
        <v>187350951.34999999</v>
      </c>
      <c r="M86" s="37">
        <v>158084045.75</v>
      </c>
      <c r="N86" s="39">
        <v>146878701.15000001</v>
      </c>
      <c r="O86" s="60">
        <v>175717274.05000001</v>
      </c>
      <c r="P86" s="62">
        <v>377935645.35000002</v>
      </c>
      <c r="Q86" s="62">
        <v>2397905763.1500001</v>
      </c>
      <c r="R86" s="62">
        <v>-67905763.150000006</v>
      </c>
      <c r="S86" s="62">
        <v>102.91</v>
      </c>
      <c r="T86" s="62">
        <v>-2.91</v>
      </c>
    </row>
    <row r="87" spans="1:20" s="2" customFormat="1" x14ac:dyDescent="0.2">
      <c r="A87" s="2">
        <v>5</v>
      </c>
      <c r="B87" s="2" t="s">
        <v>86</v>
      </c>
      <c r="C87" s="2" t="s">
        <v>360</v>
      </c>
      <c r="D87" s="20">
        <v>3200000000</v>
      </c>
      <c r="E87" s="3">
        <v>141317255.66999999</v>
      </c>
      <c r="F87" s="3">
        <v>338802295.68000001</v>
      </c>
      <c r="G87" s="3">
        <v>750915773.63</v>
      </c>
      <c r="H87" s="3">
        <v>180880567</v>
      </c>
      <c r="I87" s="3">
        <v>655432952.36999989</v>
      </c>
      <c r="J87" s="8">
        <v>438725727.63999999</v>
      </c>
      <c r="K87" s="8">
        <v>565985641.27999997</v>
      </c>
      <c r="L87" s="32">
        <v>-416342295.80000001</v>
      </c>
      <c r="M87" s="37">
        <v>105149643.06999999</v>
      </c>
      <c r="N87" s="39">
        <v>320236798.60000002</v>
      </c>
      <c r="O87" s="60">
        <v>0</v>
      </c>
      <c r="P87" s="62">
        <v>505282315.44999999</v>
      </c>
      <c r="Q87" s="62">
        <v>3586386674.5900002</v>
      </c>
      <c r="R87" s="62">
        <v>-386386674.58999997</v>
      </c>
      <c r="S87" s="62">
        <v>112.07</v>
      </c>
      <c r="T87" s="62">
        <v>-12.07</v>
      </c>
    </row>
    <row r="88" spans="1:20" s="2" customFormat="1" x14ac:dyDescent="0.2">
      <c r="A88" s="2">
        <v>6</v>
      </c>
      <c r="B88" s="2" t="s">
        <v>87</v>
      </c>
      <c r="C88" s="2" t="s">
        <v>361</v>
      </c>
      <c r="D88" s="20">
        <v>3200000000</v>
      </c>
      <c r="E88" s="3">
        <v>141317255.66999999</v>
      </c>
      <c r="F88" s="3">
        <v>338802295.68000001</v>
      </c>
      <c r="G88" s="3">
        <v>750915773.63</v>
      </c>
      <c r="H88" s="3">
        <v>180880567</v>
      </c>
      <c r="I88" s="3">
        <v>655432952.36999989</v>
      </c>
      <c r="J88" s="8">
        <v>438725727.63999999</v>
      </c>
      <c r="K88" s="8">
        <v>565985641.27999997</v>
      </c>
      <c r="L88" s="32">
        <v>-416342295.80000001</v>
      </c>
      <c r="M88" s="37">
        <v>105149643.06999999</v>
      </c>
      <c r="N88" s="39">
        <v>320236798.60000002</v>
      </c>
      <c r="O88" s="60">
        <v>0</v>
      </c>
      <c r="P88" s="62">
        <v>505282315.44999999</v>
      </c>
      <c r="Q88" s="62">
        <v>3586386674.5900002</v>
      </c>
      <c r="R88" s="62">
        <v>-386386674.58999997</v>
      </c>
      <c r="S88" s="62">
        <v>112.07</v>
      </c>
      <c r="T88" s="62">
        <v>-12.07</v>
      </c>
    </row>
    <row r="89" spans="1:20" s="2" customFormat="1" x14ac:dyDescent="0.2">
      <c r="A89" s="2">
        <v>5</v>
      </c>
      <c r="B89" s="2" t="s">
        <v>88</v>
      </c>
      <c r="C89" s="2" t="s">
        <v>362</v>
      </c>
      <c r="D89" s="20">
        <v>17160000000</v>
      </c>
      <c r="E89" s="3">
        <v>1397550002.05</v>
      </c>
      <c r="F89" s="3">
        <v>1582857130.24</v>
      </c>
      <c r="G89" s="3">
        <v>1758964937.3</v>
      </c>
      <c r="H89" s="3">
        <v>144661829.72999999</v>
      </c>
      <c r="I89" s="3">
        <v>165065022.03999996</v>
      </c>
      <c r="J89" s="8">
        <v>1435589416.4200001</v>
      </c>
      <c r="K89" s="8">
        <v>1572494191.96</v>
      </c>
      <c r="L89" s="31">
        <v>4534118548.4200001</v>
      </c>
      <c r="M89" s="37">
        <v>1615683486.03</v>
      </c>
      <c r="N89" s="39">
        <v>1627415251.1099999</v>
      </c>
      <c r="O89" s="60">
        <v>1637732976.1600001</v>
      </c>
      <c r="P89" s="62">
        <v>1820775059.5799999</v>
      </c>
      <c r="Q89" s="62">
        <v>19292907851.040001</v>
      </c>
      <c r="R89" s="62">
        <v>-2132907851.04</v>
      </c>
      <c r="S89" s="62">
        <v>112.43</v>
      </c>
      <c r="T89" s="63">
        <v>-12.43</v>
      </c>
    </row>
    <row r="90" spans="1:20" s="2" customFormat="1" x14ac:dyDescent="0.2">
      <c r="A90" s="2">
        <v>6</v>
      </c>
      <c r="B90" s="2" t="s">
        <v>89</v>
      </c>
      <c r="C90" s="2" t="s">
        <v>363</v>
      </c>
      <c r="D90" s="20">
        <v>16000000000</v>
      </c>
      <c r="E90" s="3">
        <v>1276283395.6400001</v>
      </c>
      <c r="F90" s="3">
        <v>1495639546.6700001</v>
      </c>
      <c r="G90" s="3">
        <v>1637926023.21</v>
      </c>
      <c r="H90" s="3">
        <v>20200715.98</v>
      </c>
      <c r="I90" s="3">
        <v>28131552.819999933</v>
      </c>
      <c r="J90" s="8">
        <v>1330325585.47</v>
      </c>
      <c r="K90" s="8">
        <v>1466297467.3399999</v>
      </c>
      <c r="L90" s="31">
        <v>4423522203.8299999</v>
      </c>
      <c r="M90" s="37">
        <v>1527129666.8699999</v>
      </c>
      <c r="N90" s="39">
        <v>1537215125.0599999</v>
      </c>
      <c r="O90" s="60">
        <v>1524408027.21</v>
      </c>
      <c r="P90" s="62">
        <v>1705848572.02</v>
      </c>
      <c r="Q90" s="62">
        <v>17972927882.119999</v>
      </c>
      <c r="R90" s="62">
        <v>-1972927882.1199999</v>
      </c>
      <c r="S90" s="62">
        <v>112.33</v>
      </c>
      <c r="T90" s="62">
        <v>-12.33</v>
      </c>
    </row>
    <row r="91" spans="1:20" s="2" customFormat="1" x14ac:dyDescent="0.2">
      <c r="A91" s="2">
        <v>7</v>
      </c>
      <c r="B91" s="2" t="s">
        <v>90</v>
      </c>
      <c r="C91" s="2" t="s">
        <v>364</v>
      </c>
      <c r="D91" s="20">
        <v>1090000000</v>
      </c>
      <c r="E91" s="3">
        <v>94432949.769999996</v>
      </c>
      <c r="F91" s="3">
        <v>94188783.640000001</v>
      </c>
      <c r="G91" s="3">
        <v>91138700.579999998</v>
      </c>
      <c r="H91" s="3">
        <v>0</v>
      </c>
      <c r="I91" s="3">
        <v>0</v>
      </c>
      <c r="J91" s="8">
        <v>642198.06999999995</v>
      </c>
      <c r="K91" s="8">
        <v>106137032.11</v>
      </c>
      <c r="L91" s="31">
        <v>302772316.51999998</v>
      </c>
      <c r="M91" s="37">
        <v>117968860.55</v>
      </c>
      <c r="N91" s="39">
        <v>96197083.939999998</v>
      </c>
      <c r="O91" s="60">
        <v>41961.75</v>
      </c>
      <c r="P91" s="62">
        <v>90526769.290000007</v>
      </c>
      <c r="Q91" s="62">
        <v>994046656.22000003</v>
      </c>
      <c r="R91" s="62">
        <v>95953343.780000001</v>
      </c>
      <c r="S91" s="62">
        <v>91.2</v>
      </c>
      <c r="T91" s="62">
        <v>8.8000000000000007</v>
      </c>
    </row>
    <row r="92" spans="1:20" s="2" customFormat="1" x14ac:dyDescent="0.2">
      <c r="A92" s="2">
        <v>7</v>
      </c>
      <c r="B92" s="2" t="s">
        <v>91</v>
      </c>
      <c r="C92" s="2" t="s">
        <v>365</v>
      </c>
      <c r="D92" s="20">
        <v>6700000000</v>
      </c>
      <c r="E92" s="3">
        <v>453201523.16000003</v>
      </c>
      <c r="F92" s="3">
        <v>517303870.74000001</v>
      </c>
      <c r="G92" s="3">
        <v>454345502.27999997</v>
      </c>
      <c r="H92" s="3">
        <v>10271620.92</v>
      </c>
      <c r="I92" s="3">
        <v>14359756.799999952</v>
      </c>
      <c r="J92" s="8">
        <v>886112768.62</v>
      </c>
      <c r="K92" s="8">
        <v>501078602.70999998</v>
      </c>
      <c r="L92" s="31">
        <v>1585207279.8800001</v>
      </c>
      <c r="M92" s="37">
        <v>511427419.95999998</v>
      </c>
      <c r="N92" s="39">
        <v>479118549.44</v>
      </c>
      <c r="O92" s="60">
        <v>479186179.06999999</v>
      </c>
      <c r="P92" s="62">
        <v>572250906.13999999</v>
      </c>
      <c r="Q92" s="62">
        <v>6463863979.7200003</v>
      </c>
      <c r="R92" s="62">
        <v>236136020.28</v>
      </c>
      <c r="S92" s="62">
        <v>96.48</v>
      </c>
      <c r="T92" s="62">
        <v>3.52</v>
      </c>
    </row>
    <row r="93" spans="1:20" s="2" customFormat="1" x14ac:dyDescent="0.2">
      <c r="A93" s="2">
        <v>7</v>
      </c>
      <c r="B93" s="2" t="s">
        <v>92</v>
      </c>
      <c r="C93" s="2" t="s">
        <v>366</v>
      </c>
      <c r="D93" s="20">
        <v>8210000000</v>
      </c>
      <c r="E93" s="3">
        <v>728648922.71000004</v>
      </c>
      <c r="F93" s="3">
        <v>884146892.28999996</v>
      </c>
      <c r="G93" s="3">
        <v>1092441820.3499999</v>
      </c>
      <c r="H93" s="3">
        <v>9929095.0600000005</v>
      </c>
      <c r="I93" s="3">
        <v>13771796.019999981</v>
      </c>
      <c r="J93" s="8">
        <v>443570618.77999997</v>
      </c>
      <c r="K93" s="8">
        <v>859081832.51999998</v>
      </c>
      <c r="L93" s="31">
        <v>2535542607.4299998</v>
      </c>
      <c r="M93" s="37">
        <v>897733386.36000001</v>
      </c>
      <c r="N93" s="39">
        <v>961899491.67999995</v>
      </c>
      <c r="O93" s="60">
        <v>1045179886.39</v>
      </c>
      <c r="P93" s="62">
        <v>1043070896.59</v>
      </c>
      <c r="Q93" s="62">
        <v>10515017246.18</v>
      </c>
      <c r="R93" s="62">
        <v>-2305017246.1799998</v>
      </c>
      <c r="S93" s="62">
        <v>128.08000000000001</v>
      </c>
      <c r="T93" s="62">
        <v>-28.08</v>
      </c>
    </row>
    <row r="94" spans="1:20" s="2" customFormat="1" x14ac:dyDescent="0.2">
      <c r="A94" s="2">
        <v>6</v>
      </c>
      <c r="B94" s="2" t="s">
        <v>93</v>
      </c>
      <c r="C94" s="2" t="s">
        <v>367</v>
      </c>
      <c r="D94" s="20">
        <v>1160000000</v>
      </c>
      <c r="E94" s="3">
        <v>121266606.41</v>
      </c>
      <c r="F94" s="3">
        <v>87217583.569999993</v>
      </c>
      <c r="G94" s="3">
        <v>121038914.09</v>
      </c>
      <c r="H94" s="3">
        <v>124461113.75</v>
      </c>
      <c r="I94" s="3">
        <v>136933469.22000003</v>
      </c>
      <c r="J94" s="8">
        <v>105263830.95</v>
      </c>
      <c r="K94" s="8">
        <v>106196724.62</v>
      </c>
      <c r="L94" s="31">
        <v>110596344.59</v>
      </c>
      <c r="M94" s="37">
        <v>88553819.159999996</v>
      </c>
      <c r="N94" s="39">
        <v>90200126.049999997</v>
      </c>
      <c r="O94" s="60">
        <v>113324948.95</v>
      </c>
      <c r="P94" s="62">
        <v>114926487.56</v>
      </c>
      <c r="Q94" s="62">
        <v>1319979968.9200001</v>
      </c>
      <c r="R94" s="62">
        <v>-159979968.91999999</v>
      </c>
      <c r="S94" s="62">
        <v>113.79</v>
      </c>
      <c r="T94" s="62">
        <v>-13.79</v>
      </c>
    </row>
    <row r="95" spans="1:20" s="2" customFormat="1" x14ac:dyDescent="0.2">
      <c r="A95" s="2">
        <v>3</v>
      </c>
      <c r="B95" s="2" t="s">
        <v>94</v>
      </c>
      <c r="C95" s="2" t="s">
        <v>368</v>
      </c>
      <c r="D95" s="20">
        <v>3747000000</v>
      </c>
      <c r="E95" s="3">
        <v>222705473.99000001</v>
      </c>
      <c r="F95" s="3">
        <v>317419850.44999999</v>
      </c>
      <c r="G95" s="3">
        <v>242751000.40000001</v>
      </c>
      <c r="H95" s="3">
        <v>104960980.62</v>
      </c>
      <c r="I95" s="3">
        <v>624511964.19000006</v>
      </c>
      <c r="J95" s="8">
        <v>607675652.88999999</v>
      </c>
      <c r="K95" s="8">
        <v>484721278.06</v>
      </c>
      <c r="L95" s="31">
        <v>300792619.62</v>
      </c>
      <c r="M95" s="37">
        <v>316427800.30000001</v>
      </c>
      <c r="N95" s="39">
        <v>359545821.29000002</v>
      </c>
      <c r="O95" s="60">
        <v>624030513.07000005</v>
      </c>
      <c r="P95" s="62">
        <v>460003515.41000003</v>
      </c>
      <c r="Q95" s="62">
        <v>4665546470.29</v>
      </c>
      <c r="R95" s="62">
        <v>-918546470.28999996</v>
      </c>
      <c r="S95" s="62">
        <v>124.51</v>
      </c>
      <c r="T95" s="62">
        <v>-24.51</v>
      </c>
    </row>
    <row r="96" spans="1:20" s="2" customFormat="1" x14ac:dyDescent="0.2">
      <c r="A96" s="2">
        <v>4</v>
      </c>
      <c r="B96" s="2" t="s">
        <v>95</v>
      </c>
      <c r="C96" s="2" t="s">
        <v>369</v>
      </c>
      <c r="D96" s="20">
        <v>3600000000</v>
      </c>
      <c r="E96" s="3">
        <v>222693877.74000001</v>
      </c>
      <c r="F96" s="3">
        <v>317406232.44999999</v>
      </c>
      <c r="G96" s="3">
        <v>242723671.72999999</v>
      </c>
      <c r="H96" s="3">
        <v>104941090.64</v>
      </c>
      <c r="I96" s="3">
        <v>624493608.31000006</v>
      </c>
      <c r="J96" s="8">
        <v>607640432.00999999</v>
      </c>
      <c r="K96" s="8">
        <v>484643661.56</v>
      </c>
      <c r="L96" s="31">
        <v>300749593.31999999</v>
      </c>
      <c r="M96" s="37">
        <v>316330834.57999998</v>
      </c>
      <c r="N96" s="39">
        <v>359187984.54000002</v>
      </c>
      <c r="O96" s="60">
        <v>623870599.48000002</v>
      </c>
      <c r="P96" s="62">
        <v>459576672.94</v>
      </c>
      <c r="Q96" s="62">
        <v>4664258259.3000002</v>
      </c>
      <c r="R96" s="63">
        <v>-1064258259.3</v>
      </c>
      <c r="S96" s="62">
        <v>129.56</v>
      </c>
      <c r="T96" s="62">
        <v>-29.56</v>
      </c>
    </row>
    <row r="97" spans="1:20" s="2" customFormat="1" x14ac:dyDescent="0.2">
      <c r="A97" s="2">
        <v>5</v>
      </c>
      <c r="B97" s="2" t="s">
        <v>96</v>
      </c>
      <c r="C97" s="2" t="s">
        <v>370</v>
      </c>
      <c r="D97" s="20">
        <v>3600000000</v>
      </c>
      <c r="E97" s="3">
        <v>222693877.74000001</v>
      </c>
      <c r="F97" s="3">
        <v>317406232.44999999</v>
      </c>
      <c r="G97" s="3">
        <v>242723671.72999999</v>
      </c>
      <c r="H97" s="3">
        <v>104941090.64</v>
      </c>
      <c r="I97" s="3">
        <v>624493608.31000006</v>
      </c>
      <c r="J97" s="8">
        <v>607640432.00999999</v>
      </c>
      <c r="K97" s="8">
        <v>484643661.56</v>
      </c>
      <c r="L97" s="31">
        <v>300749593.31999999</v>
      </c>
      <c r="M97" s="37">
        <v>316330834.57999998</v>
      </c>
      <c r="N97" s="39">
        <v>359187984.54000002</v>
      </c>
      <c r="O97" s="60">
        <v>623870599.48000002</v>
      </c>
      <c r="P97" s="62">
        <v>459576672.94</v>
      </c>
      <c r="Q97" s="62">
        <v>4664258259.3000002</v>
      </c>
      <c r="R97" s="63">
        <v>-1064258259.3</v>
      </c>
      <c r="S97" s="62">
        <v>129.56</v>
      </c>
      <c r="T97" s="62">
        <v>-29.56</v>
      </c>
    </row>
    <row r="98" spans="1:20" s="2" customFormat="1" x14ac:dyDescent="0.2">
      <c r="A98" s="2">
        <v>4</v>
      </c>
      <c r="B98" s="2" t="s">
        <v>97</v>
      </c>
      <c r="C98" s="2" t="s">
        <v>371</v>
      </c>
      <c r="D98" s="20">
        <v>147000000</v>
      </c>
      <c r="E98" s="3">
        <v>11596.25</v>
      </c>
      <c r="F98" s="3">
        <v>13618</v>
      </c>
      <c r="G98" s="3">
        <v>27328.67</v>
      </c>
      <c r="H98" s="3">
        <v>19889.98</v>
      </c>
      <c r="I98" s="3">
        <v>18355.88</v>
      </c>
      <c r="J98" s="8">
        <v>35220.879999999997</v>
      </c>
      <c r="K98" s="8">
        <v>77616.5</v>
      </c>
      <c r="L98" s="31">
        <v>43026.3</v>
      </c>
      <c r="M98" s="37">
        <v>96965.72</v>
      </c>
      <c r="N98" s="39">
        <v>357836.75</v>
      </c>
      <c r="O98" s="60">
        <v>159913.59</v>
      </c>
      <c r="P98" s="62">
        <v>426842.47</v>
      </c>
      <c r="Q98" s="62">
        <v>1288210.99</v>
      </c>
      <c r="R98" s="62">
        <v>145711789.00999999</v>
      </c>
      <c r="S98" s="62">
        <v>0.88</v>
      </c>
      <c r="T98" s="62">
        <v>99.12</v>
      </c>
    </row>
    <row r="99" spans="1:20" s="2" customFormat="1" x14ac:dyDescent="0.2">
      <c r="A99" s="2">
        <v>5</v>
      </c>
      <c r="B99" s="2" t="s">
        <v>98</v>
      </c>
      <c r="C99" s="2" t="s">
        <v>372</v>
      </c>
      <c r="D99" s="20">
        <v>147000000</v>
      </c>
      <c r="E99" s="3">
        <v>11596.25</v>
      </c>
      <c r="F99" s="3">
        <v>13618</v>
      </c>
      <c r="G99" s="3">
        <v>27328.67</v>
      </c>
      <c r="H99" s="3">
        <v>19889.98</v>
      </c>
      <c r="I99" s="3">
        <v>18355.88</v>
      </c>
      <c r="J99" s="8">
        <v>35220.879999999997</v>
      </c>
      <c r="K99" s="8">
        <v>77616.5</v>
      </c>
      <c r="L99" s="31">
        <v>43026.3</v>
      </c>
      <c r="M99" s="37">
        <v>96965.72</v>
      </c>
      <c r="N99" s="39">
        <v>357836.75</v>
      </c>
      <c r="O99" s="60">
        <v>159913.59</v>
      </c>
      <c r="P99" s="62">
        <v>426842.47</v>
      </c>
      <c r="Q99" s="62">
        <v>1288210.99</v>
      </c>
      <c r="R99" s="62">
        <v>145711789.00999999</v>
      </c>
      <c r="S99" s="62">
        <v>0.88</v>
      </c>
      <c r="T99" s="62">
        <v>99.12</v>
      </c>
    </row>
    <row r="100" spans="1:20" s="19" customFormat="1" x14ac:dyDescent="0.2">
      <c r="A100" s="19">
        <v>2</v>
      </c>
      <c r="B100" s="19" t="s">
        <v>99</v>
      </c>
      <c r="C100" s="19" t="s">
        <v>373</v>
      </c>
      <c r="D100" s="66">
        <v>148109774877</v>
      </c>
      <c r="E100" s="67">
        <v>6764130921.4200001</v>
      </c>
      <c r="F100" s="67">
        <v>4884575364.5200005</v>
      </c>
      <c r="G100" s="67">
        <v>5698483750.7700005</v>
      </c>
      <c r="H100" s="67">
        <v>5285118888.25</v>
      </c>
      <c r="I100" s="67">
        <v>5881741259.1200008</v>
      </c>
      <c r="J100" s="69">
        <v>30465858323.48</v>
      </c>
      <c r="K100" s="69">
        <v>5197145080.3900003</v>
      </c>
      <c r="L100" s="68">
        <v>5334908885.5699997</v>
      </c>
      <c r="M100" s="68">
        <v>5398909183.4499998</v>
      </c>
      <c r="N100" s="66">
        <v>5832141650.4899998</v>
      </c>
      <c r="O100" s="68">
        <v>5504640303.7200003</v>
      </c>
      <c r="P100" s="68">
        <v>59661493286.400002</v>
      </c>
      <c r="Q100" s="68">
        <v>145909146897.57999</v>
      </c>
      <c r="R100" s="68">
        <v>2200627979.4200001</v>
      </c>
      <c r="S100" s="68">
        <v>98.51</v>
      </c>
      <c r="T100" s="68">
        <v>1.49</v>
      </c>
    </row>
    <row r="101" spans="1:20" s="2" customFormat="1" x14ac:dyDescent="0.2">
      <c r="A101" s="2">
        <v>3</v>
      </c>
      <c r="B101" s="2" t="s">
        <v>374</v>
      </c>
      <c r="C101" s="2" t="s">
        <v>375</v>
      </c>
      <c r="D101" s="20">
        <v>148109774877</v>
      </c>
      <c r="E101" s="3">
        <v>6764130921.4200001</v>
      </c>
      <c r="F101" s="3">
        <v>4884575364.5200005</v>
      </c>
      <c r="G101" s="3">
        <v>5698483750.7700005</v>
      </c>
      <c r="H101" s="3">
        <v>5285118888.25</v>
      </c>
      <c r="I101" s="3">
        <v>5881741259.1200008</v>
      </c>
      <c r="J101" s="8">
        <v>30465858323.48</v>
      </c>
      <c r="K101" s="8">
        <v>5197145080.3900003</v>
      </c>
      <c r="L101" s="31">
        <v>5334908885.5699997</v>
      </c>
      <c r="M101" s="37">
        <v>5398909183.4499998</v>
      </c>
      <c r="N101" s="39">
        <v>5832141650.4899998</v>
      </c>
      <c r="O101" s="60">
        <v>5504640303.7200003</v>
      </c>
      <c r="P101" s="62">
        <v>59661493286.400002</v>
      </c>
      <c r="Q101" s="62">
        <v>145909146897.57999</v>
      </c>
      <c r="R101" s="62">
        <v>2200627979.4200001</v>
      </c>
      <c r="S101" s="62">
        <v>98.51</v>
      </c>
      <c r="T101" s="62">
        <v>1.49</v>
      </c>
    </row>
    <row r="102" spans="1:20" s="2" customFormat="1" x14ac:dyDescent="0.2">
      <c r="A102" s="2">
        <v>4</v>
      </c>
      <c r="B102" s="2" t="s">
        <v>100</v>
      </c>
      <c r="C102" s="2" t="s">
        <v>376</v>
      </c>
      <c r="D102" s="20">
        <v>148109774877</v>
      </c>
      <c r="E102" s="3">
        <v>6764130921.4200001</v>
      </c>
      <c r="F102" s="3">
        <v>4884575364.5200005</v>
      </c>
      <c r="G102" s="3">
        <v>5698483750.7700005</v>
      </c>
      <c r="H102" s="3">
        <v>5285118888.25</v>
      </c>
      <c r="I102" s="3">
        <v>5881741259.1200008</v>
      </c>
      <c r="J102" s="8">
        <v>30465858323.48</v>
      </c>
      <c r="K102" s="8">
        <v>5197145080.3900003</v>
      </c>
      <c r="L102" s="31">
        <v>5334908885.5699997</v>
      </c>
      <c r="M102" s="37">
        <v>5398909183.4499998</v>
      </c>
      <c r="N102" s="39">
        <v>5832141650.4899998</v>
      </c>
      <c r="O102" s="60">
        <v>5504640303.7200003</v>
      </c>
      <c r="P102" s="62">
        <v>59661493286.400002</v>
      </c>
      <c r="Q102" s="62">
        <v>145909146897.57999</v>
      </c>
      <c r="R102" s="62">
        <v>2200627979.4200001</v>
      </c>
      <c r="S102" s="62">
        <v>98.51</v>
      </c>
      <c r="T102" s="62">
        <v>1.49</v>
      </c>
    </row>
    <row r="103" spans="1:20" s="2" customFormat="1" x14ac:dyDescent="0.2">
      <c r="A103" s="2">
        <v>5</v>
      </c>
      <c r="B103" s="2" t="s">
        <v>101</v>
      </c>
      <c r="C103" s="2" t="s">
        <v>377</v>
      </c>
      <c r="D103" s="20">
        <v>30800000000</v>
      </c>
      <c r="E103" s="3">
        <v>3318895179.6900001</v>
      </c>
      <c r="F103" s="3">
        <v>1551624812.53</v>
      </c>
      <c r="G103" s="3">
        <v>2068159231.5599999</v>
      </c>
      <c r="H103" s="3">
        <v>2474185585.4400001</v>
      </c>
      <c r="I103" s="3">
        <v>2445434530.4300003</v>
      </c>
      <c r="J103" s="8">
        <v>1860398488.52</v>
      </c>
      <c r="K103" s="8">
        <v>1688302745.22</v>
      </c>
      <c r="L103" s="31">
        <v>1865206272.3699999</v>
      </c>
      <c r="M103" s="37">
        <v>1857160467.28</v>
      </c>
      <c r="N103" s="39">
        <v>1186248213.53</v>
      </c>
      <c r="O103" s="60">
        <v>1800213390.6099999</v>
      </c>
      <c r="P103" s="62">
        <v>1806189902.29</v>
      </c>
      <c r="Q103" s="62">
        <v>23922018819.470001</v>
      </c>
      <c r="R103" s="62">
        <v>6877981180.5299997</v>
      </c>
      <c r="S103" s="62">
        <v>77.67</v>
      </c>
      <c r="T103" s="62">
        <v>22.33</v>
      </c>
    </row>
    <row r="104" spans="1:20" s="2" customFormat="1" x14ac:dyDescent="0.2">
      <c r="A104" s="2">
        <v>5</v>
      </c>
      <c r="B104" s="2" t="s">
        <v>102</v>
      </c>
      <c r="C104" s="2" t="s">
        <v>378</v>
      </c>
      <c r="D104" s="20">
        <v>82609774877</v>
      </c>
      <c r="E104" s="3">
        <v>50227226.409999996</v>
      </c>
      <c r="F104" s="3">
        <v>38535159.460000001</v>
      </c>
      <c r="G104" s="3">
        <v>188174970.36000001</v>
      </c>
      <c r="H104" s="3">
        <v>246621352.91999999</v>
      </c>
      <c r="I104" s="3">
        <v>71691504.860000014</v>
      </c>
      <c r="J104" s="8">
        <v>25168728309.119999</v>
      </c>
      <c r="K104" s="8">
        <v>39359185.770000003</v>
      </c>
      <c r="L104" s="31">
        <v>40269515.020000003</v>
      </c>
      <c r="M104" s="37">
        <v>38845720.32</v>
      </c>
      <c r="N104" s="39">
        <v>237047631.72</v>
      </c>
      <c r="O104" s="60">
        <v>39355566.200000003</v>
      </c>
      <c r="P104" s="62">
        <v>55149338589.209999</v>
      </c>
      <c r="Q104" s="62">
        <v>81308194731.369995</v>
      </c>
      <c r="R104" s="62">
        <v>1301580145.6300001</v>
      </c>
      <c r="S104" s="62">
        <v>98.42</v>
      </c>
      <c r="T104" s="62">
        <v>1.58</v>
      </c>
    </row>
    <row r="105" spans="1:20" s="2" customFormat="1" x14ac:dyDescent="0.2">
      <c r="A105" s="2">
        <v>5</v>
      </c>
      <c r="B105" s="2" t="s">
        <v>103</v>
      </c>
      <c r="C105" s="2" t="s">
        <v>379</v>
      </c>
      <c r="D105" s="20">
        <v>13100000000</v>
      </c>
      <c r="E105" s="3">
        <v>2091286608.02</v>
      </c>
      <c r="F105" s="3">
        <v>2119962201.0999999</v>
      </c>
      <c r="G105" s="3">
        <v>2202874930.7199998</v>
      </c>
      <c r="H105" s="3">
        <v>148165678.16999999</v>
      </c>
      <c r="I105" s="3">
        <v>2181612432.2199993</v>
      </c>
      <c r="J105" s="8">
        <v>2183648776.75</v>
      </c>
      <c r="K105" s="8">
        <v>2197984544.0999999</v>
      </c>
      <c r="L105" s="31">
        <v>2240169506.9899998</v>
      </c>
      <c r="M105" s="37">
        <v>2266412326.5700002</v>
      </c>
      <c r="N105" s="39">
        <v>4287281892.73</v>
      </c>
      <c r="O105" s="60">
        <v>2246947789.9400001</v>
      </c>
      <c r="P105" s="62">
        <v>2318933960.9400001</v>
      </c>
      <c r="Q105" s="62">
        <v>26485280648.25</v>
      </c>
      <c r="R105" s="62">
        <v>-13385280648.25</v>
      </c>
      <c r="S105" s="62">
        <v>202.18</v>
      </c>
      <c r="T105" s="62">
        <v>-102.18</v>
      </c>
    </row>
    <row r="106" spans="1:20" s="2" customFormat="1" x14ac:dyDescent="0.2">
      <c r="A106" s="2">
        <v>5</v>
      </c>
      <c r="B106" s="2" t="s">
        <v>104</v>
      </c>
      <c r="C106" s="2" t="s">
        <v>380</v>
      </c>
      <c r="D106" s="20">
        <v>21600000000</v>
      </c>
      <c r="E106" s="3">
        <v>1303721907.3</v>
      </c>
      <c r="F106" s="3">
        <v>1174453191.4300001</v>
      </c>
      <c r="G106" s="3">
        <v>1239274618.1300001</v>
      </c>
      <c r="H106" s="3">
        <v>2416146271.7199998</v>
      </c>
      <c r="I106" s="3">
        <v>1183002791.6100001</v>
      </c>
      <c r="J106" s="8">
        <v>1253082749.0899999</v>
      </c>
      <c r="K106" s="8">
        <v>1271498605.3</v>
      </c>
      <c r="L106" s="31">
        <v>1189263591.1900001</v>
      </c>
      <c r="M106" s="37">
        <v>1236490669.28</v>
      </c>
      <c r="N106" s="39">
        <v>121563912.51000001</v>
      </c>
      <c r="O106" s="60">
        <v>1418123556.97</v>
      </c>
      <c r="P106" s="62">
        <v>387030833.95999998</v>
      </c>
      <c r="Q106" s="62">
        <v>14193652698.49</v>
      </c>
      <c r="R106" s="62">
        <v>7406347301.5100002</v>
      </c>
      <c r="S106" s="62">
        <v>65.709999999999994</v>
      </c>
      <c r="T106" s="62">
        <v>34.29</v>
      </c>
    </row>
    <row r="107" spans="1:20" s="19" customFormat="1" x14ac:dyDescent="0.2">
      <c r="A107" s="19">
        <v>2</v>
      </c>
      <c r="B107" s="19" t="s">
        <v>105</v>
      </c>
      <c r="C107" s="19" t="s">
        <v>381</v>
      </c>
      <c r="D107" s="66">
        <v>41770337942.839996</v>
      </c>
      <c r="E107" s="67">
        <v>2033452143.3499999</v>
      </c>
      <c r="F107" s="67">
        <v>4544568652.6999998</v>
      </c>
      <c r="G107" s="67">
        <v>7889102628.6300001</v>
      </c>
      <c r="H107" s="67">
        <v>1596639644.4100001</v>
      </c>
      <c r="I107" s="67">
        <v>2326796485.9700003</v>
      </c>
      <c r="J107" s="69">
        <v>1999289282.48</v>
      </c>
      <c r="K107" s="69">
        <v>2576641704.9499998</v>
      </c>
      <c r="L107" s="68">
        <v>3336153275.9000001</v>
      </c>
      <c r="M107" s="68">
        <v>1710192267.8599999</v>
      </c>
      <c r="N107" s="66">
        <v>3866782947.1500001</v>
      </c>
      <c r="O107" s="68">
        <v>4259161954.8600001</v>
      </c>
      <c r="P107" s="68">
        <v>8409287555.2399998</v>
      </c>
      <c r="Q107" s="68">
        <v>44548068543.5</v>
      </c>
      <c r="R107" s="70">
        <v>-2777730600.6599998</v>
      </c>
      <c r="S107" s="68">
        <v>106.65</v>
      </c>
      <c r="T107" s="68">
        <v>-6.65</v>
      </c>
    </row>
    <row r="108" spans="1:20" s="2" customFormat="1" x14ac:dyDescent="0.2">
      <c r="A108" s="2">
        <v>3</v>
      </c>
      <c r="B108" s="2" t="s">
        <v>106</v>
      </c>
      <c r="C108" s="2" t="s">
        <v>382</v>
      </c>
      <c r="D108" s="20">
        <v>11667204512</v>
      </c>
      <c r="E108" s="3">
        <v>758432592.34000003</v>
      </c>
      <c r="F108" s="3">
        <v>258095391.90000001</v>
      </c>
      <c r="G108" s="3">
        <v>140767684.19999999</v>
      </c>
      <c r="H108" s="3">
        <v>145382234.78</v>
      </c>
      <c r="I108" s="3">
        <v>186869744.57000011</v>
      </c>
      <c r="J108" s="8">
        <v>536719930.41000003</v>
      </c>
      <c r="K108" s="8">
        <v>1171574662.5599999</v>
      </c>
      <c r="L108" s="31">
        <v>137861650.28</v>
      </c>
      <c r="M108" s="37">
        <v>106727923.67</v>
      </c>
      <c r="N108" s="39">
        <v>2034962378.55</v>
      </c>
      <c r="O108" s="60">
        <v>1800281309.5699999</v>
      </c>
      <c r="P108" s="62">
        <v>5239616061.9200001</v>
      </c>
      <c r="Q108" s="62">
        <v>12517291564.75</v>
      </c>
      <c r="R108" s="62">
        <v>-850087052.75</v>
      </c>
      <c r="S108" s="62">
        <v>107.29</v>
      </c>
      <c r="T108" s="62">
        <v>-7.29</v>
      </c>
    </row>
    <row r="109" spans="1:20" s="2" customFormat="1" x14ac:dyDescent="0.2">
      <c r="A109" s="2">
        <v>4</v>
      </c>
      <c r="B109" s="2" t="s">
        <v>107</v>
      </c>
      <c r="C109" s="2" t="s">
        <v>383</v>
      </c>
      <c r="D109" s="20">
        <v>649100000</v>
      </c>
      <c r="E109" s="3">
        <v>384054206.64999998</v>
      </c>
      <c r="F109" s="3">
        <v>73988486.230000004</v>
      </c>
      <c r="G109" s="3">
        <v>50736884.189999998</v>
      </c>
      <c r="H109" s="3">
        <v>64858371.789999999</v>
      </c>
      <c r="I109" s="3">
        <v>59714330.759999998</v>
      </c>
      <c r="J109" s="8">
        <v>126959699.26000001</v>
      </c>
      <c r="K109" s="8">
        <v>61859767.020000003</v>
      </c>
      <c r="L109" s="31">
        <v>98265218</v>
      </c>
      <c r="M109" s="37">
        <v>70281878.170000002</v>
      </c>
      <c r="N109" s="39">
        <v>46657236.509999998</v>
      </c>
      <c r="O109" s="60">
        <v>70805658.140000001</v>
      </c>
      <c r="P109" s="62">
        <v>157787571.84</v>
      </c>
      <c r="Q109" s="62">
        <v>1265969308.5599999</v>
      </c>
      <c r="R109" s="62">
        <v>-616869308.55999994</v>
      </c>
      <c r="S109" s="62">
        <v>195.03</v>
      </c>
      <c r="T109" s="62">
        <v>-95.03</v>
      </c>
    </row>
    <row r="110" spans="1:20" s="2" customFormat="1" x14ac:dyDescent="0.2">
      <c r="A110" s="2">
        <v>5</v>
      </c>
      <c r="B110" s="2" t="s">
        <v>108</v>
      </c>
      <c r="C110" s="2" t="s">
        <v>384</v>
      </c>
      <c r="D110" s="20">
        <v>37000000</v>
      </c>
      <c r="E110" s="3">
        <v>5179639.22</v>
      </c>
      <c r="F110" s="3">
        <v>2974037.93</v>
      </c>
      <c r="G110" s="3">
        <v>5177599.3099999996</v>
      </c>
      <c r="H110" s="3">
        <v>3224551.35</v>
      </c>
      <c r="I110" s="3">
        <v>3402718.0899999989</v>
      </c>
      <c r="J110" s="8">
        <v>3135923.7</v>
      </c>
      <c r="K110" s="8">
        <v>4705658.87</v>
      </c>
      <c r="L110" s="31">
        <v>5559461.3799999999</v>
      </c>
      <c r="M110" s="37">
        <v>4610953.7699999996</v>
      </c>
      <c r="N110" s="39">
        <v>4461589</v>
      </c>
      <c r="O110" s="60">
        <v>4976976.3</v>
      </c>
      <c r="P110" s="62">
        <v>5602625.4500000002</v>
      </c>
      <c r="Q110" s="62">
        <v>53011734.369999997</v>
      </c>
      <c r="R110" s="62">
        <v>-16011734.369999999</v>
      </c>
      <c r="S110" s="62">
        <v>143.27000000000001</v>
      </c>
      <c r="T110" s="62">
        <v>-43.27</v>
      </c>
    </row>
    <row r="111" spans="1:20" s="2" customFormat="1" x14ac:dyDescent="0.2">
      <c r="A111" s="2">
        <v>6</v>
      </c>
      <c r="B111" s="2" t="s">
        <v>109</v>
      </c>
      <c r="C111" s="2" t="s">
        <v>385</v>
      </c>
      <c r="D111" s="20">
        <v>37000000</v>
      </c>
      <c r="E111" s="3">
        <v>5179639.22</v>
      </c>
      <c r="F111" s="3">
        <v>2974037.93</v>
      </c>
      <c r="G111" s="3">
        <v>5177599.3099999996</v>
      </c>
      <c r="H111" s="3">
        <v>3224551.35</v>
      </c>
      <c r="I111" s="3">
        <v>3402718.0899999989</v>
      </c>
      <c r="J111" s="8">
        <v>3135923.7</v>
      </c>
      <c r="K111" s="8">
        <v>247840.83</v>
      </c>
      <c r="L111" s="31">
        <v>246530.96</v>
      </c>
      <c r="M111" s="37">
        <v>211849.56</v>
      </c>
      <c r="N111" s="39">
        <v>217102.38</v>
      </c>
      <c r="O111" s="60">
        <v>0</v>
      </c>
      <c r="P111" s="62">
        <v>407991.3</v>
      </c>
      <c r="Q111" s="62">
        <v>24425784.629999999</v>
      </c>
      <c r="R111" s="62">
        <v>12574215.369999999</v>
      </c>
      <c r="S111" s="62">
        <v>66.02</v>
      </c>
      <c r="T111" s="62">
        <v>33.979999999999997</v>
      </c>
    </row>
    <row r="112" spans="1:20" s="2" customFormat="1" x14ac:dyDescent="0.2">
      <c r="A112" s="2">
        <v>7</v>
      </c>
      <c r="B112" s="2" t="s">
        <v>110</v>
      </c>
      <c r="C112" s="2" t="s">
        <v>386</v>
      </c>
      <c r="D112" s="20">
        <v>3000000</v>
      </c>
      <c r="E112" s="3">
        <v>263911.98</v>
      </c>
      <c r="F112" s="3">
        <v>193402.82</v>
      </c>
      <c r="G112" s="3">
        <v>394381.66</v>
      </c>
      <c r="H112" s="3">
        <v>214133.79</v>
      </c>
      <c r="I112" s="3">
        <v>290503.44999999995</v>
      </c>
      <c r="J112" s="8">
        <v>277853.78999999998</v>
      </c>
      <c r="K112" s="8">
        <v>247840.83</v>
      </c>
      <c r="L112" s="31">
        <v>246530.96</v>
      </c>
      <c r="M112" s="37">
        <v>211849.56</v>
      </c>
      <c r="N112" s="39">
        <v>217102.38</v>
      </c>
      <c r="O112" s="60">
        <v>0</v>
      </c>
      <c r="P112" s="62">
        <v>407991.3</v>
      </c>
      <c r="Q112" s="62">
        <v>2965502.52</v>
      </c>
      <c r="R112" s="62">
        <v>34497.480000000003</v>
      </c>
      <c r="S112" s="62">
        <v>98.85</v>
      </c>
      <c r="T112" s="62">
        <v>1.1499999999999999</v>
      </c>
    </row>
    <row r="113" spans="1:20" s="2" customFormat="1" x14ac:dyDescent="0.2">
      <c r="A113" s="2">
        <v>7</v>
      </c>
      <c r="B113" s="2" t="s">
        <v>111</v>
      </c>
      <c r="C113" s="2" t="s">
        <v>387</v>
      </c>
      <c r="D113" s="20">
        <v>34000000</v>
      </c>
      <c r="E113" s="3">
        <v>4915727.24</v>
      </c>
      <c r="F113" s="3">
        <v>2780635.11</v>
      </c>
      <c r="G113" s="3">
        <v>4783217.6500000004</v>
      </c>
      <c r="H113" s="3">
        <v>3010417.56</v>
      </c>
      <c r="I113" s="3">
        <v>3112214.6399999987</v>
      </c>
      <c r="J113" s="8">
        <v>2858069.91</v>
      </c>
      <c r="K113" s="8">
        <v>0</v>
      </c>
      <c r="L113" s="31">
        <v>0</v>
      </c>
      <c r="M113" s="37">
        <v>0</v>
      </c>
      <c r="N113" s="39">
        <v>0</v>
      </c>
      <c r="O113" s="60">
        <v>0</v>
      </c>
      <c r="P113" s="62">
        <v>0</v>
      </c>
      <c r="Q113" s="62">
        <v>21460282.109999999</v>
      </c>
      <c r="R113" s="62">
        <v>12539717.890000001</v>
      </c>
      <c r="S113" s="62">
        <v>63.12</v>
      </c>
      <c r="T113" s="62">
        <v>36.880000000000003</v>
      </c>
    </row>
    <row r="114" spans="1:20" s="10" customFormat="1" x14ac:dyDescent="0.2">
      <c r="A114" s="10">
        <v>6</v>
      </c>
      <c r="B114" t="s">
        <v>540</v>
      </c>
      <c r="C114" t="s">
        <v>534</v>
      </c>
      <c r="D114" s="20">
        <v>0</v>
      </c>
      <c r="E114" s="17">
        <v>0</v>
      </c>
      <c r="F114" s="17">
        <v>0</v>
      </c>
      <c r="G114" s="17">
        <v>0</v>
      </c>
      <c r="H114" s="17">
        <v>0</v>
      </c>
      <c r="I114" s="17">
        <v>0</v>
      </c>
      <c r="J114" s="17">
        <v>0</v>
      </c>
      <c r="K114" s="11">
        <v>4457818.04</v>
      </c>
      <c r="L114" s="31">
        <v>5312930.42</v>
      </c>
      <c r="M114" s="37">
        <v>4399104.21</v>
      </c>
      <c r="N114" s="39">
        <v>4244486.62</v>
      </c>
      <c r="O114" s="60">
        <v>4976976.3</v>
      </c>
      <c r="P114" s="62">
        <v>5194634.1500000004</v>
      </c>
      <c r="Q114" s="62">
        <v>28585949.739999998</v>
      </c>
      <c r="R114" s="62">
        <v>-28585949.739999998</v>
      </c>
      <c r="S114" s="62">
        <v>0</v>
      </c>
      <c r="T114" s="62">
        <v>100</v>
      </c>
    </row>
    <row r="115" spans="1:20" s="2" customFormat="1" x14ac:dyDescent="0.2">
      <c r="A115" s="2">
        <v>7</v>
      </c>
      <c r="B115" s="9" t="s">
        <v>541</v>
      </c>
      <c r="C115" s="9" t="s">
        <v>535</v>
      </c>
      <c r="D115" s="20">
        <v>0</v>
      </c>
      <c r="E115" s="13">
        <v>0</v>
      </c>
      <c r="F115" s="13">
        <v>0</v>
      </c>
      <c r="G115" s="13">
        <v>0</v>
      </c>
      <c r="H115" s="13">
        <v>0</v>
      </c>
      <c r="I115" s="13">
        <v>0</v>
      </c>
      <c r="J115" s="13">
        <v>0</v>
      </c>
      <c r="K115" s="8">
        <v>2860409.98</v>
      </c>
      <c r="L115" s="31">
        <v>4088209.49</v>
      </c>
      <c r="M115" s="37">
        <v>2783317.88</v>
      </c>
      <c r="N115" s="39">
        <v>2891190.76</v>
      </c>
      <c r="O115" s="60">
        <v>3779872.75</v>
      </c>
      <c r="P115" s="62">
        <v>3614956.65</v>
      </c>
      <c r="Q115" s="62">
        <v>20017957.510000002</v>
      </c>
      <c r="R115" s="62">
        <v>-20017957.510000002</v>
      </c>
      <c r="S115" s="62">
        <v>0</v>
      </c>
      <c r="T115" s="62">
        <v>100</v>
      </c>
    </row>
    <row r="116" spans="1:20" s="2" customFormat="1" x14ac:dyDescent="0.2">
      <c r="A116" s="2">
        <v>7</v>
      </c>
      <c r="B116" s="9" t="s">
        <v>542</v>
      </c>
      <c r="C116" s="9" t="s">
        <v>536</v>
      </c>
      <c r="D116" s="20">
        <v>0</v>
      </c>
      <c r="E116" s="13">
        <v>0</v>
      </c>
      <c r="F116" s="13">
        <v>0</v>
      </c>
      <c r="G116" s="13">
        <v>0</v>
      </c>
      <c r="H116" s="13">
        <v>0</v>
      </c>
      <c r="I116" s="13">
        <v>0</v>
      </c>
      <c r="J116" s="13">
        <v>0</v>
      </c>
      <c r="K116" s="8">
        <v>1597408.06</v>
      </c>
      <c r="L116" s="31">
        <v>1224720.93</v>
      </c>
      <c r="M116" s="37">
        <v>1615786.33</v>
      </c>
      <c r="N116" s="39">
        <v>1353295.86</v>
      </c>
      <c r="O116" s="60">
        <v>1197103.55</v>
      </c>
      <c r="P116" s="62">
        <v>1579677.5</v>
      </c>
      <c r="Q116" s="62">
        <v>8567992.2300000004</v>
      </c>
      <c r="R116" s="62">
        <v>-8567992.2300000004</v>
      </c>
      <c r="S116" s="62">
        <v>0</v>
      </c>
      <c r="T116" s="62">
        <v>100</v>
      </c>
    </row>
    <row r="117" spans="1:20" s="10" customFormat="1" x14ac:dyDescent="0.2">
      <c r="A117" s="10">
        <v>5</v>
      </c>
      <c r="B117" s="10" t="s">
        <v>112</v>
      </c>
      <c r="C117" s="10" t="s">
        <v>388</v>
      </c>
      <c r="D117" s="20">
        <v>9000000</v>
      </c>
      <c r="E117" s="12">
        <v>720000</v>
      </c>
      <c r="F117" s="12">
        <v>4101985</v>
      </c>
      <c r="G117" s="12">
        <v>770000</v>
      </c>
      <c r="H117" s="12">
        <v>751000</v>
      </c>
      <c r="I117" s="12">
        <v>1145232.5</v>
      </c>
      <c r="J117" s="11">
        <v>770000</v>
      </c>
      <c r="K117" s="11">
        <v>770000</v>
      </c>
      <c r="L117" s="31">
        <v>350500</v>
      </c>
      <c r="M117" s="37">
        <v>770000</v>
      </c>
      <c r="N117" s="39">
        <v>50000</v>
      </c>
      <c r="O117" s="60">
        <v>0</v>
      </c>
      <c r="P117" s="62">
        <v>200000</v>
      </c>
      <c r="Q117" s="62">
        <v>10398717.5</v>
      </c>
      <c r="R117" s="63">
        <v>-1398717.5</v>
      </c>
      <c r="S117" s="62">
        <v>115.54</v>
      </c>
      <c r="T117" s="62">
        <v>-15.54</v>
      </c>
    </row>
    <row r="118" spans="1:20" s="2" customFormat="1" x14ac:dyDescent="0.2">
      <c r="A118" s="2">
        <v>6</v>
      </c>
      <c r="B118" s="2" t="s">
        <v>113</v>
      </c>
      <c r="C118" s="2" t="s">
        <v>389</v>
      </c>
      <c r="D118" s="20">
        <v>9000000</v>
      </c>
      <c r="E118" s="3">
        <v>720000</v>
      </c>
      <c r="F118" s="3">
        <v>4101985</v>
      </c>
      <c r="G118" s="3">
        <v>770000</v>
      </c>
      <c r="H118" s="3">
        <v>751000</v>
      </c>
      <c r="I118" s="3">
        <v>1145232.5</v>
      </c>
      <c r="J118" s="8">
        <v>770000</v>
      </c>
      <c r="K118" s="8">
        <v>770000</v>
      </c>
      <c r="L118" s="31">
        <v>350500</v>
      </c>
      <c r="M118" s="37">
        <v>770000</v>
      </c>
      <c r="N118" s="39">
        <v>50000</v>
      </c>
      <c r="O118" s="60">
        <v>0</v>
      </c>
      <c r="P118" s="62">
        <v>200000</v>
      </c>
      <c r="Q118" s="62">
        <v>10398717.5</v>
      </c>
      <c r="R118" s="63">
        <v>-1398717.5</v>
      </c>
      <c r="S118" s="62">
        <v>115.54</v>
      </c>
      <c r="T118" s="62">
        <v>-15.54</v>
      </c>
    </row>
    <row r="119" spans="1:20" s="2" customFormat="1" x14ac:dyDescent="0.2">
      <c r="A119" s="2">
        <v>5</v>
      </c>
      <c r="B119" s="2" t="s">
        <v>114</v>
      </c>
      <c r="C119" s="2" t="s">
        <v>390</v>
      </c>
      <c r="D119" s="20">
        <v>603100000</v>
      </c>
      <c r="E119" s="3">
        <v>378154567.43000001</v>
      </c>
      <c r="F119" s="3">
        <v>66912463.299999997</v>
      </c>
      <c r="G119" s="3">
        <v>44789284.880000003</v>
      </c>
      <c r="H119" s="3">
        <v>60882820.439999998</v>
      </c>
      <c r="I119" s="3">
        <v>55166380.170000002</v>
      </c>
      <c r="J119" s="8">
        <v>123053775.56</v>
      </c>
      <c r="K119" s="8">
        <v>56384108.149999999</v>
      </c>
      <c r="L119" s="31">
        <v>92355256.620000005</v>
      </c>
      <c r="M119" s="37">
        <v>64900924.399999999</v>
      </c>
      <c r="N119" s="39">
        <v>42145647.509999998</v>
      </c>
      <c r="O119" s="60">
        <v>65828681.840000004</v>
      </c>
      <c r="P119" s="62">
        <v>151984946.38999999</v>
      </c>
      <c r="Q119" s="62">
        <v>1202558856.6900001</v>
      </c>
      <c r="R119" s="62">
        <v>-599458856.69000006</v>
      </c>
      <c r="S119" s="62">
        <v>199.4</v>
      </c>
      <c r="T119" s="62">
        <v>-99.4</v>
      </c>
    </row>
    <row r="120" spans="1:20" s="2" customFormat="1" x14ac:dyDescent="0.2">
      <c r="A120" s="2">
        <v>6</v>
      </c>
      <c r="B120" s="2" t="s">
        <v>115</v>
      </c>
      <c r="C120" s="2" t="s">
        <v>391</v>
      </c>
      <c r="D120" s="20">
        <v>175000000</v>
      </c>
      <c r="E120" s="3">
        <v>2673283.61</v>
      </c>
      <c r="F120" s="3">
        <v>19657120.719999999</v>
      </c>
      <c r="G120" s="3">
        <v>3723570.53</v>
      </c>
      <c r="H120" s="3">
        <v>264424.58</v>
      </c>
      <c r="I120" s="3">
        <v>10004743.550000003</v>
      </c>
      <c r="J120" s="8">
        <v>74699192.290000007</v>
      </c>
      <c r="K120" s="8">
        <v>5338138.5</v>
      </c>
      <c r="L120" s="31">
        <v>40861379.109999999</v>
      </c>
      <c r="M120" s="37">
        <v>8489198.5999999996</v>
      </c>
      <c r="N120" s="39">
        <v>-14828691.84</v>
      </c>
      <c r="O120" s="60">
        <v>8166783.2699999996</v>
      </c>
      <c r="P120" s="62">
        <v>88207846.239999995</v>
      </c>
      <c r="Q120" s="62">
        <v>247256989.16</v>
      </c>
      <c r="R120" s="62">
        <v>-72256989.159999996</v>
      </c>
      <c r="S120" s="62">
        <v>141.29</v>
      </c>
      <c r="T120" s="62">
        <v>-41.29</v>
      </c>
    </row>
    <row r="121" spans="1:20" s="2" customFormat="1" x14ac:dyDescent="0.2">
      <c r="A121" s="2">
        <v>7</v>
      </c>
      <c r="B121" s="2" t="s">
        <v>116</v>
      </c>
      <c r="C121" s="2" t="s">
        <v>392</v>
      </c>
      <c r="D121" s="20">
        <v>23000000</v>
      </c>
      <c r="E121" s="3">
        <v>1228983.6100000001</v>
      </c>
      <c r="F121" s="3">
        <v>4339957.92</v>
      </c>
      <c r="G121" s="3">
        <v>1712322.54</v>
      </c>
      <c r="H121" s="3">
        <v>264424.58</v>
      </c>
      <c r="I121" s="3">
        <v>8811621.9199999999</v>
      </c>
      <c r="J121" s="8">
        <v>3063516.95</v>
      </c>
      <c r="K121" s="8">
        <v>3814260.1</v>
      </c>
      <c r="L121" s="31">
        <v>1520164.53</v>
      </c>
      <c r="M121" s="37">
        <v>3649049.4</v>
      </c>
      <c r="N121" s="39">
        <v>2747997.93</v>
      </c>
      <c r="O121" s="60">
        <v>3045433.27</v>
      </c>
      <c r="P121" s="62">
        <v>6554020.54</v>
      </c>
      <c r="Q121" s="62">
        <v>40751753.289999999</v>
      </c>
      <c r="R121" s="62">
        <v>-17751753.289999999</v>
      </c>
      <c r="S121" s="62">
        <v>177.18</v>
      </c>
      <c r="T121" s="62">
        <v>-77.180000000000007</v>
      </c>
    </row>
    <row r="122" spans="1:20" s="2" customFormat="1" x14ac:dyDescent="0.2">
      <c r="A122" s="2">
        <v>7</v>
      </c>
      <c r="B122" s="2" t="s">
        <v>117</v>
      </c>
      <c r="C122" s="2" t="s">
        <v>393</v>
      </c>
      <c r="D122" s="20">
        <v>152000000</v>
      </c>
      <c r="E122" s="3">
        <v>1444300</v>
      </c>
      <c r="F122" s="3">
        <v>15317162.800000001</v>
      </c>
      <c r="G122" s="3">
        <v>2011247.99</v>
      </c>
      <c r="H122" s="3">
        <v>0</v>
      </c>
      <c r="I122" s="3">
        <v>1193121.6300000027</v>
      </c>
      <c r="J122" s="8">
        <v>71635675.340000004</v>
      </c>
      <c r="K122" s="8">
        <v>1523878.4</v>
      </c>
      <c r="L122" s="31">
        <v>39341214.579999998</v>
      </c>
      <c r="M122" s="37">
        <v>4840149.2</v>
      </c>
      <c r="N122" s="39">
        <v>-17576689.77</v>
      </c>
      <c r="O122" s="60">
        <v>5121350</v>
      </c>
      <c r="P122" s="62">
        <v>81653825.700000003</v>
      </c>
      <c r="Q122" s="62">
        <v>206505235.87</v>
      </c>
      <c r="R122" s="62">
        <v>-54505235.869999997</v>
      </c>
      <c r="S122" s="62">
        <v>135.86000000000001</v>
      </c>
      <c r="T122" s="62">
        <v>-35.86</v>
      </c>
    </row>
    <row r="123" spans="1:20" s="2" customFormat="1" x14ac:dyDescent="0.2">
      <c r="A123" s="2">
        <v>6</v>
      </c>
      <c r="B123" s="2" t="s">
        <v>118</v>
      </c>
      <c r="C123" s="2" t="s">
        <v>394</v>
      </c>
      <c r="D123" s="20">
        <v>10000000</v>
      </c>
      <c r="E123" s="3">
        <v>40666</v>
      </c>
      <c r="F123" s="3">
        <v>5332502.21</v>
      </c>
      <c r="G123" s="3">
        <v>616594.35</v>
      </c>
      <c r="H123" s="3">
        <v>355355.86</v>
      </c>
      <c r="I123" s="3">
        <v>2141796.62</v>
      </c>
      <c r="J123" s="8">
        <v>1182103.27</v>
      </c>
      <c r="K123" s="8">
        <v>557649.65</v>
      </c>
      <c r="L123" s="31">
        <v>2710037.51</v>
      </c>
      <c r="M123" s="37">
        <v>474125.8</v>
      </c>
      <c r="N123" s="39">
        <v>597699.35</v>
      </c>
      <c r="O123" s="60">
        <v>1305098.57</v>
      </c>
      <c r="P123" s="62">
        <v>535340.15</v>
      </c>
      <c r="Q123" s="62">
        <v>15848969.34</v>
      </c>
      <c r="R123" s="62">
        <v>-5848969.3399999999</v>
      </c>
      <c r="S123" s="62">
        <v>158.49</v>
      </c>
      <c r="T123" s="62">
        <v>-58.49</v>
      </c>
    </row>
    <row r="124" spans="1:20" s="2" customFormat="1" x14ac:dyDescent="0.2">
      <c r="A124" s="2">
        <v>7</v>
      </c>
      <c r="B124" s="2" t="s">
        <v>119</v>
      </c>
      <c r="C124" s="2" t="s">
        <v>394</v>
      </c>
      <c r="D124" s="20">
        <v>10000000</v>
      </c>
      <c r="E124" s="3">
        <v>40666</v>
      </c>
      <c r="F124" s="3">
        <v>5332502.21</v>
      </c>
      <c r="G124" s="3">
        <v>616594.35</v>
      </c>
      <c r="H124" s="3">
        <v>355355.86</v>
      </c>
      <c r="I124" s="3">
        <v>2141796.62</v>
      </c>
      <c r="J124" s="8">
        <v>1182103.27</v>
      </c>
      <c r="K124" s="8">
        <v>557649.65</v>
      </c>
      <c r="L124" s="31">
        <v>2710037.51</v>
      </c>
      <c r="M124" s="37">
        <v>474125.8</v>
      </c>
      <c r="N124" s="39">
        <v>597699.35</v>
      </c>
      <c r="O124" s="60">
        <v>1305098.57</v>
      </c>
      <c r="P124" s="62">
        <v>535340.15</v>
      </c>
      <c r="Q124" s="62">
        <v>15848969.34</v>
      </c>
      <c r="R124" s="62">
        <v>-5848969.3399999999</v>
      </c>
      <c r="S124" s="62">
        <v>158.49</v>
      </c>
      <c r="T124" s="62">
        <v>-58.49</v>
      </c>
    </row>
    <row r="125" spans="1:20" s="2" customFormat="1" x14ac:dyDescent="0.2">
      <c r="A125" s="2">
        <v>6</v>
      </c>
      <c r="B125" s="2" t="s">
        <v>120</v>
      </c>
      <c r="C125" s="2" t="s">
        <v>395</v>
      </c>
      <c r="D125" s="20">
        <v>418100000</v>
      </c>
      <c r="E125" s="3">
        <v>375440617.81999999</v>
      </c>
      <c r="F125" s="3">
        <v>41922840.369999997</v>
      </c>
      <c r="G125" s="3">
        <v>40449120</v>
      </c>
      <c r="H125" s="3">
        <v>60263040</v>
      </c>
      <c r="I125" s="3">
        <v>43019840</v>
      </c>
      <c r="J125" s="8">
        <v>47172480</v>
      </c>
      <c r="K125" s="8">
        <v>50488320</v>
      </c>
      <c r="L125" s="31">
        <v>48783840</v>
      </c>
      <c r="M125" s="37">
        <v>55937600</v>
      </c>
      <c r="N125" s="39">
        <v>56376640</v>
      </c>
      <c r="O125" s="60">
        <v>56356800</v>
      </c>
      <c r="P125" s="62">
        <v>63241760</v>
      </c>
      <c r="Q125" s="62">
        <v>939452898.19000006</v>
      </c>
      <c r="R125" s="62">
        <v>-521352898.19</v>
      </c>
      <c r="S125" s="62">
        <v>224.7</v>
      </c>
      <c r="T125" s="63">
        <v>-124.7</v>
      </c>
    </row>
    <row r="126" spans="1:20" s="2" customFormat="1" x14ac:dyDescent="0.2">
      <c r="A126" s="2">
        <v>7</v>
      </c>
      <c r="B126" s="2" t="s">
        <v>121</v>
      </c>
      <c r="C126" s="2" t="s">
        <v>396</v>
      </c>
      <c r="D126" s="20">
        <v>0</v>
      </c>
      <c r="E126" s="3">
        <v>0</v>
      </c>
      <c r="F126" s="3">
        <v>138520.37</v>
      </c>
      <c r="G126" s="3">
        <v>0</v>
      </c>
      <c r="H126" s="3">
        <v>0</v>
      </c>
      <c r="I126" s="3">
        <v>0</v>
      </c>
      <c r="J126" s="8">
        <v>0</v>
      </c>
      <c r="K126" s="8">
        <v>0</v>
      </c>
      <c r="L126" s="31">
        <v>0</v>
      </c>
      <c r="M126" s="37">
        <v>0</v>
      </c>
      <c r="N126" s="39">
        <v>0</v>
      </c>
      <c r="O126" s="60">
        <v>0</v>
      </c>
      <c r="P126" s="62">
        <v>0</v>
      </c>
      <c r="Q126" s="62">
        <v>138520.37</v>
      </c>
      <c r="R126" s="62">
        <v>-138520.37</v>
      </c>
      <c r="S126" s="62">
        <v>0</v>
      </c>
      <c r="T126" s="62">
        <v>100</v>
      </c>
    </row>
    <row r="127" spans="1:20" s="2" customFormat="1" x14ac:dyDescent="0.2">
      <c r="A127" s="2">
        <v>7</v>
      </c>
      <c r="B127" s="2" t="s">
        <v>122</v>
      </c>
      <c r="C127" s="2" t="s">
        <v>397</v>
      </c>
      <c r="D127" s="20">
        <v>229223677</v>
      </c>
      <c r="E127" s="3">
        <v>229223676.81</v>
      </c>
      <c r="F127" s="3">
        <v>0</v>
      </c>
      <c r="G127" s="3">
        <v>0</v>
      </c>
      <c r="H127" s="3">
        <v>0</v>
      </c>
      <c r="I127" s="3">
        <v>0</v>
      </c>
      <c r="J127" s="8">
        <v>0</v>
      </c>
      <c r="K127" s="8">
        <v>0</v>
      </c>
      <c r="L127" s="31">
        <v>0</v>
      </c>
      <c r="M127" s="37">
        <v>0</v>
      </c>
      <c r="N127" s="39">
        <v>0</v>
      </c>
      <c r="O127" s="60">
        <v>0</v>
      </c>
      <c r="P127" s="62">
        <v>0</v>
      </c>
      <c r="Q127" s="62">
        <v>229223676.81</v>
      </c>
      <c r="R127" s="62">
        <v>0.19</v>
      </c>
      <c r="S127" s="62">
        <v>100</v>
      </c>
      <c r="T127" s="62">
        <v>0</v>
      </c>
    </row>
    <row r="128" spans="1:20" s="2" customFormat="1" x14ac:dyDescent="0.2">
      <c r="A128" s="2">
        <v>7</v>
      </c>
      <c r="B128" s="2" t="s">
        <v>123</v>
      </c>
      <c r="C128" s="2" t="s">
        <v>398</v>
      </c>
      <c r="D128" s="20">
        <v>188876323</v>
      </c>
      <c r="E128" s="3">
        <v>146216941.00999999</v>
      </c>
      <c r="F128" s="3">
        <v>41784320</v>
      </c>
      <c r="G128" s="3">
        <v>40449120</v>
      </c>
      <c r="H128" s="3">
        <v>60263040</v>
      </c>
      <c r="I128" s="3">
        <v>43019840</v>
      </c>
      <c r="J128" s="8">
        <v>47172480</v>
      </c>
      <c r="K128" s="8">
        <v>50488320</v>
      </c>
      <c r="L128" s="31">
        <v>48783840</v>
      </c>
      <c r="M128" s="37">
        <v>55937600</v>
      </c>
      <c r="N128" s="39">
        <v>56376640</v>
      </c>
      <c r="O128" s="60">
        <v>56356800</v>
      </c>
      <c r="P128" s="62">
        <v>63241760</v>
      </c>
      <c r="Q128" s="62">
        <v>710090701.00999999</v>
      </c>
      <c r="R128" s="62">
        <v>-521214378.00999999</v>
      </c>
      <c r="S128" s="62">
        <v>375.96</v>
      </c>
      <c r="T128" s="62">
        <v>-275.95999999999998</v>
      </c>
    </row>
    <row r="129" spans="1:20" s="2" customFormat="1" x14ac:dyDescent="0.2">
      <c r="A129" s="2">
        <v>4</v>
      </c>
      <c r="B129" s="2" t="s">
        <v>124</v>
      </c>
      <c r="C129" s="2" t="s">
        <v>399</v>
      </c>
      <c r="D129" s="20">
        <v>11018104512</v>
      </c>
      <c r="E129" s="3">
        <v>374378385.69</v>
      </c>
      <c r="F129" s="3">
        <v>184106905.66999999</v>
      </c>
      <c r="G129" s="3">
        <v>90030800.010000005</v>
      </c>
      <c r="H129" s="3">
        <v>80523862.989999995</v>
      </c>
      <c r="I129" s="3">
        <v>127155413.81000011</v>
      </c>
      <c r="J129" s="8">
        <v>409760231.14999998</v>
      </c>
      <c r="K129" s="8">
        <v>1109714895.54</v>
      </c>
      <c r="L129" s="31">
        <v>39596432.280000001</v>
      </c>
      <c r="M129" s="37">
        <v>36446045.5</v>
      </c>
      <c r="N129" s="39">
        <v>1988305142.04</v>
      </c>
      <c r="O129" s="60">
        <v>1729475651.4300001</v>
      </c>
      <c r="P129" s="62">
        <v>5081828490.0799999</v>
      </c>
      <c r="Q129" s="62">
        <v>11251322256.190001</v>
      </c>
      <c r="R129" s="62">
        <v>-233217744.19</v>
      </c>
      <c r="S129" s="62">
        <v>102.12</v>
      </c>
      <c r="T129" s="62">
        <v>-2.12</v>
      </c>
    </row>
    <row r="130" spans="1:20" s="2" customFormat="1" x14ac:dyDescent="0.2">
      <c r="A130" s="2">
        <v>5</v>
      </c>
      <c r="B130" s="2" t="s">
        <v>125</v>
      </c>
      <c r="C130" s="2" t="s">
        <v>400</v>
      </c>
      <c r="D130" s="20">
        <v>5011300000</v>
      </c>
      <c r="E130" s="3">
        <v>352645311.49000001</v>
      </c>
      <c r="F130" s="3">
        <v>161932355.66999999</v>
      </c>
      <c r="G130" s="3">
        <v>88416579.670000002</v>
      </c>
      <c r="H130" s="3">
        <v>72154168.149999991</v>
      </c>
      <c r="I130" s="3">
        <v>60093784.090000108</v>
      </c>
      <c r="J130" s="8">
        <v>50579313.219999999</v>
      </c>
      <c r="K130" s="8">
        <v>38004518.810000002</v>
      </c>
      <c r="L130" s="31">
        <v>34515585.289999999</v>
      </c>
      <c r="M130" s="37">
        <v>33598045.5</v>
      </c>
      <c r="N130" s="39">
        <v>37684433.450000003</v>
      </c>
      <c r="O130" s="60">
        <v>471746281.07999998</v>
      </c>
      <c r="P130" s="62">
        <v>4234357237.9499998</v>
      </c>
      <c r="Q130" s="62">
        <v>5635727614.3699999</v>
      </c>
      <c r="R130" s="62">
        <v>-624427614.37</v>
      </c>
      <c r="S130" s="62">
        <v>112.46</v>
      </c>
      <c r="T130" s="62">
        <v>-12.46</v>
      </c>
    </row>
    <row r="131" spans="1:20" s="2" customFormat="1" x14ac:dyDescent="0.2">
      <c r="A131" s="2">
        <v>6</v>
      </c>
      <c r="B131" s="2" t="s">
        <v>126</v>
      </c>
      <c r="C131" s="2" t="s">
        <v>401</v>
      </c>
      <c r="D131" s="20">
        <v>4804300000</v>
      </c>
      <c r="E131" s="3">
        <v>337336709.02999997</v>
      </c>
      <c r="F131" s="3">
        <v>146851491.41</v>
      </c>
      <c r="G131" s="3">
        <v>70661265.890000001</v>
      </c>
      <c r="H131" s="3">
        <v>53975599.089999996</v>
      </c>
      <c r="I131" s="3">
        <v>46502755.540000103</v>
      </c>
      <c r="J131" s="8">
        <v>34724375.270000003</v>
      </c>
      <c r="K131" s="8">
        <v>22022210.809999999</v>
      </c>
      <c r="L131" s="31">
        <v>17452317.609999999</v>
      </c>
      <c r="M131" s="37">
        <v>17651103.649999999</v>
      </c>
      <c r="N131" s="39">
        <v>19575124.809999999</v>
      </c>
      <c r="O131" s="60">
        <v>453542265.14999998</v>
      </c>
      <c r="P131" s="62">
        <v>4210619448.2600002</v>
      </c>
      <c r="Q131" s="62">
        <v>5430914666.5200005</v>
      </c>
      <c r="R131" s="62">
        <v>-626614666.51999998</v>
      </c>
      <c r="S131" s="62">
        <v>113.04</v>
      </c>
      <c r="T131" s="62">
        <v>-13.04</v>
      </c>
    </row>
    <row r="132" spans="1:20" s="2" customFormat="1" x14ac:dyDescent="0.2">
      <c r="A132" s="2">
        <v>7</v>
      </c>
      <c r="B132" s="2" t="s">
        <v>127</v>
      </c>
      <c r="C132" s="2" t="s">
        <v>402</v>
      </c>
      <c r="D132" s="20">
        <v>0</v>
      </c>
      <c r="E132" s="3">
        <v>1000</v>
      </c>
      <c r="F132" s="3">
        <v>17600</v>
      </c>
      <c r="G132" s="3">
        <v>0</v>
      </c>
      <c r="H132" s="3">
        <v>600</v>
      </c>
      <c r="I132" s="3">
        <v>400</v>
      </c>
      <c r="J132" s="8">
        <v>200</v>
      </c>
      <c r="K132" s="8">
        <v>400</v>
      </c>
      <c r="L132" s="31">
        <v>400</v>
      </c>
      <c r="M132" s="37">
        <v>0</v>
      </c>
      <c r="N132" s="39">
        <v>700</v>
      </c>
      <c r="O132" s="60">
        <v>200</v>
      </c>
      <c r="P132" s="62">
        <v>261690.21</v>
      </c>
      <c r="Q132" s="62">
        <v>283190.21000000002</v>
      </c>
      <c r="R132" s="62">
        <v>-283190.21000000002</v>
      </c>
      <c r="S132" s="62">
        <v>0</v>
      </c>
      <c r="T132" s="62">
        <v>100</v>
      </c>
    </row>
    <row r="133" spans="1:20" s="2" customFormat="1" x14ac:dyDescent="0.2">
      <c r="A133" s="2">
        <v>7</v>
      </c>
      <c r="B133" s="2" t="s">
        <v>128</v>
      </c>
      <c r="C133" s="2" t="s">
        <v>403</v>
      </c>
      <c r="D133" s="20">
        <v>4804300000</v>
      </c>
      <c r="E133" s="3">
        <v>337335709.02999997</v>
      </c>
      <c r="F133" s="3">
        <v>146833891.41</v>
      </c>
      <c r="G133" s="3">
        <v>70661265.890000001</v>
      </c>
      <c r="H133" s="3">
        <v>53974999.089999996</v>
      </c>
      <c r="I133" s="3">
        <v>46502355.540000103</v>
      </c>
      <c r="J133" s="8">
        <v>34724175.270000003</v>
      </c>
      <c r="K133" s="8">
        <v>22021810.809999999</v>
      </c>
      <c r="L133" s="31">
        <v>17451917.609999999</v>
      </c>
      <c r="M133" s="37">
        <v>17651103.649999999</v>
      </c>
      <c r="N133" s="39">
        <v>19574424.809999999</v>
      </c>
      <c r="O133" s="60">
        <v>453542065.14999998</v>
      </c>
      <c r="P133" s="62">
        <v>4210357758.0500002</v>
      </c>
      <c r="Q133" s="62">
        <v>5430631476.3100004</v>
      </c>
      <c r="R133" s="62">
        <v>-626331476.30999994</v>
      </c>
      <c r="S133" s="62">
        <v>113.04</v>
      </c>
      <c r="T133" s="62">
        <v>-13.04</v>
      </c>
    </row>
    <row r="134" spans="1:20" s="2" customFormat="1" x14ac:dyDescent="0.2">
      <c r="A134" s="2">
        <v>6</v>
      </c>
      <c r="B134" s="2" t="s">
        <v>129</v>
      </c>
      <c r="C134" s="2" t="s">
        <v>404</v>
      </c>
      <c r="D134" s="20">
        <v>207000000</v>
      </c>
      <c r="E134" s="3">
        <v>15308602.460000001</v>
      </c>
      <c r="F134" s="3">
        <v>15080864.26</v>
      </c>
      <c r="G134" s="3">
        <v>17755313.780000001</v>
      </c>
      <c r="H134" s="3">
        <v>18178569.059999999</v>
      </c>
      <c r="I134" s="3">
        <v>13591028.550000001</v>
      </c>
      <c r="J134" s="8">
        <v>15854937.949999999</v>
      </c>
      <c r="K134" s="8">
        <v>15982308</v>
      </c>
      <c r="L134" s="31">
        <v>17063267.68</v>
      </c>
      <c r="M134" s="37">
        <v>15946941.85</v>
      </c>
      <c r="N134" s="39">
        <v>18109308.640000001</v>
      </c>
      <c r="O134" s="60">
        <v>18204015.93</v>
      </c>
      <c r="P134" s="62">
        <v>23737789.690000001</v>
      </c>
      <c r="Q134" s="62">
        <v>204812947.84999999</v>
      </c>
      <c r="R134" s="62">
        <v>2187052.15</v>
      </c>
      <c r="S134" s="62">
        <v>98.94</v>
      </c>
      <c r="T134" s="62">
        <v>1.06</v>
      </c>
    </row>
    <row r="135" spans="1:20" s="2" customFormat="1" x14ac:dyDescent="0.2">
      <c r="A135" s="2">
        <v>7</v>
      </c>
      <c r="B135" s="2" t="s">
        <v>130</v>
      </c>
      <c r="C135" s="2" t="s">
        <v>405</v>
      </c>
      <c r="D135" s="20">
        <v>38000000</v>
      </c>
      <c r="E135" s="3">
        <v>3961321.86</v>
      </c>
      <c r="F135" s="3">
        <v>3065658</v>
      </c>
      <c r="G135" s="3">
        <v>2365966</v>
      </c>
      <c r="H135" s="3">
        <v>3968338</v>
      </c>
      <c r="I135" s="3">
        <v>1892093.7000000002</v>
      </c>
      <c r="J135" s="8">
        <v>3767749.95</v>
      </c>
      <c r="K135" s="8">
        <v>2083240</v>
      </c>
      <c r="L135" s="31">
        <v>3966612</v>
      </c>
      <c r="M135" s="37">
        <v>2684803.08</v>
      </c>
      <c r="N135" s="39">
        <v>3624175.14</v>
      </c>
      <c r="O135" s="60">
        <v>3402372.08</v>
      </c>
      <c r="P135" s="62">
        <v>5203166.34</v>
      </c>
      <c r="Q135" s="62">
        <v>39985496.149999999</v>
      </c>
      <c r="R135" s="62">
        <v>-1985496.15</v>
      </c>
      <c r="S135" s="62">
        <v>105.22</v>
      </c>
      <c r="T135" s="62">
        <v>-5.22</v>
      </c>
    </row>
    <row r="136" spans="1:20" s="2" customFormat="1" x14ac:dyDescent="0.2">
      <c r="A136" s="2">
        <v>7</v>
      </c>
      <c r="B136" s="2" t="s">
        <v>131</v>
      </c>
      <c r="C136" s="2" t="s">
        <v>406</v>
      </c>
      <c r="D136" s="20">
        <v>5000000</v>
      </c>
      <c r="E136" s="3">
        <v>292800</v>
      </c>
      <c r="F136" s="3">
        <v>154170</v>
      </c>
      <c r="G136" s="3">
        <v>412891</v>
      </c>
      <c r="H136" s="3">
        <v>108919.44</v>
      </c>
      <c r="I136" s="3">
        <v>239728.75</v>
      </c>
      <c r="J136" s="8">
        <v>340650</v>
      </c>
      <c r="K136" s="8">
        <v>395650</v>
      </c>
      <c r="L136" s="31">
        <v>244490</v>
      </c>
      <c r="M136" s="37">
        <v>492796</v>
      </c>
      <c r="N136" s="39">
        <v>213050</v>
      </c>
      <c r="O136" s="60">
        <v>275340</v>
      </c>
      <c r="P136" s="62">
        <v>212100</v>
      </c>
      <c r="Q136" s="62">
        <v>3382585.19</v>
      </c>
      <c r="R136" s="62">
        <v>1617414.81</v>
      </c>
      <c r="S136" s="62">
        <v>67.650000000000006</v>
      </c>
      <c r="T136" s="62">
        <v>32.35</v>
      </c>
    </row>
    <row r="137" spans="1:20" s="2" customFormat="1" x14ac:dyDescent="0.2">
      <c r="A137" s="2">
        <v>7</v>
      </c>
      <c r="B137" s="2" t="s">
        <v>132</v>
      </c>
      <c r="C137" s="2" t="s">
        <v>407</v>
      </c>
      <c r="D137" s="20">
        <v>112000000</v>
      </c>
      <c r="E137" s="3">
        <v>7950542.5999999996</v>
      </c>
      <c r="F137" s="3">
        <v>9095528.2599999998</v>
      </c>
      <c r="G137" s="3">
        <v>10524907.779999999</v>
      </c>
      <c r="H137" s="3">
        <v>9379502.1199999992</v>
      </c>
      <c r="I137" s="3">
        <v>7912632.0999999996</v>
      </c>
      <c r="J137" s="8">
        <v>6934450</v>
      </c>
      <c r="K137" s="8">
        <v>6948781</v>
      </c>
      <c r="L137" s="31">
        <v>7793303.6799999997</v>
      </c>
      <c r="M137" s="37">
        <v>8091790.0499999998</v>
      </c>
      <c r="N137" s="39">
        <v>8177611.5</v>
      </c>
      <c r="O137" s="60">
        <v>8029979.8499999996</v>
      </c>
      <c r="P137" s="62">
        <v>11004905.550000001</v>
      </c>
      <c r="Q137" s="62">
        <v>101843934.48999999</v>
      </c>
      <c r="R137" s="62">
        <v>10156065.51</v>
      </c>
      <c r="S137" s="62">
        <v>90.93</v>
      </c>
      <c r="T137" s="62">
        <v>9.07</v>
      </c>
    </row>
    <row r="138" spans="1:20" s="2" customFormat="1" x14ac:dyDescent="0.2">
      <c r="A138" s="2">
        <v>7</v>
      </c>
      <c r="B138" s="2" t="s">
        <v>133</v>
      </c>
      <c r="C138" s="2" t="s">
        <v>408</v>
      </c>
      <c r="D138" s="20">
        <v>52000000</v>
      </c>
      <c r="E138" s="3">
        <v>3103938</v>
      </c>
      <c r="F138" s="3">
        <v>2765508</v>
      </c>
      <c r="G138" s="3">
        <v>4451549</v>
      </c>
      <c r="H138" s="3">
        <v>4721809.5</v>
      </c>
      <c r="I138" s="3">
        <v>3546574</v>
      </c>
      <c r="J138" s="8">
        <v>4812088</v>
      </c>
      <c r="K138" s="8">
        <v>6554637</v>
      </c>
      <c r="L138" s="31">
        <v>5058862</v>
      </c>
      <c r="M138" s="37">
        <v>4677552.72</v>
      </c>
      <c r="N138" s="39">
        <v>6094472</v>
      </c>
      <c r="O138" s="60">
        <v>6496324</v>
      </c>
      <c r="P138" s="62">
        <v>7317617.7999999998</v>
      </c>
      <c r="Q138" s="62">
        <v>59600932.020000003</v>
      </c>
      <c r="R138" s="62">
        <v>-7600932.0199999996</v>
      </c>
      <c r="S138" s="62">
        <v>114.62</v>
      </c>
      <c r="T138" s="62">
        <v>-14.62</v>
      </c>
    </row>
    <row r="139" spans="1:20" s="2" customFormat="1" x14ac:dyDescent="0.2">
      <c r="A139" s="2">
        <v>5</v>
      </c>
      <c r="B139" s="2" t="s">
        <v>134</v>
      </c>
      <c r="C139" s="2" t="s">
        <v>409</v>
      </c>
      <c r="D139" s="20">
        <v>6006804512</v>
      </c>
      <c r="E139" s="3">
        <v>21733074.199999999</v>
      </c>
      <c r="F139" s="3">
        <v>22174550</v>
      </c>
      <c r="G139" s="3">
        <v>1614220.34</v>
      </c>
      <c r="H139" s="3">
        <v>8369694.8399999999</v>
      </c>
      <c r="I139" s="3">
        <v>67061629.719999999</v>
      </c>
      <c r="J139" s="8">
        <v>359180917.93000001</v>
      </c>
      <c r="K139" s="8">
        <v>1071710376.73</v>
      </c>
      <c r="L139" s="31">
        <v>5080846.99</v>
      </c>
      <c r="M139" s="37">
        <v>2848000</v>
      </c>
      <c r="N139" s="39">
        <v>1950620708.5899999</v>
      </c>
      <c r="O139" s="60">
        <v>1257729370.3499999</v>
      </c>
      <c r="P139" s="62">
        <v>847471252.13</v>
      </c>
      <c r="Q139" s="62">
        <v>5615594641.8199997</v>
      </c>
      <c r="R139" s="62">
        <v>391209870.18000001</v>
      </c>
      <c r="S139" s="62">
        <v>93.49</v>
      </c>
      <c r="T139" s="62">
        <v>6.51</v>
      </c>
    </row>
    <row r="140" spans="1:20" s="2" customFormat="1" x14ac:dyDescent="0.2">
      <c r="A140" s="2">
        <v>6</v>
      </c>
      <c r="B140" s="2" t="s">
        <v>283</v>
      </c>
      <c r="C140" s="2" t="s">
        <v>410</v>
      </c>
      <c r="D140" s="20">
        <v>5398804512</v>
      </c>
      <c r="E140" s="3">
        <v>0</v>
      </c>
      <c r="F140" s="3">
        <v>0</v>
      </c>
      <c r="G140" s="3">
        <v>0</v>
      </c>
      <c r="H140" s="3">
        <v>0</v>
      </c>
      <c r="I140" s="3">
        <v>60742042.219999999</v>
      </c>
      <c r="J140" s="8">
        <v>0</v>
      </c>
      <c r="K140" s="8">
        <v>1069970376.73</v>
      </c>
      <c r="L140" s="31">
        <v>0</v>
      </c>
      <c r="M140" s="37">
        <v>0</v>
      </c>
      <c r="N140" s="39">
        <v>1946387708.5899999</v>
      </c>
      <c r="O140" s="60">
        <v>1248210770.3499999</v>
      </c>
      <c r="P140" s="62">
        <v>827547752.13</v>
      </c>
      <c r="Q140" s="62">
        <v>5152858650.0200005</v>
      </c>
      <c r="R140" s="62">
        <v>245945861.97999999</v>
      </c>
      <c r="S140" s="62">
        <v>95.44</v>
      </c>
      <c r="T140" s="62">
        <v>4.5599999999999996</v>
      </c>
    </row>
    <row r="141" spans="1:20" s="2" customFormat="1" x14ac:dyDescent="0.2">
      <c r="A141" s="2">
        <v>7</v>
      </c>
      <c r="B141" s="2" t="s">
        <v>135</v>
      </c>
      <c r="C141" s="2" t="s">
        <v>411</v>
      </c>
      <c r="D141" s="20">
        <v>5149787962</v>
      </c>
      <c r="E141" s="3">
        <v>0</v>
      </c>
      <c r="F141" s="3">
        <v>0</v>
      </c>
      <c r="G141" s="3">
        <v>0</v>
      </c>
      <c r="H141" s="3">
        <v>0</v>
      </c>
      <c r="I141" s="3">
        <v>901944.54</v>
      </c>
      <c r="J141" s="8">
        <v>0</v>
      </c>
      <c r="K141" s="8">
        <v>1069068432.1900001</v>
      </c>
      <c r="L141" s="31">
        <v>0</v>
      </c>
      <c r="M141" s="37">
        <v>0</v>
      </c>
      <c r="N141" s="39">
        <v>1946387708.5899999</v>
      </c>
      <c r="O141" s="60">
        <v>1095024519.9200001</v>
      </c>
      <c r="P141" s="62">
        <v>816185099.61000001</v>
      </c>
      <c r="Q141" s="62">
        <v>4927567704.8500004</v>
      </c>
      <c r="R141" s="62">
        <v>222220257.15000001</v>
      </c>
      <c r="S141" s="62">
        <v>95.68</v>
      </c>
      <c r="T141" s="62">
        <v>4.32</v>
      </c>
    </row>
    <row r="142" spans="1:20" s="2" customFormat="1" x14ac:dyDescent="0.2">
      <c r="A142" s="2">
        <v>7</v>
      </c>
      <c r="B142" s="2" t="s">
        <v>136</v>
      </c>
      <c r="C142" s="2" t="s">
        <v>412</v>
      </c>
      <c r="D142" s="20">
        <v>249016550</v>
      </c>
      <c r="E142" s="3">
        <v>0</v>
      </c>
      <c r="F142" s="3">
        <v>0</v>
      </c>
      <c r="G142" s="3">
        <v>0</v>
      </c>
      <c r="H142" s="3">
        <v>0</v>
      </c>
      <c r="I142" s="3">
        <v>59840097.68</v>
      </c>
      <c r="J142" s="8">
        <v>0</v>
      </c>
      <c r="K142" s="8">
        <v>901944.54</v>
      </c>
      <c r="L142" s="31">
        <v>0</v>
      </c>
      <c r="M142" s="37">
        <v>0</v>
      </c>
      <c r="N142" s="39">
        <v>0</v>
      </c>
      <c r="O142" s="60">
        <v>153186250.43000001</v>
      </c>
      <c r="P142" s="62">
        <v>11362652.52</v>
      </c>
      <c r="Q142" s="62">
        <v>225290945.16999999</v>
      </c>
      <c r="R142" s="62">
        <v>23725604.829999998</v>
      </c>
      <c r="S142" s="62">
        <v>90.47</v>
      </c>
      <c r="T142" s="62">
        <v>9.5299999999999994</v>
      </c>
    </row>
    <row r="143" spans="1:20" s="2" customFormat="1" x14ac:dyDescent="0.2">
      <c r="A143" s="2">
        <v>6</v>
      </c>
      <c r="B143" s="2" t="s">
        <v>137</v>
      </c>
      <c r="C143" s="2" t="s">
        <v>413</v>
      </c>
      <c r="D143" s="20">
        <v>608000000</v>
      </c>
      <c r="E143" s="3">
        <v>21733074.199999999</v>
      </c>
      <c r="F143" s="3">
        <v>22174550</v>
      </c>
      <c r="G143" s="3">
        <v>1614220.34</v>
      </c>
      <c r="H143" s="3">
        <v>8369694.8399999999</v>
      </c>
      <c r="I143" s="3">
        <v>6319587.5</v>
      </c>
      <c r="J143" s="8">
        <v>359180917.93000001</v>
      </c>
      <c r="K143" s="8">
        <v>1740000</v>
      </c>
      <c r="L143" s="31">
        <v>5080846.99</v>
      </c>
      <c r="M143" s="37">
        <v>2848000</v>
      </c>
      <c r="N143" s="39">
        <v>4233000</v>
      </c>
      <c r="O143" s="60">
        <v>9518600</v>
      </c>
      <c r="P143" s="62">
        <v>19923500</v>
      </c>
      <c r="Q143" s="62">
        <v>462735991.80000001</v>
      </c>
      <c r="R143" s="62">
        <v>145264008.19999999</v>
      </c>
      <c r="S143" s="62">
        <v>76.11</v>
      </c>
      <c r="T143" s="62">
        <v>23.89</v>
      </c>
    </row>
    <row r="144" spans="1:20" s="2" customFormat="1" x14ac:dyDescent="0.2">
      <c r="A144" s="2">
        <v>7</v>
      </c>
      <c r="B144" s="2" t="s">
        <v>138</v>
      </c>
      <c r="C144" s="2" t="s">
        <v>414</v>
      </c>
      <c r="D144" s="20">
        <v>22000000</v>
      </c>
      <c r="E144" s="3">
        <v>2004420.2</v>
      </c>
      <c r="F144" s="3">
        <v>1020000</v>
      </c>
      <c r="G144" s="3">
        <v>1360220.34</v>
      </c>
      <c r="H144" s="3">
        <v>2010444.8399999999</v>
      </c>
      <c r="I144" s="3">
        <v>1880187.5</v>
      </c>
      <c r="J144" s="8">
        <v>1684000</v>
      </c>
      <c r="K144" s="8">
        <v>1500000</v>
      </c>
      <c r="L144" s="31">
        <v>1379000</v>
      </c>
      <c r="M144" s="37">
        <v>2448000</v>
      </c>
      <c r="N144" s="39">
        <v>1836000</v>
      </c>
      <c r="O144" s="60">
        <v>1383000</v>
      </c>
      <c r="P144" s="62">
        <v>1990000</v>
      </c>
      <c r="Q144" s="62">
        <v>20495272.879999999</v>
      </c>
      <c r="R144" s="62">
        <v>1504727.12</v>
      </c>
      <c r="S144" s="62">
        <v>93.16</v>
      </c>
      <c r="T144" s="62">
        <v>6.84</v>
      </c>
    </row>
    <row r="145" spans="1:20" s="2" customFormat="1" x14ac:dyDescent="0.2">
      <c r="A145" s="2">
        <v>7</v>
      </c>
      <c r="B145" s="2" t="s">
        <v>139</v>
      </c>
      <c r="C145" s="2" t="s">
        <v>415</v>
      </c>
      <c r="D145" s="20">
        <v>38500000</v>
      </c>
      <c r="E145" s="3">
        <v>1750000</v>
      </c>
      <c r="F145" s="3">
        <v>19852000</v>
      </c>
      <c r="G145" s="3">
        <v>234000</v>
      </c>
      <c r="H145" s="3">
        <v>3838000</v>
      </c>
      <c r="I145" s="3">
        <v>6000</v>
      </c>
      <c r="J145" s="8">
        <v>77000</v>
      </c>
      <c r="K145" s="8">
        <v>240000</v>
      </c>
      <c r="L145" s="31">
        <v>1000670</v>
      </c>
      <c r="M145" s="37">
        <v>400000</v>
      </c>
      <c r="N145" s="39">
        <v>500000</v>
      </c>
      <c r="O145" s="60">
        <v>500000</v>
      </c>
      <c r="P145" s="62">
        <v>4000</v>
      </c>
      <c r="Q145" s="62">
        <v>28401670</v>
      </c>
      <c r="R145" s="62">
        <v>10098330</v>
      </c>
      <c r="S145" s="62">
        <v>73.77</v>
      </c>
      <c r="T145" s="62">
        <v>26.23</v>
      </c>
    </row>
    <row r="146" spans="1:20" s="2" customFormat="1" x14ac:dyDescent="0.2">
      <c r="A146" s="2">
        <v>7</v>
      </c>
      <c r="B146" s="2" t="s">
        <v>140</v>
      </c>
      <c r="C146" s="2" t="s">
        <v>416</v>
      </c>
      <c r="D146" s="20">
        <v>547500000</v>
      </c>
      <c r="E146" s="3">
        <v>17978654</v>
      </c>
      <c r="F146" s="3">
        <v>1302550</v>
      </c>
      <c r="G146" s="3">
        <v>20000</v>
      </c>
      <c r="H146" s="3">
        <v>2521250</v>
      </c>
      <c r="I146" s="3">
        <v>4433400</v>
      </c>
      <c r="J146" s="8">
        <v>357419917.93000001</v>
      </c>
      <c r="K146" s="8">
        <v>0</v>
      </c>
      <c r="L146" s="31">
        <v>2701176.99</v>
      </c>
      <c r="M146" s="37">
        <v>0</v>
      </c>
      <c r="N146" s="39">
        <v>1897000</v>
      </c>
      <c r="O146" s="60">
        <v>7635600</v>
      </c>
      <c r="P146" s="62">
        <v>17929500</v>
      </c>
      <c r="Q146" s="62">
        <v>413839048.92000002</v>
      </c>
      <c r="R146" s="62">
        <v>133660951.08</v>
      </c>
      <c r="S146" s="62">
        <v>75.59</v>
      </c>
      <c r="T146" s="62">
        <v>24.41</v>
      </c>
    </row>
    <row r="147" spans="1:20" s="2" customFormat="1" x14ac:dyDescent="0.2">
      <c r="A147" s="2">
        <v>3</v>
      </c>
      <c r="B147" s="2" t="s">
        <v>141</v>
      </c>
      <c r="C147" s="2" t="s">
        <v>417</v>
      </c>
      <c r="D147" s="20">
        <v>12331000000</v>
      </c>
      <c r="E147" s="3">
        <v>15374395.880000001</v>
      </c>
      <c r="F147" s="3">
        <v>13492987.720000001</v>
      </c>
      <c r="G147" s="3">
        <v>6268752926.1199999</v>
      </c>
      <c r="H147" s="3">
        <v>5106443.3600000003</v>
      </c>
      <c r="I147" s="3">
        <v>1040956795.16</v>
      </c>
      <c r="J147" s="8">
        <v>5288162.7</v>
      </c>
      <c r="K147" s="8">
        <v>-988733690.15999997</v>
      </c>
      <c r="L147" s="31">
        <v>4136177.91</v>
      </c>
      <c r="M147" s="37">
        <v>9221151.5399999991</v>
      </c>
      <c r="N147" s="39">
        <v>7909039.8399999999</v>
      </c>
      <c r="O147" s="60">
        <v>9694090.6500000004</v>
      </c>
      <c r="P147" s="62">
        <v>273706016.27999997</v>
      </c>
      <c r="Q147" s="62">
        <v>6664904497</v>
      </c>
      <c r="R147" s="62">
        <v>5666095503</v>
      </c>
      <c r="S147" s="62">
        <v>54.05</v>
      </c>
      <c r="T147" s="62">
        <v>45.95</v>
      </c>
    </row>
    <row r="148" spans="1:20" s="2" customFormat="1" x14ac:dyDescent="0.2">
      <c r="A148" s="2">
        <v>4</v>
      </c>
      <c r="B148" s="2" t="s">
        <v>142</v>
      </c>
      <c r="C148" s="2" t="s">
        <v>418</v>
      </c>
      <c r="D148" s="20">
        <v>12000000000</v>
      </c>
      <c r="E148" s="3">
        <v>0</v>
      </c>
      <c r="F148" s="3">
        <v>0</v>
      </c>
      <c r="G148" s="3">
        <v>6259265025.2399998</v>
      </c>
      <c r="H148" s="3">
        <v>0</v>
      </c>
      <c r="I148" s="3">
        <v>0</v>
      </c>
      <c r="J148" s="8">
        <v>0</v>
      </c>
      <c r="K148" s="8">
        <v>0</v>
      </c>
      <c r="L148" s="31">
        <v>0</v>
      </c>
      <c r="M148" s="37">
        <v>0</v>
      </c>
      <c r="N148" s="39">
        <v>0</v>
      </c>
      <c r="O148" s="60">
        <v>0</v>
      </c>
      <c r="P148" s="62">
        <v>0</v>
      </c>
      <c r="Q148" s="62">
        <v>6259265025.2399998</v>
      </c>
      <c r="R148" s="62">
        <v>5740734974.7600002</v>
      </c>
      <c r="S148" s="62">
        <v>52.16</v>
      </c>
      <c r="T148" s="62">
        <v>47.84</v>
      </c>
    </row>
    <row r="149" spans="1:20" s="2" customFormat="1" x14ac:dyDescent="0.2">
      <c r="A149" s="2">
        <v>5</v>
      </c>
      <c r="B149" s="2" t="s">
        <v>143</v>
      </c>
      <c r="C149" s="2" t="s">
        <v>419</v>
      </c>
      <c r="D149" s="20">
        <v>12000000000</v>
      </c>
      <c r="E149" s="3">
        <v>0</v>
      </c>
      <c r="F149" s="3">
        <v>0</v>
      </c>
      <c r="G149" s="3">
        <v>6259265025.2399998</v>
      </c>
      <c r="H149" s="3">
        <v>0</v>
      </c>
      <c r="I149" s="3">
        <v>0</v>
      </c>
      <c r="J149" s="8">
        <v>0</v>
      </c>
      <c r="K149" s="8">
        <v>0</v>
      </c>
      <c r="L149" s="31">
        <v>0</v>
      </c>
      <c r="M149" s="37">
        <v>0</v>
      </c>
      <c r="N149" s="39">
        <v>0</v>
      </c>
      <c r="O149" s="60">
        <v>0</v>
      </c>
      <c r="P149" s="62">
        <v>0</v>
      </c>
      <c r="Q149" s="62">
        <v>6259265025.2399998</v>
      </c>
      <c r="R149" s="62">
        <v>5740734974.7600002</v>
      </c>
      <c r="S149" s="62">
        <v>52.16</v>
      </c>
      <c r="T149" s="62">
        <v>47.84</v>
      </c>
    </row>
    <row r="150" spans="1:20" s="2" customFormat="1" x14ac:dyDescent="0.2">
      <c r="A150" s="2">
        <v>4</v>
      </c>
      <c r="B150" s="2" t="s">
        <v>144</v>
      </c>
      <c r="C150" s="2" t="s">
        <v>290</v>
      </c>
      <c r="D150" s="20">
        <v>331000000</v>
      </c>
      <c r="E150" s="3">
        <v>15374395.880000001</v>
      </c>
      <c r="F150" s="3">
        <v>13492987.720000001</v>
      </c>
      <c r="G150" s="3">
        <v>9487900.8800000008</v>
      </c>
      <c r="H150" s="3">
        <v>5106443.3600000003</v>
      </c>
      <c r="I150" s="3">
        <v>1040956795.16</v>
      </c>
      <c r="J150" s="8">
        <v>5288162.7</v>
      </c>
      <c r="K150" s="8">
        <v>-988733690.15999997</v>
      </c>
      <c r="L150" s="31">
        <v>4136177.91</v>
      </c>
      <c r="M150" s="37">
        <v>9221151.5399999991</v>
      </c>
      <c r="N150" s="39">
        <v>7909039.8399999999</v>
      </c>
      <c r="O150" s="60">
        <v>9694090.6500000004</v>
      </c>
      <c r="P150" s="62">
        <v>273706016.27999997</v>
      </c>
      <c r="Q150" s="62">
        <v>405639471.75999999</v>
      </c>
      <c r="R150" s="62">
        <v>-74639471.760000005</v>
      </c>
      <c r="S150" s="62">
        <v>122.55</v>
      </c>
      <c r="T150" s="62">
        <v>-22.55</v>
      </c>
    </row>
    <row r="151" spans="1:20" s="2" customFormat="1" x14ac:dyDescent="0.2">
      <c r="A151" s="2">
        <v>5</v>
      </c>
      <c r="B151" s="2" t="s">
        <v>284</v>
      </c>
      <c r="C151" s="2" t="s">
        <v>291</v>
      </c>
      <c r="D151" s="20">
        <v>0</v>
      </c>
      <c r="E151" s="3">
        <v>0</v>
      </c>
      <c r="F151" s="3">
        <v>0</v>
      </c>
      <c r="G151" s="3">
        <v>0</v>
      </c>
      <c r="H151" s="3">
        <v>0</v>
      </c>
      <c r="I151" s="3">
        <v>760.71</v>
      </c>
      <c r="J151" s="8">
        <v>2028.16</v>
      </c>
      <c r="K151" s="8">
        <v>2230.27</v>
      </c>
      <c r="L151" s="31">
        <v>2416.0300000000002</v>
      </c>
      <c r="M151" s="37">
        <v>0</v>
      </c>
      <c r="N151" s="39">
        <v>0</v>
      </c>
      <c r="O151" s="60">
        <v>0</v>
      </c>
      <c r="P151" s="62">
        <v>0.32</v>
      </c>
      <c r="Q151" s="62">
        <v>7435.49</v>
      </c>
      <c r="R151" s="62">
        <v>-7435.49</v>
      </c>
      <c r="S151" s="62">
        <v>0</v>
      </c>
      <c r="T151" s="62">
        <v>100</v>
      </c>
    </row>
    <row r="152" spans="1:20" s="2" customFormat="1" x14ac:dyDescent="0.2">
      <c r="A152" s="2">
        <v>6</v>
      </c>
      <c r="B152" s="2" t="s">
        <v>285</v>
      </c>
      <c r="C152" s="2" t="s">
        <v>292</v>
      </c>
      <c r="D152" s="20">
        <v>0</v>
      </c>
      <c r="E152" s="3">
        <v>0</v>
      </c>
      <c r="F152" s="3">
        <v>0</v>
      </c>
      <c r="G152" s="3">
        <v>0</v>
      </c>
      <c r="H152" s="3">
        <v>0</v>
      </c>
      <c r="I152" s="3">
        <v>760.71</v>
      </c>
      <c r="J152" s="8">
        <v>2028.16</v>
      </c>
      <c r="K152" s="8">
        <v>2230.27</v>
      </c>
      <c r="L152" s="31">
        <v>2416.0300000000002</v>
      </c>
      <c r="M152" s="37">
        <v>0</v>
      </c>
      <c r="N152" s="39">
        <v>0</v>
      </c>
      <c r="O152" s="60">
        <v>0</v>
      </c>
      <c r="P152" s="62">
        <v>0.32</v>
      </c>
      <c r="Q152" s="62">
        <v>7435.49</v>
      </c>
      <c r="R152" s="62">
        <v>-7435.49</v>
      </c>
      <c r="S152" s="62">
        <v>0</v>
      </c>
      <c r="T152" s="62">
        <v>100</v>
      </c>
    </row>
    <row r="153" spans="1:20" s="2" customFormat="1" x14ac:dyDescent="0.2">
      <c r="A153" s="2">
        <v>7</v>
      </c>
      <c r="B153" s="2" t="s">
        <v>286</v>
      </c>
      <c r="C153" s="2" t="s">
        <v>293</v>
      </c>
      <c r="D153" s="20">
        <v>0</v>
      </c>
      <c r="E153" s="3">
        <v>0</v>
      </c>
      <c r="F153" s="3">
        <v>0</v>
      </c>
      <c r="G153" s="3">
        <v>0</v>
      </c>
      <c r="H153" s="3">
        <v>0</v>
      </c>
      <c r="I153" s="3">
        <v>760.71</v>
      </c>
      <c r="J153" s="8">
        <v>2028.16</v>
      </c>
      <c r="K153" s="8">
        <v>2230.27</v>
      </c>
      <c r="L153" s="31">
        <v>2416.0300000000002</v>
      </c>
      <c r="M153" s="37">
        <v>0</v>
      </c>
      <c r="N153" s="39">
        <v>0</v>
      </c>
      <c r="O153" s="60">
        <v>0</v>
      </c>
      <c r="P153" s="62">
        <v>0.32</v>
      </c>
      <c r="Q153" s="62">
        <v>7435.49</v>
      </c>
      <c r="R153" s="62">
        <v>-7435.49</v>
      </c>
      <c r="S153" s="62">
        <v>0</v>
      </c>
      <c r="T153" s="62">
        <v>100</v>
      </c>
    </row>
    <row r="154" spans="1:20" s="2" customFormat="1" x14ac:dyDescent="0.2">
      <c r="A154" s="2">
        <v>5</v>
      </c>
      <c r="B154" s="2" t="s">
        <v>420</v>
      </c>
      <c r="C154" s="2" t="s">
        <v>421</v>
      </c>
      <c r="D154" s="20">
        <v>331000000</v>
      </c>
      <c r="E154" s="3">
        <v>15374395.880000001</v>
      </c>
      <c r="F154" s="3">
        <v>13492987.720000001</v>
      </c>
      <c r="G154" s="3">
        <v>9487900.8800000008</v>
      </c>
      <c r="H154" s="3">
        <v>5106443.3600000003</v>
      </c>
      <c r="I154" s="3">
        <v>1040956034.4499999</v>
      </c>
      <c r="J154" s="8">
        <v>5286134.54</v>
      </c>
      <c r="K154" s="8">
        <v>-988735920.42999995</v>
      </c>
      <c r="L154" s="31">
        <v>4133761.88</v>
      </c>
      <c r="M154" s="37">
        <v>9221151.5399999991</v>
      </c>
      <c r="N154" s="39">
        <v>7909039.8399999999</v>
      </c>
      <c r="O154" s="60">
        <v>9694090.6500000004</v>
      </c>
      <c r="P154" s="62">
        <v>273706015.95999998</v>
      </c>
      <c r="Q154" s="62">
        <v>405632036.26999998</v>
      </c>
      <c r="R154" s="62">
        <v>-74632036.269999996</v>
      </c>
      <c r="S154" s="62">
        <v>122.55</v>
      </c>
      <c r="T154" s="62">
        <v>-22.55</v>
      </c>
    </row>
    <row r="155" spans="1:20" s="2" customFormat="1" x14ac:dyDescent="0.2">
      <c r="A155" s="2">
        <v>6</v>
      </c>
      <c r="B155" s="2" t="s">
        <v>145</v>
      </c>
      <c r="C155" s="2" t="s">
        <v>422</v>
      </c>
      <c r="D155" s="20">
        <v>331000000</v>
      </c>
      <c r="E155" s="3">
        <v>15374395.880000001</v>
      </c>
      <c r="F155" s="3">
        <v>13492987.720000001</v>
      </c>
      <c r="G155" s="3">
        <v>9487900.8800000008</v>
      </c>
      <c r="H155" s="3">
        <v>5106443.3600000003</v>
      </c>
      <c r="I155" s="3">
        <v>1040956034.4499999</v>
      </c>
      <c r="J155" s="8">
        <v>5286134.54</v>
      </c>
      <c r="K155" s="8">
        <v>-988735920.42999995</v>
      </c>
      <c r="L155" s="31">
        <v>4133761.88</v>
      </c>
      <c r="M155" s="37">
        <v>9221151.5399999991</v>
      </c>
      <c r="N155" s="39">
        <v>7909039.8399999999</v>
      </c>
      <c r="O155" s="60">
        <v>9694090.6500000004</v>
      </c>
      <c r="P155" s="62">
        <v>273706015.95999998</v>
      </c>
      <c r="Q155" s="62">
        <v>405632036.26999998</v>
      </c>
      <c r="R155" s="62">
        <v>-74632036.269999996</v>
      </c>
      <c r="S155" s="62">
        <v>122.55</v>
      </c>
      <c r="T155" s="62">
        <v>-22.55</v>
      </c>
    </row>
    <row r="156" spans="1:20" s="2" customFormat="1" x14ac:dyDescent="0.2">
      <c r="A156" s="2">
        <v>3</v>
      </c>
      <c r="B156" s="2" t="s">
        <v>146</v>
      </c>
      <c r="C156" s="2" t="s">
        <v>423</v>
      </c>
      <c r="D156" s="20">
        <v>13012858411.84</v>
      </c>
      <c r="E156" s="3">
        <v>885561947.16999996</v>
      </c>
      <c r="F156" s="3">
        <v>1108843663.1199999</v>
      </c>
      <c r="G156" s="3">
        <v>809226398.55999994</v>
      </c>
      <c r="H156" s="3">
        <v>917365111.95999992</v>
      </c>
      <c r="I156" s="3">
        <v>1316696675.54</v>
      </c>
      <c r="J156" s="8">
        <v>948420970.41999996</v>
      </c>
      <c r="K156" s="8">
        <v>1518995071.8499999</v>
      </c>
      <c r="L156" s="31">
        <v>2356402314.29</v>
      </c>
      <c r="M156" s="37">
        <v>739055132.22000003</v>
      </c>
      <c r="N156" s="39">
        <v>982952521.28999996</v>
      </c>
      <c r="O156" s="60">
        <v>1170375213.5699999</v>
      </c>
      <c r="P156" s="62">
        <v>1751975402.4100001</v>
      </c>
      <c r="Q156" s="62">
        <v>14505870422.4</v>
      </c>
      <c r="R156" s="62">
        <v>-1493012010.5599999</v>
      </c>
      <c r="S156" s="62">
        <v>111.47</v>
      </c>
      <c r="T156" s="62">
        <v>-11.47</v>
      </c>
    </row>
    <row r="157" spans="1:20" s="2" customFormat="1" x14ac:dyDescent="0.2">
      <c r="A157" s="2">
        <v>4</v>
      </c>
      <c r="B157" s="2" t="s">
        <v>147</v>
      </c>
      <c r="C157" s="2" t="s">
        <v>424</v>
      </c>
      <c r="D157" s="20">
        <v>12866858411.84</v>
      </c>
      <c r="E157" s="3">
        <v>885561947.16999996</v>
      </c>
      <c r="F157" s="3">
        <v>1109121831.1199999</v>
      </c>
      <c r="G157" s="3">
        <v>803303063.99000001</v>
      </c>
      <c r="H157" s="3">
        <v>912985100.86999989</v>
      </c>
      <c r="I157" s="3">
        <v>1307979034.79</v>
      </c>
      <c r="J157" s="8">
        <v>936189539.39999998</v>
      </c>
      <c r="K157" s="8">
        <v>1518995071.8499999</v>
      </c>
      <c r="L157" s="31">
        <v>2356402314.29</v>
      </c>
      <c r="M157" s="37">
        <v>737363240.89999998</v>
      </c>
      <c r="N157" s="39">
        <v>973932145.72000003</v>
      </c>
      <c r="O157" s="60">
        <v>1167039744.73</v>
      </c>
      <c r="P157" s="62">
        <v>1727550863.54</v>
      </c>
      <c r="Q157" s="62">
        <v>14436423898.370001</v>
      </c>
      <c r="R157" s="62">
        <v>-1569565486.53</v>
      </c>
      <c r="S157" s="62">
        <v>112.2</v>
      </c>
      <c r="T157" s="63">
        <v>-12.2</v>
      </c>
    </row>
    <row r="158" spans="1:20" s="2" customFormat="1" x14ac:dyDescent="0.2">
      <c r="A158" s="2">
        <v>5</v>
      </c>
      <c r="B158" s="2" t="s">
        <v>148</v>
      </c>
      <c r="C158" s="2" t="s">
        <v>425</v>
      </c>
      <c r="D158" s="20">
        <v>176800000</v>
      </c>
      <c r="E158" s="3">
        <v>27041750.059999999</v>
      </c>
      <c r="F158" s="3">
        <v>0</v>
      </c>
      <c r="G158" s="3">
        <v>0</v>
      </c>
      <c r="H158" s="3">
        <v>0</v>
      </c>
      <c r="I158" s="3">
        <v>0</v>
      </c>
      <c r="J158" s="8">
        <v>0</v>
      </c>
      <c r="K158" s="8">
        <v>133805079.11</v>
      </c>
      <c r="L158" s="31">
        <v>0</v>
      </c>
      <c r="M158" s="37">
        <v>0</v>
      </c>
      <c r="N158" s="39">
        <v>0</v>
      </c>
      <c r="O158" s="60">
        <v>0</v>
      </c>
      <c r="P158" s="62">
        <v>88693140.739999995</v>
      </c>
      <c r="Q158" s="62">
        <v>249539969.91</v>
      </c>
      <c r="R158" s="62">
        <v>-72739969.909999996</v>
      </c>
      <c r="S158" s="62">
        <v>141.13999999999999</v>
      </c>
      <c r="T158" s="62">
        <v>-41.14</v>
      </c>
    </row>
    <row r="159" spans="1:20" s="2" customFormat="1" x14ac:dyDescent="0.2">
      <c r="A159" s="2">
        <v>5</v>
      </c>
      <c r="B159" s="2" t="s">
        <v>149</v>
      </c>
      <c r="C159" s="2" t="s">
        <v>426</v>
      </c>
      <c r="D159" s="20">
        <v>3700000000</v>
      </c>
      <c r="E159" s="3">
        <v>339544957.24000001</v>
      </c>
      <c r="F159" s="3">
        <v>272225792.77999997</v>
      </c>
      <c r="G159" s="3">
        <v>322764564.70999998</v>
      </c>
      <c r="H159" s="3">
        <v>405791038.31</v>
      </c>
      <c r="I159" s="3">
        <v>394604291.61000001</v>
      </c>
      <c r="J159" s="8">
        <v>434365285.76999998</v>
      </c>
      <c r="K159" s="8">
        <v>983409243.11000001</v>
      </c>
      <c r="L159" s="31">
        <v>353893212.20999998</v>
      </c>
      <c r="M159" s="37">
        <v>353506743.13</v>
      </c>
      <c r="N159" s="39">
        <v>503269703.27999997</v>
      </c>
      <c r="O159" s="60">
        <v>562524383.78999996</v>
      </c>
      <c r="P159" s="62">
        <v>924289859.49000001</v>
      </c>
      <c r="Q159" s="62">
        <v>5850189075.4300003</v>
      </c>
      <c r="R159" s="62">
        <v>-2150189075.4299998</v>
      </c>
      <c r="S159" s="62">
        <v>158.11000000000001</v>
      </c>
      <c r="T159" s="62">
        <v>-58.11</v>
      </c>
    </row>
    <row r="160" spans="1:20" s="2" customFormat="1" x14ac:dyDescent="0.2">
      <c r="A160" s="2">
        <v>6</v>
      </c>
      <c r="B160" s="2" t="s">
        <v>150</v>
      </c>
      <c r="C160" s="2" t="s">
        <v>427</v>
      </c>
      <c r="D160" s="20">
        <v>2710000000</v>
      </c>
      <c r="E160" s="3">
        <v>330086297</v>
      </c>
      <c r="F160" s="3">
        <v>249996469</v>
      </c>
      <c r="G160" s="3">
        <v>299713766</v>
      </c>
      <c r="H160" s="3">
        <v>328717999</v>
      </c>
      <c r="I160" s="3">
        <v>283107855.75</v>
      </c>
      <c r="J160" s="8">
        <v>345259937</v>
      </c>
      <c r="K160" s="8">
        <v>376524547</v>
      </c>
      <c r="L160" s="31">
        <v>228058765</v>
      </c>
      <c r="M160" s="37">
        <v>226203864.52000001</v>
      </c>
      <c r="N160" s="39">
        <v>403029844.56999999</v>
      </c>
      <c r="O160" s="60">
        <v>428237552</v>
      </c>
      <c r="P160" s="62">
        <v>421460447</v>
      </c>
      <c r="Q160" s="62">
        <v>3920397343.8400002</v>
      </c>
      <c r="R160" s="62">
        <v>-1210397343.8399999</v>
      </c>
      <c r="S160" s="62">
        <v>144.66</v>
      </c>
      <c r="T160" s="62">
        <v>-44.66</v>
      </c>
    </row>
    <row r="161" spans="1:20" s="2" customFormat="1" x14ac:dyDescent="0.2">
      <c r="A161" s="2">
        <v>6</v>
      </c>
      <c r="B161" s="2" t="s">
        <v>151</v>
      </c>
      <c r="C161" s="2" t="s">
        <v>152</v>
      </c>
      <c r="D161" s="20">
        <v>990000000</v>
      </c>
      <c r="E161" s="3">
        <v>9458660.2400000002</v>
      </c>
      <c r="F161" s="3">
        <v>22229323.780000001</v>
      </c>
      <c r="G161" s="3">
        <v>23050798.710000001</v>
      </c>
      <c r="H161" s="3">
        <v>77073039.310000002</v>
      </c>
      <c r="I161" s="3">
        <v>111496435.86</v>
      </c>
      <c r="J161" s="8">
        <v>89105348.769999996</v>
      </c>
      <c r="K161" s="8">
        <v>606884696.11000001</v>
      </c>
      <c r="L161" s="31">
        <v>125834447.20999999</v>
      </c>
      <c r="M161" s="37">
        <v>127302878.61</v>
      </c>
      <c r="N161" s="39">
        <v>100239858.70999999</v>
      </c>
      <c r="O161" s="60">
        <v>134286831.78999999</v>
      </c>
      <c r="P161" s="62">
        <v>502829412.49000001</v>
      </c>
      <c r="Q161" s="62">
        <v>1929791731.5899999</v>
      </c>
      <c r="R161" s="62">
        <v>-939791731.59000003</v>
      </c>
      <c r="S161" s="62">
        <v>194.93</v>
      </c>
      <c r="T161" s="62">
        <v>-94.93</v>
      </c>
    </row>
    <row r="162" spans="1:20" s="2" customFormat="1" x14ac:dyDescent="0.2">
      <c r="A162" s="2">
        <v>5</v>
      </c>
      <c r="B162" s="2" t="s">
        <v>153</v>
      </c>
      <c r="C162" s="2" t="s">
        <v>428</v>
      </c>
      <c r="D162" s="20">
        <v>7285200000</v>
      </c>
      <c r="E162" s="3">
        <v>451743460</v>
      </c>
      <c r="F162" s="3">
        <v>668840170.89999998</v>
      </c>
      <c r="G162" s="3">
        <v>424937745.38</v>
      </c>
      <c r="H162" s="3">
        <v>471173396</v>
      </c>
      <c r="I162" s="3">
        <v>635042623</v>
      </c>
      <c r="J162" s="8">
        <v>482898042.75</v>
      </c>
      <c r="K162" s="8">
        <v>365410543</v>
      </c>
      <c r="L162" s="31">
        <v>427986447.16000003</v>
      </c>
      <c r="M162" s="37">
        <v>312496660</v>
      </c>
      <c r="N162" s="39">
        <v>365383774.5</v>
      </c>
      <c r="O162" s="60">
        <v>315610369</v>
      </c>
      <c r="P162" s="62">
        <v>684312786.91999996</v>
      </c>
      <c r="Q162" s="62">
        <v>5605836018.6099997</v>
      </c>
      <c r="R162" s="62">
        <v>1679363981.3900001</v>
      </c>
      <c r="S162" s="62">
        <v>76.95</v>
      </c>
      <c r="T162" s="62">
        <v>23.05</v>
      </c>
    </row>
    <row r="163" spans="1:20" s="2" customFormat="1" x14ac:dyDescent="0.2">
      <c r="A163" s="2">
        <v>6</v>
      </c>
      <c r="B163" s="2" t="s">
        <v>154</v>
      </c>
      <c r="C163" s="2" t="s">
        <v>429</v>
      </c>
      <c r="D163" s="20">
        <v>7280000000</v>
      </c>
      <c r="E163" s="3">
        <v>451043460</v>
      </c>
      <c r="F163" s="3">
        <v>649065097</v>
      </c>
      <c r="G163" s="3">
        <v>420868792</v>
      </c>
      <c r="H163" s="3">
        <v>471173396</v>
      </c>
      <c r="I163" s="3">
        <v>634592623</v>
      </c>
      <c r="J163" s="8">
        <v>478823193</v>
      </c>
      <c r="K163" s="8">
        <v>359142543</v>
      </c>
      <c r="L163" s="31">
        <v>414634074.31999999</v>
      </c>
      <c r="M163" s="37">
        <v>312496660</v>
      </c>
      <c r="N163" s="39">
        <v>363539067</v>
      </c>
      <c r="O163" s="60">
        <v>315610369</v>
      </c>
      <c r="P163" s="62">
        <v>671271150</v>
      </c>
      <c r="Q163" s="62">
        <v>5542260424.3199997</v>
      </c>
      <c r="R163" s="62">
        <v>1737739575.6800001</v>
      </c>
      <c r="S163" s="62">
        <v>76.13</v>
      </c>
      <c r="T163" s="62">
        <v>23.87</v>
      </c>
    </row>
    <row r="164" spans="1:20" s="2" customFormat="1" x14ac:dyDescent="0.2">
      <c r="A164" s="2">
        <v>6</v>
      </c>
      <c r="B164" s="2" t="s">
        <v>155</v>
      </c>
      <c r="C164" s="2" t="s">
        <v>430</v>
      </c>
      <c r="D164" s="20">
        <v>5200000</v>
      </c>
      <c r="E164" s="3">
        <v>700000</v>
      </c>
      <c r="F164" s="3">
        <v>19775073.899999999</v>
      </c>
      <c r="G164" s="3">
        <v>4068953.38</v>
      </c>
      <c r="H164" s="3">
        <v>0</v>
      </c>
      <c r="I164" s="3">
        <v>450000.00000000373</v>
      </c>
      <c r="J164" s="8">
        <v>4074849.75</v>
      </c>
      <c r="K164" s="8">
        <v>6268000</v>
      </c>
      <c r="L164" s="31">
        <v>13352372.84</v>
      </c>
      <c r="M164" s="37">
        <v>0</v>
      </c>
      <c r="N164" s="39">
        <v>1844707.5</v>
      </c>
      <c r="O164" s="60">
        <v>0</v>
      </c>
      <c r="P164" s="62">
        <v>13041636.92</v>
      </c>
      <c r="Q164" s="62">
        <v>63575594.289999999</v>
      </c>
      <c r="R164" s="62">
        <v>-58375594.289999999</v>
      </c>
      <c r="S164" s="62">
        <v>1222.6099999999999</v>
      </c>
      <c r="T164" s="62">
        <v>-1122.6099999999999</v>
      </c>
    </row>
    <row r="165" spans="1:20" s="2" customFormat="1" x14ac:dyDescent="0.2">
      <c r="A165" s="2">
        <v>5</v>
      </c>
      <c r="B165" s="2" t="s">
        <v>156</v>
      </c>
      <c r="C165" s="2" t="s">
        <v>157</v>
      </c>
      <c r="D165" s="20">
        <v>1704858411.8399999</v>
      </c>
      <c r="E165" s="3">
        <v>67231779.870000005</v>
      </c>
      <c r="F165" s="3">
        <v>168055867.44</v>
      </c>
      <c r="G165" s="3">
        <v>55600753.899999999</v>
      </c>
      <c r="H165" s="3">
        <v>36020666.560000002</v>
      </c>
      <c r="I165" s="3">
        <v>278332120.17999995</v>
      </c>
      <c r="J165" s="8">
        <v>18926210.879999999</v>
      </c>
      <c r="K165" s="8">
        <v>36370206.630000003</v>
      </c>
      <c r="L165" s="31">
        <v>1574522654.9200001</v>
      </c>
      <c r="M165" s="37">
        <v>71359837.769999996</v>
      </c>
      <c r="N165" s="39">
        <v>105278667.94</v>
      </c>
      <c r="O165" s="60">
        <v>288904991.94</v>
      </c>
      <c r="P165" s="62">
        <v>30255076.390000001</v>
      </c>
      <c r="Q165" s="62">
        <v>2730858834.4200001</v>
      </c>
      <c r="R165" s="62">
        <v>-1026000422.58</v>
      </c>
      <c r="S165" s="62">
        <v>160.18</v>
      </c>
      <c r="T165" s="62">
        <v>-60.18</v>
      </c>
    </row>
    <row r="166" spans="1:20" s="2" customFormat="1" x14ac:dyDescent="0.2">
      <c r="A166" s="2">
        <v>6</v>
      </c>
      <c r="B166" s="2" t="s">
        <v>158</v>
      </c>
      <c r="C166" s="2" t="s">
        <v>431</v>
      </c>
      <c r="D166" s="20">
        <v>827200000</v>
      </c>
      <c r="E166" s="3">
        <v>38732500</v>
      </c>
      <c r="F166" s="3">
        <v>49644500</v>
      </c>
      <c r="G166" s="3">
        <v>15677000</v>
      </c>
      <c r="H166" s="3">
        <v>24725000</v>
      </c>
      <c r="I166" s="3">
        <v>36166807.599999994</v>
      </c>
      <c r="J166" s="8">
        <v>14660500</v>
      </c>
      <c r="K166" s="8">
        <v>13520000</v>
      </c>
      <c r="L166" s="31">
        <v>26817500</v>
      </c>
      <c r="M166" s="37">
        <v>60378000</v>
      </c>
      <c r="N166" s="39">
        <v>96338000</v>
      </c>
      <c r="O166" s="60">
        <v>102060125</v>
      </c>
      <c r="P166" s="62">
        <v>16661000</v>
      </c>
      <c r="Q166" s="62">
        <v>495380932.60000002</v>
      </c>
      <c r="R166" s="62">
        <v>331819067.39999998</v>
      </c>
      <c r="S166" s="62">
        <v>59.89</v>
      </c>
      <c r="T166" s="62">
        <v>40.11</v>
      </c>
    </row>
    <row r="167" spans="1:20" s="2" customFormat="1" x14ac:dyDescent="0.2">
      <c r="A167" s="2">
        <v>6</v>
      </c>
      <c r="B167" s="2" t="s">
        <v>159</v>
      </c>
      <c r="C167" s="2" t="s">
        <v>432</v>
      </c>
      <c r="D167" s="20">
        <v>489100000</v>
      </c>
      <c r="E167" s="3">
        <v>5347556.83</v>
      </c>
      <c r="F167" s="3">
        <v>34711088.020000003</v>
      </c>
      <c r="G167" s="3">
        <v>6272161.4500000002</v>
      </c>
      <c r="H167" s="3">
        <v>3578128.04</v>
      </c>
      <c r="I167" s="3">
        <v>232389477.30000001</v>
      </c>
      <c r="J167" s="8">
        <v>2459881.2799999998</v>
      </c>
      <c r="K167" s="8">
        <v>-13743529.470000001</v>
      </c>
      <c r="L167" s="31">
        <v>8030557.7300000004</v>
      </c>
      <c r="M167" s="37">
        <v>8573639.1199999992</v>
      </c>
      <c r="N167" s="39">
        <v>1907541.94</v>
      </c>
      <c r="O167" s="60">
        <v>10269882.27</v>
      </c>
      <c r="P167" s="62">
        <v>28880265.510000002</v>
      </c>
      <c r="Q167" s="62">
        <v>328676650.01999998</v>
      </c>
      <c r="R167" s="62">
        <v>160423349.97999999</v>
      </c>
      <c r="S167" s="62">
        <v>67.2</v>
      </c>
      <c r="T167" s="62">
        <v>32.799999999999997</v>
      </c>
    </row>
    <row r="168" spans="1:20" s="2" customFormat="1" x14ac:dyDescent="0.2">
      <c r="A168" s="2">
        <v>6</v>
      </c>
      <c r="B168" s="2" t="s">
        <v>160</v>
      </c>
      <c r="C168" s="2" t="s">
        <v>433</v>
      </c>
      <c r="D168" s="20">
        <v>92858411.840000004</v>
      </c>
      <c r="E168" s="3">
        <v>0</v>
      </c>
      <c r="F168" s="3">
        <v>92859131.840000004</v>
      </c>
      <c r="G168" s="3">
        <v>-720</v>
      </c>
      <c r="H168" s="3">
        <v>0</v>
      </c>
      <c r="I168" s="3">
        <v>0</v>
      </c>
      <c r="J168" s="8">
        <v>0</v>
      </c>
      <c r="K168" s="8">
        <v>0</v>
      </c>
      <c r="L168" s="31">
        <v>0</v>
      </c>
      <c r="M168" s="37">
        <v>0</v>
      </c>
      <c r="N168" s="39">
        <v>0</v>
      </c>
      <c r="O168" s="60">
        <v>0</v>
      </c>
      <c r="P168" s="62">
        <v>0</v>
      </c>
      <c r="Q168" s="62">
        <v>92858411.840000004</v>
      </c>
      <c r="R168" s="62">
        <v>0</v>
      </c>
      <c r="S168" s="62">
        <v>100</v>
      </c>
      <c r="T168" s="62">
        <v>0</v>
      </c>
    </row>
    <row r="169" spans="1:20" s="2" customFormat="1" x14ac:dyDescent="0.2">
      <c r="A169" s="2">
        <v>6</v>
      </c>
      <c r="B169" s="9" t="s">
        <v>543</v>
      </c>
      <c r="C169" s="9" t="s">
        <v>537</v>
      </c>
      <c r="D169" s="20">
        <v>0</v>
      </c>
      <c r="E169" s="13">
        <v>0</v>
      </c>
      <c r="F169" s="13">
        <v>0</v>
      </c>
      <c r="G169" s="13">
        <v>0</v>
      </c>
      <c r="H169" s="13">
        <v>0</v>
      </c>
      <c r="I169" s="13">
        <v>0</v>
      </c>
      <c r="J169" s="13">
        <v>0</v>
      </c>
      <c r="K169" s="8">
        <v>15437000</v>
      </c>
      <c r="L169" s="31">
        <v>1997000</v>
      </c>
      <c r="M169" s="37">
        <v>0</v>
      </c>
      <c r="N169" s="39">
        <v>0</v>
      </c>
      <c r="O169" s="60">
        <v>0</v>
      </c>
      <c r="P169" s="62">
        <v>0</v>
      </c>
      <c r="Q169" s="62">
        <v>17434000</v>
      </c>
      <c r="R169" s="61">
        <v>-17434000</v>
      </c>
      <c r="S169" s="62">
        <v>0</v>
      </c>
      <c r="T169" s="62">
        <v>100</v>
      </c>
    </row>
    <row r="170" spans="1:20" s="2" customFormat="1" x14ac:dyDescent="0.2">
      <c r="A170" s="2">
        <v>6</v>
      </c>
      <c r="B170" s="2" t="s">
        <v>161</v>
      </c>
      <c r="C170" s="2" t="s">
        <v>434</v>
      </c>
      <c r="D170" s="20">
        <v>295700000</v>
      </c>
      <c r="E170" s="3">
        <v>23151723.039999999</v>
      </c>
      <c r="F170" s="3">
        <v>-9158852.4199999999</v>
      </c>
      <c r="G170" s="3">
        <v>33652312.450000003</v>
      </c>
      <c r="H170" s="3">
        <v>7717538.5199999996</v>
      </c>
      <c r="I170" s="3">
        <v>9775835.2800000012</v>
      </c>
      <c r="J170" s="8">
        <v>1805829.6</v>
      </c>
      <c r="K170" s="8">
        <v>21156736.100000001</v>
      </c>
      <c r="L170" s="31">
        <v>1537677597.1900001</v>
      </c>
      <c r="M170" s="37">
        <v>2408198.65</v>
      </c>
      <c r="N170" s="39">
        <v>7033126</v>
      </c>
      <c r="O170" s="60">
        <v>176574984.66999999</v>
      </c>
      <c r="P170" s="62">
        <v>-15286189.119999999</v>
      </c>
      <c r="Q170" s="62">
        <v>1796508839.96</v>
      </c>
      <c r="R170" s="62">
        <v>-1500808839.96</v>
      </c>
      <c r="S170" s="62">
        <v>607.54</v>
      </c>
      <c r="T170" s="62">
        <v>-507.54</v>
      </c>
    </row>
    <row r="171" spans="1:20" s="2" customFormat="1" x14ac:dyDescent="0.2">
      <c r="A171" s="2">
        <v>4</v>
      </c>
      <c r="B171" s="2" t="s">
        <v>162</v>
      </c>
      <c r="C171" s="2" t="s">
        <v>435</v>
      </c>
      <c r="D171" s="20">
        <v>146000000</v>
      </c>
      <c r="E171" s="3">
        <v>0</v>
      </c>
      <c r="F171" s="3">
        <v>-278168</v>
      </c>
      <c r="G171" s="3">
        <v>5923334.5700000003</v>
      </c>
      <c r="H171" s="3">
        <v>4380011.09</v>
      </c>
      <c r="I171" s="3">
        <v>8717640.75</v>
      </c>
      <c r="J171" s="8">
        <v>12231431.02</v>
      </c>
      <c r="K171" s="8">
        <v>0</v>
      </c>
      <c r="L171" s="31">
        <v>0</v>
      </c>
      <c r="M171" s="37">
        <v>1691891.32</v>
      </c>
      <c r="N171" s="39">
        <v>9020375.5700000003</v>
      </c>
      <c r="O171" s="60">
        <v>3335468.84</v>
      </c>
      <c r="P171" s="62">
        <v>24424538.870000001</v>
      </c>
      <c r="Q171" s="62">
        <v>69446524.030000001</v>
      </c>
      <c r="R171" s="62">
        <v>76553475.969999999</v>
      </c>
      <c r="S171" s="62">
        <v>47.57</v>
      </c>
      <c r="T171" s="62">
        <v>52.43</v>
      </c>
    </row>
    <row r="172" spans="1:20" s="2" customFormat="1" x14ac:dyDescent="0.2">
      <c r="A172" s="2">
        <v>5</v>
      </c>
      <c r="B172" s="2" t="s">
        <v>163</v>
      </c>
      <c r="C172" s="2" t="s">
        <v>436</v>
      </c>
      <c r="D172" s="20">
        <v>146000000</v>
      </c>
      <c r="E172" s="3">
        <v>0</v>
      </c>
      <c r="F172" s="3">
        <v>-278168</v>
      </c>
      <c r="G172" s="3">
        <v>5923334.5700000003</v>
      </c>
      <c r="H172" s="3">
        <v>4380011.09</v>
      </c>
      <c r="I172" s="3">
        <v>8717640.75</v>
      </c>
      <c r="J172" s="8">
        <v>12231431.02</v>
      </c>
      <c r="K172" s="8">
        <v>0</v>
      </c>
      <c r="L172" s="31">
        <v>0</v>
      </c>
      <c r="M172" s="37">
        <v>1691891.32</v>
      </c>
      <c r="N172" s="39">
        <v>9020375.5700000003</v>
      </c>
      <c r="O172" s="60">
        <v>3335468.84</v>
      </c>
      <c r="P172" s="62">
        <v>24424538.870000001</v>
      </c>
      <c r="Q172" s="62">
        <v>69446524.030000001</v>
      </c>
      <c r="R172" s="62">
        <v>76553475.969999999</v>
      </c>
      <c r="S172" s="62">
        <v>47.57</v>
      </c>
      <c r="T172" s="62">
        <v>52.43</v>
      </c>
    </row>
    <row r="173" spans="1:20" s="2" customFormat="1" x14ac:dyDescent="0.2">
      <c r="A173" s="2">
        <v>6</v>
      </c>
      <c r="B173" s="2" t="s">
        <v>164</v>
      </c>
      <c r="C173" s="2" t="s">
        <v>437</v>
      </c>
      <c r="D173" s="20">
        <v>146000000</v>
      </c>
      <c r="E173" s="3">
        <v>0</v>
      </c>
      <c r="F173" s="3">
        <v>-278168</v>
      </c>
      <c r="G173" s="3">
        <v>5923334.5700000003</v>
      </c>
      <c r="H173" s="3">
        <v>4380011.09</v>
      </c>
      <c r="I173" s="3">
        <v>8717640.75</v>
      </c>
      <c r="J173" s="8">
        <v>12231431.02</v>
      </c>
      <c r="K173" s="8">
        <v>0</v>
      </c>
      <c r="L173" s="31">
        <v>0</v>
      </c>
      <c r="M173" s="37">
        <v>1691891.32</v>
      </c>
      <c r="N173" s="39">
        <v>9020375.5700000003</v>
      </c>
      <c r="O173" s="60">
        <v>3335468.84</v>
      </c>
      <c r="P173" s="62">
        <v>24424538.870000001</v>
      </c>
      <c r="Q173" s="62">
        <v>69446524.030000001</v>
      </c>
      <c r="R173" s="62">
        <v>76553475.969999999</v>
      </c>
      <c r="S173" s="62">
        <v>47.57</v>
      </c>
      <c r="T173" s="62">
        <v>52.43</v>
      </c>
    </row>
    <row r="174" spans="1:20" s="2" customFormat="1" x14ac:dyDescent="0.2">
      <c r="A174" s="2">
        <v>3</v>
      </c>
      <c r="B174" s="2" t="s">
        <v>165</v>
      </c>
      <c r="C174" s="2" t="s">
        <v>166</v>
      </c>
      <c r="D174" s="20">
        <v>273000000</v>
      </c>
      <c r="E174" s="3">
        <v>49914349.729999997</v>
      </c>
      <c r="F174" s="3">
        <v>2679292230.5</v>
      </c>
      <c r="G174" s="3">
        <v>47082183</v>
      </c>
      <c r="H174" s="3">
        <v>40812507.909999996</v>
      </c>
      <c r="I174" s="3">
        <v>-907913737.66999984</v>
      </c>
      <c r="J174" s="8">
        <v>41773591.060000002</v>
      </c>
      <c r="K174" s="8">
        <v>37731285.359999999</v>
      </c>
      <c r="L174" s="31">
        <v>34206294.670000002</v>
      </c>
      <c r="M174" s="37">
        <v>35595225.390000001</v>
      </c>
      <c r="N174" s="39">
        <v>47852627.299999997</v>
      </c>
      <c r="O174" s="60">
        <v>44045285.25</v>
      </c>
      <c r="P174" s="62">
        <v>53441340.539999999</v>
      </c>
      <c r="Q174" s="62">
        <v>2203833183.04</v>
      </c>
      <c r="R174" s="62">
        <v>-1930833183.04</v>
      </c>
      <c r="S174" s="62">
        <v>807.26</v>
      </c>
      <c r="T174" s="62">
        <v>-707.26</v>
      </c>
    </row>
    <row r="175" spans="1:20" s="2" customFormat="1" x14ac:dyDescent="0.2">
      <c r="A175" s="2">
        <v>4</v>
      </c>
      <c r="B175" s="2" t="s">
        <v>167</v>
      </c>
      <c r="C175" s="2" t="s">
        <v>438</v>
      </c>
      <c r="D175" s="20">
        <v>273000000</v>
      </c>
      <c r="E175" s="3">
        <v>49914349.729999997</v>
      </c>
      <c r="F175" s="3">
        <v>2679292230.5</v>
      </c>
      <c r="G175" s="3">
        <v>47082183</v>
      </c>
      <c r="H175" s="3">
        <v>40812507.909999996</v>
      </c>
      <c r="I175" s="3">
        <v>-907913737.66999984</v>
      </c>
      <c r="J175" s="8">
        <v>41773591.060000002</v>
      </c>
      <c r="K175" s="8">
        <v>37731285.359999999</v>
      </c>
      <c r="L175" s="31">
        <v>34206294.670000002</v>
      </c>
      <c r="M175" s="37">
        <v>35595225.390000001</v>
      </c>
      <c r="N175" s="39">
        <v>47852627.299999997</v>
      </c>
      <c r="O175" s="60">
        <v>44045285.25</v>
      </c>
      <c r="P175" s="62">
        <v>53441340.539999999</v>
      </c>
      <c r="Q175" s="62">
        <v>2203833183.04</v>
      </c>
      <c r="R175" s="62">
        <v>-1930833183.04</v>
      </c>
      <c r="S175" s="62">
        <v>807.26</v>
      </c>
      <c r="T175" s="62">
        <v>-707.26</v>
      </c>
    </row>
    <row r="176" spans="1:20" s="2" customFormat="1" x14ac:dyDescent="0.2">
      <c r="A176" s="2">
        <v>3</v>
      </c>
      <c r="B176" s="2" t="s">
        <v>168</v>
      </c>
      <c r="C176" s="2" t="s">
        <v>439</v>
      </c>
      <c r="D176" s="20">
        <v>4486275019</v>
      </c>
      <c r="E176" s="3">
        <v>324168858.23000002</v>
      </c>
      <c r="F176" s="3">
        <v>484844379.45999998</v>
      </c>
      <c r="G176" s="3">
        <v>623273436.75</v>
      </c>
      <c r="H176" s="3">
        <v>487973346.40000004</v>
      </c>
      <c r="I176" s="3">
        <v>690187008.36999989</v>
      </c>
      <c r="J176" s="8">
        <v>467086627.88999999</v>
      </c>
      <c r="K176" s="8">
        <v>837074375.34000003</v>
      </c>
      <c r="L176" s="31">
        <v>803546838.75</v>
      </c>
      <c r="M176" s="37">
        <v>819592835.03999996</v>
      </c>
      <c r="N176" s="39">
        <v>793106380.16999996</v>
      </c>
      <c r="O176" s="60">
        <v>1234766055.8199999</v>
      </c>
      <c r="P176" s="62">
        <v>1090548734.0899999</v>
      </c>
      <c r="Q176" s="62">
        <v>8656168876.3099995</v>
      </c>
      <c r="R176" s="62">
        <v>-4169893857.3099999</v>
      </c>
      <c r="S176" s="62">
        <v>192.95</v>
      </c>
      <c r="T176" s="62">
        <v>-92.95</v>
      </c>
    </row>
    <row r="177" spans="1:20" s="2" customFormat="1" x14ac:dyDescent="0.2">
      <c r="A177" s="2">
        <v>4</v>
      </c>
      <c r="B177" s="2" t="s">
        <v>169</v>
      </c>
      <c r="C177" s="2" t="s">
        <v>440</v>
      </c>
      <c r="D177" s="20">
        <v>2198275019</v>
      </c>
      <c r="E177" s="3">
        <v>196541258.31999999</v>
      </c>
      <c r="F177" s="3">
        <v>221487671.91999999</v>
      </c>
      <c r="G177" s="3">
        <v>257224285.03</v>
      </c>
      <c r="H177" s="3">
        <v>376974638.65000004</v>
      </c>
      <c r="I177" s="3">
        <v>435336536.67999995</v>
      </c>
      <c r="J177" s="8">
        <v>288777619.05000001</v>
      </c>
      <c r="K177" s="8">
        <v>602159456.62</v>
      </c>
      <c r="L177" s="31">
        <v>242206345.09</v>
      </c>
      <c r="M177" s="37">
        <v>664184194.48000002</v>
      </c>
      <c r="N177" s="39">
        <v>524425345.73000002</v>
      </c>
      <c r="O177" s="60">
        <v>1106691452.48</v>
      </c>
      <c r="P177" s="62">
        <v>865188003.36000001</v>
      </c>
      <c r="Q177" s="62">
        <v>5781196807.4099998</v>
      </c>
      <c r="R177" s="62">
        <v>-3582921788.4099998</v>
      </c>
      <c r="S177" s="62">
        <v>262.99</v>
      </c>
      <c r="T177" s="63">
        <v>-162.99</v>
      </c>
    </row>
    <row r="178" spans="1:20" s="2" customFormat="1" x14ac:dyDescent="0.2">
      <c r="A178" s="2">
        <v>4</v>
      </c>
      <c r="B178" s="2" t="s">
        <v>170</v>
      </c>
      <c r="C178" s="2" t="s">
        <v>441</v>
      </c>
      <c r="D178" s="20">
        <v>2288000000</v>
      </c>
      <c r="E178" s="3">
        <v>127627599.91</v>
      </c>
      <c r="F178" s="3">
        <v>263356707.53999999</v>
      </c>
      <c r="G178" s="3">
        <v>366049151.72000003</v>
      </c>
      <c r="H178" s="3">
        <v>110998707.75</v>
      </c>
      <c r="I178" s="3">
        <v>254850471.69</v>
      </c>
      <c r="J178" s="8">
        <v>178309008.84</v>
      </c>
      <c r="K178" s="8">
        <v>234914918.72</v>
      </c>
      <c r="L178" s="31">
        <v>561340493.65999997</v>
      </c>
      <c r="M178" s="37">
        <v>155408640.56</v>
      </c>
      <c r="N178" s="39">
        <v>268681034.44</v>
      </c>
      <c r="O178" s="60">
        <v>128074603.34</v>
      </c>
      <c r="P178" s="62">
        <v>225360730.72999999</v>
      </c>
      <c r="Q178" s="62">
        <v>2874972068.9000001</v>
      </c>
      <c r="R178" s="63">
        <v>-586972068.89999998</v>
      </c>
      <c r="S178" s="62">
        <v>125.65</v>
      </c>
      <c r="T178" s="62">
        <v>-25.65</v>
      </c>
    </row>
    <row r="179" spans="1:20" s="2" customFormat="1" x14ac:dyDescent="0.2">
      <c r="A179" s="2">
        <v>2</v>
      </c>
      <c r="B179" s="2" t="s">
        <v>171</v>
      </c>
      <c r="C179" s="2" t="s">
        <v>442</v>
      </c>
      <c r="D179" s="20">
        <v>214063724028</v>
      </c>
      <c r="E179" s="3">
        <v>367864928.55000001</v>
      </c>
      <c r="F179" s="3">
        <v>13728191129.030001</v>
      </c>
      <c r="G179" s="3">
        <v>13155394115.370001</v>
      </c>
      <c r="H179" s="3">
        <v>2351493292.4700003</v>
      </c>
      <c r="I179" s="3">
        <v>39912437174.460007</v>
      </c>
      <c r="J179" s="8">
        <v>7827994555.3900003</v>
      </c>
      <c r="K179" s="8">
        <v>35832873223.879997</v>
      </c>
      <c r="L179" s="31">
        <v>10868709151.120001</v>
      </c>
      <c r="M179" s="37">
        <v>27568968212.099998</v>
      </c>
      <c r="N179" s="39">
        <v>6727091772.7399998</v>
      </c>
      <c r="O179" s="60">
        <v>22126174492.43</v>
      </c>
      <c r="P179" s="62">
        <v>22558690948.799999</v>
      </c>
      <c r="Q179" s="62">
        <v>203025882996.34</v>
      </c>
      <c r="R179" s="62">
        <v>11037841031.66</v>
      </c>
      <c r="S179" s="62">
        <v>94.84</v>
      </c>
      <c r="T179" s="62">
        <v>5.16</v>
      </c>
    </row>
    <row r="180" spans="1:20" s="2" customFormat="1" x14ac:dyDescent="0.2">
      <c r="A180" s="2">
        <v>3</v>
      </c>
      <c r="B180" s="2" t="s">
        <v>172</v>
      </c>
      <c r="C180" s="2" t="s">
        <v>443</v>
      </c>
      <c r="D180" s="20">
        <v>213977550928</v>
      </c>
      <c r="E180" s="3">
        <v>340974428.55000001</v>
      </c>
      <c r="F180" s="3">
        <v>13728191129.030001</v>
      </c>
      <c r="G180" s="3">
        <v>13155394115.370001</v>
      </c>
      <c r="H180" s="3">
        <v>2351493292.4700003</v>
      </c>
      <c r="I180" s="3">
        <v>39912437174.460007</v>
      </c>
      <c r="J180" s="8">
        <v>7827994555.3900003</v>
      </c>
      <c r="K180" s="8">
        <v>35832873223.879997</v>
      </c>
      <c r="L180" s="31">
        <v>10808058451.120001</v>
      </c>
      <c r="M180" s="37">
        <v>27568968212.099998</v>
      </c>
      <c r="N180" s="39">
        <v>6727091772.7399998</v>
      </c>
      <c r="O180" s="60">
        <v>22126174492.43</v>
      </c>
      <c r="P180" s="62">
        <v>22558690948.799999</v>
      </c>
      <c r="Q180" s="62">
        <v>202938341796.34</v>
      </c>
      <c r="R180" s="62">
        <v>11039209131.66</v>
      </c>
      <c r="S180" s="62">
        <v>94.84</v>
      </c>
      <c r="T180" s="62">
        <v>5.16</v>
      </c>
    </row>
    <row r="181" spans="1:20" s="2" customFormat="1" x14ac:dyDescent="0.2">
      <c r="A181" s="47">
        <v>4</v>
      </c>
      <c r="B181" s="46" t="s">
        <v>544</v>
      </c>
      <c r="C181" s="46" t="s">
        <v>538</v>
      </c>
      <c r="D181" s="48">
        <v>1450000000</v>
      </c>
      <c r="E181" s="48">
        <v>0</v>
      </c>
      <c r="F181" s="48">
        <v>0</v>
      </c>
      <c r="G181" s="48">
        <v>0</v>
      </c>
      <c r="H181" s="48">
        <v>0</v>
      </c>
      <c r="I181" s="48">
        <v>0</v>
      </c>
      <c r="J181" s="48">
        <v>0</v>
      </c>
      <c r="K181" s="48">
        <v>0</v>
      </c>
      <c r="L181" s="48">
        <v>0</v>
      </c>
      <c r="M181" s="48">
        <v>0</v>
      </c>
      <c r="N181" s="48">
        <v>0</v>
      </c>
      <c r="O181" s="60">
        <v>0</v>
      </c>
      <c r="P181" s="62">
        <v>1450000000</v>
      </c>
      <c r="Q181" s="62">
        <v>1450000000</v>
      </c>
      <c r="R181" s="62">
        <v>0</v>
      </c>
      <c r="S181" s="62">
        <v>100</v>
      </c>
      <c r="T181" s="62">
        <v>0</v>
      </c>
    </row>
    <row r="182" spans="1:20" s="2" customFormat="1" x14ac:dyDescent="0.2">
      <c r="A182" s="47">
        <v>5</v>
      </c>
      <c r="B182" s="46" t="s">
        <v>545</v>
      </c>
      <c r="C182" s="46" t="s">
        <v>539</v>
      </c>
      <c r="D182" s="48">
        <v>0</v>
      </c>
      <c r="E182" s="48">
        <v>0</v>
      </c>
      <c r="F182" s="48">
        <v>0</v>
      </c>
      <c r="G182" s="48">
        <v>0</v>
      </c>
      <c r="H182" s="48">
        <v>0</v>
      </c>
      <c r="I182" s="48">
        <v>0</v>
      </c>
      <c r="J182" s="48">
        <v>0</v>
      </c>
      <c r="K182" s="48">
        <v>0</v>
      </c>
      <c r="L182" s="48">
        <v>0</v>
      </c>
      <c r="M182" s="48">
        <v>0</v>
      </c>
      <c r="N182" s="48">
        <v>0</v>
      </c>
      <c r="O182" s="60">
        <v>0</v>
      </c>
      <c r="P182" s="62">
        <v>0</v>
      </c>
      <c r="Q182" s="62">
        <v>0</v>
      </c>
      <c r="R182" s="62">
        <v>0</v>
      </c>
      <c r="S182" s="62">
        <v>0</v>
      </c>
      <c r="T182" s="62">
        <v>100</v>
      </c>
    </row>
    <row r="183" spans="1:20" s="2" customFormat="1" x14ac:dyDescent="0.2">
      <c r="A183" s="47">
        <v>5</v>
      </c>
      <c r="B183" s="46" t="s">
        <v>565</v>
      </c>
      <c r="C183" s="46" t="s">
        <v>566</v>
      </c>
      <c r="D183" s="48">
        <v>1450000000</v>
      </c>
      <c r="E183" s="48">
        <v>0</v>
      </c>
      <c r="F183" s="48">
        <v>0</v>
      </c>
      <c r="G183" s="48">
        <v>0</v>
      </c>
      <c r="H183" s="48">
        <v>0</v>
      </c>
      <c r="I183" s="48">
        <v>0</v>
      </c>
      <c r="J183" s="48">
        <v>0</v>
      </c>
      <c r="K183" s="48">
        <v>0</v>
      </c>
      <c r="L183" s="48">
        <v>0</v>
      </c>
      <c r="M183" s="48">
        <v>0</v>
      </c>
      <c r="N183" s="48">
        <v>0</v>
      </c>
      <c r="O183" s="60">
        <v>0</v>
      </c>
      <c r="P183" s="62">
        <v>1450000000</v>
      </c>
      <c r="Q183" s="62">
        <v>1450000000</v>
      </c>
      <c r="R183" s="62">
        <v>0</v>
      </c>
      <c r="S183" s="62">
        <v>100</v>
      </c>
      <c r="T183" s="62">
        <v>0</v>
      </c>
    </row>
    <row r="184" spans="1:20" s="2" customFormat="1" x14ac:dyDescent="0.2">
      <c r="A184" s="2">
        <v>4</v>
      </c>
      <c r="B184" s="2" t="s">
        <v>173</v>
      </c>
      <c r="C184" s="2" t="s">
        <v>444</v>
      </c>
      <c r="D184" s="20">
        <v>203636523855</v>
      </c>
      <c r="E184" s="3">
        <v>207309536.03</v>
      </c>
      <c r="F184" s="3">
        <v>13065254095.889999</v>
      </c>
      <c r="G184" s="3">
        <v>12943769413.74</v>
      </c>
      <c r="H184" s="3">
        <v>2336595350.0500002</v>
      </c>
      <c r="I184" s="3">
        <v>39236101862.420006</v>
      </c>
      <c r="J184" s="8">
        <v>7261420485.7799997</v>
      </c>
      <c r="K184" s="8">
        <v>30570953021.68</v>
      </c>
      <c r="L184" s="31">
        <v>10562177429.969999</v>
      </c>
      <c r="M184" s="37">
        <v>27446174045.650002</v>
      </c>
      <c r="N184" s="39">
        <v>6484327114.6700001</v>
      </c>
      <c r="O184" s="60">
        <v>22007895005.220001</v>
      </c>
      <c r="P184" s="62">
        <v>20167089140.790001</v>
      </c>
      <c r="Q184" s="62">
        <v>192289066501.89001</v>
      </c>
      <c r="R184" s="62">
        <v>11347457353.110001</v>
      </c>
      <c r="S184" s="62">
        <v>94.43</v>
      </c>
      <c r="T184" s="62">
        <v>5.57</v>
      </c>
    </row>
    <row r="185" spans="1:20" s="2" customFormat="1" x14ac:dyDescent="0.2">
      <c r="A185" s="2">
        <v>5</v>
      </c>
      <c r="B185" s="2" t="s">
        <v>174</v>
      </c>
      <c r="C185" s="2" t="s">
        <v>445</v>
      </c>
      <c r="D185" s="20">
        <v>199344697390</v>
      </c>
      <c r="E185" s="3">
        <v>0</v>
      </c>
      <c r="F185" s="3">
        <v>12672372998.92</v>
      </c>
      <c r="G185" s="3">
        <v>12729882656.08</v>
      </c>
      <c r="H185" s="3">
        <v>2121742677.6700001</v>
      </c>
      <c r="I185" s="3">
        <v>38816705253.610001</v>
      </c>
      <c r="J185" s="8">
        <v>7245742032</v>
      </c>
      <c r="K185" s="8">
        <v>30175756655.939999</v>
      </c>
      <c r="L185" s="31">
        <v>10343921799.25</v>
      </c>
      <c r="M185" s="37">
        <v>27227740468.540001</v>
      </c>
      <c r="N185" s="39">
        <v>6267116666.6599998</v>
      </c>
      <c r="O185" s="60">
        <v>21547108430.91</v>
      </c>
      <c r="P185" s="62">
        <v>19458621237.709999</v>
      </c>
      <c r="Q185" s="62">
        <v>188606710877.29001</v>
      </c>
      <c r="R185" s="62">
        <v>10737986512.709999</v>
      </c>
      <c r="S185" s="62">
        <v>94.61</v>
      </c>
      <c r="T185" s="62">
        <v>5.39</v>
      </c>
    </row>
    <row r="186" spans="1:20" s="2" customFormat="1" x14ac:dyDescent="0.2">
      <c r="A186" s="2">
        <v>6</v>
      </c>
      <c r="B186" s="2" t="s">
        <v>175</v>
      </c>
      <c r="C186" s="2" t="s">
        <v>446</v>
      </c>
      <c r="D186" s="20">
        <v>30242045597</v>
      </c>
      <c r="E186" s="3">
        <v>0</v>
      </c>
      <c r="F186" s="3">
        <v>0</v>
      </c>
      <c r="G186" s="3">
        <v>229127855.08000001</v>
      </c>
      <c r="H186" s="3">
        <v>0</v>
      </c>
      <c r="I186" s="3">
        <v>1855514375</v>
      </c>
      <c r="J186" s="8">
        <v>0</v>
      </c>
      <c r="K186" s="8">
        <v>11368509546.860001</v>
      </c>
      <c r="L186" s="31">
        <v>0</v>
      </c>
      <c r="M186" s="37">
        <v>11029098400.540001</v>
      </c>
      <c r="N186" s="39">
        <v>0</v>
      </c>
      <c r="O186" s="60">
        <v>3598978632.8200002</v>
      </c>
      <c r="P186" s="62">
        <v>882050097.70000005</v>
      </c>
      <c r="Q186" s="62">
        <v>28963278908</v>
      </c>
      <c r="R186" s="62">
        <v>1278766689</v>
      </c>
      <c r="S186" s="62">
        <v>95.77</v>
      </c>
      <c r="T186" s="62">
        <v>4.2300000000000004</v>
      </c>
    </row>
    <row r="187" spans="1:20" s="2" customFormat="1" x14ac:dyDescent="0.2">
      <c r="A187" s="2">
        <v>6</v>
      </c>
      <c r="B187" s="2" t="s">
        <v>176</v>
      </c>
      <c r="C187" s="2" t="s">
        <v>447</v>
      </c>
      <c r="D187" s="20">
        <v>2500000000</v>
      </c>
      <c r="E187" s="3">
        <v>0</v>
      </c>
      <c r="F187" s="3">
        <v>0</v>
      </c>
      <c r="G187" s="3">
        <v>0</v>
      </c>
      <c r="H187" s="3">
        <v>0</v>
      </c>
      <c r="I187" s="3">
        <v>0</v>
      </c>
      <c r="J187" s="8">
        <v>0</v>
      </c>
      <c r="K187" s="8">
        <v>0</v>
      </c>
      <c r="L187" s="31">
        <v>0</v>
      </c>
      <c r="M187" s="37">
        <v>0</v>
      </c>
      <c r="N187" s="39">
        <v>0</v>
      </c>
      <c r="O187" s="60">
        <v>0</v>
      </c>
      <c r="P187" s="62">
        <v>0</v>
      </c>
      <c r="Q187" s="62">
        <v>0</v>
      </c>
      <c r="R187" s="62">
        <v>2500000000</v>
      </c>
      <c r="S187" s="62">
        <v>0</v>
      </c>
      <c r="T187" s="62">
        <v>100</v>
      </c>
    </row>
    <row r="188" spans="1:20" s="2" customFormat="1" x14ac:dyDescent="0.2">
      <c r="A188" s="2">
        <v>6</v>
      </c>
      <c r="B188" s="2" t="s">
        <v>177</v>
      </c>
      <c r="C188" s="2" t="s">
        <v>448</v>
      </c>
      <c r="D188" s="20">
        <v>14764602209</v>
      </c>
      <c r="E188" s="3">
        <v>0</v>
      </c>
      <c r="F188" s="3">
        <v>0</v>
      </c>
      <c r="G188" s="3">
        <v>0</v>
      </c>
      <c r="H188" s="3">
        <v>801125000</v>
      </c>
      <c r="I188" s="3">
        <v>4272765000</v>
      </c>
      <c r="J188" s="8">
        <v>1457742500</v>
      </c>
      <c r="K188" s="8">
        <v>1836502500</v>
      </c>
      <c r="L188" s="31">
        <v>1857211250</v>
      </c>
      <c r="M188" s="37">
        <v>1435197500</v>
      </c>
      <c r="N188" s="39">
        <v>1100450000</v>
      </c>
      <c r="O188" s="60">
        <v>1055198750</v>
      </c>
      <c r="P188" s="62">
        <v>1172615000</v>
      </c>
      <c r="Q188" s="62">
        <v>14988807500</v>
      </c>
      <c r="R188" s="62">
        <v>-224205291</v>
      </c>
      <c r="S188" s="62">
        <v>101.52</v>
      </c>
      <c r="T188" s="62">
        <v>-1.52</v>
      </c>
    </row>
    <row r="189" spans="1:20" s="2" customFormat="1" x14ac:dyDescent="0.2">
      <c r="A189" s="2">
        <v>6</v>
      </c>
      <c r="B189" s="2" t="s">
        <v>178</v>
      </c>
      <c r="C189" s="2" t="s">
        <v>179</v>
      </c>
      <c r="D189" s="20">
        <v>2000000000</v>
      </c>
      <c r="E189" s="3">
        <v>0</v>
      </c>
      <c r="F189" s="3">
        <v>1666666.67</v>
      </c>
      <c r="G189" s="3">
        <v>0</v>
      </c>
      <c r="H189" s="3">
        <v>331666666.67000002</v>
      </c>
      <c r="I189" s="3">
        <v>333333333.32999992</v>
      </c>
      <c r="J189" s="8">
        <v>0</v>
      </c>
      <c r="K189" s="8">
        <v>333333333.33999997</v>
      </c>
      <c r="L189" s="31">
        <v>0</v>
      </c>
      <c r="M189" s="37">
        <v>0</v>
      </c>
      <c r="N189" s="39">
        <v>166666666.66</v>
      </c>
      <c r="O189" s="60">
        <v>333333333.33999997</v>
      </c>
      <c r="P189" s="62">
        <v>500000000.00999999</v>
      </c>
      <c r="Q189" s="62">
        <v>2000000000.02</v>
      </c>
      <c r="R189" s="62">
        <v>-0.02</v>
      </c>
      <c r="S189" s="62">
        <v>100</v>
      </c>
      <c r="T189" s="62">
        <v>0</v>
      </c>
    </row>
    <row r="190" spans="1:20" s="2" customFormat="1" x14ac:dyDescent="0.2">
      <c r="A190" s="2">
        <v>6</v>
      </c>
      <c r="B190" s="2" t="s">
        <v>180</v>
      </c>
      <c r="C190" s="2" t="s">
        <v>449</v>
      </c>
      <c r="D190" s="20">
        <v>71202325329</v>
      </c>
      <c r="E190" s="3">
        <v>0</v>
      </c>
      <c r="F190" s="3">
        <v>7800581332.25</v>
      </c>
      <c r="G190" s="3">
        <v>5000000000</v>
      </c>
      <c r="H190" s="3"/>
      <c r="I190" s="3">
        <v>12038429231.25</v>
      </c>
      <c r="J190" s="8">
        <v>5000000000</v>
      </c>
      <c r="K190" s="8">
        <v>5000000000</v>
      </c>
      <c r="L190" s="31">
        <v>7800581332.25</v>
      </c>
      <c r="M190" s="37">
        <v>5000000000</v>
      </c>
      <c r="N190" s="39">
        <v>5000000000</v>
      </c>
      <c r="O190" s="60">
        <v>6740679211.75</v>
      </c>
      <c r="P190" s="62">
        <v>10000000000</v>
      </c>
      <c r="Q190" s="62">
        <v>69380271107.5</v>
      </c>
      <c r="R190" s="62">
        <v>1822054221.5</v>
      </c>
      <c r="S190" s="62">
        <v>97.44</v>
      </c>
      <c r="T190" s="62">
        <v>2.56</v>
      </c>
    </row>
    <row r="191" spans="1:20" s="2" customFormat="1" x14ac:dyDescent="0.2">
      <c r="A191" s="2">
        <v>6</v>
      </c>
      <c r="B191" s="2" t="s">
        <v>181</v>
      </c>
      <c r="C191" s="2" t="s">
        <v>450</v>
      </c>
      <c r="D191" s="20">
        <v>19157764215</v>
      </c>
      <c r="E191" s="3">
        <v>0</v>
      </c>
      <c r="F191" s="3">
        <v>0</v>
      </c>
      <c r="G191" s="3">
        <v>4623477801</v>
      </c>
      <c r="H191" s="3"/>
      <c r="I191" s="3">
        <v>11141948065.879999</v>
      </c>
      <c r="J191" s="8">
        <v>0</v>
      </c>
      <c r="K191" s="8">
        <v>3391092822.7399998</v>
      </c>
      <c r="L191" s="31">
        <v>0</v>
      </c>
      <c r="M191" s="37">
        <v>0</v>
      </c>
      <c r="N191" s="39">
        <v>0</v>
      </c>
      <c r="O191" s="60">
        <v>0</v>
      </c>
      <c r="P191" s="62">
        <v>0</v>
      </c>
      <c r="Q191" s="62">
        <v>19156518689.619999</v>
      </c>
      <c r="R191" s="62">
        <v>1245525.3799999999</v>
      </c>
      <c r="S191" s="62">
        <v>99.99</v>
      </c>
      <c r="T191" s="62">
        <v>0.01</v>
      </c>
    </row>
    <row r="192" spans="1:20" s="2" customFormat="1" x14ac:dyDescent="0.2">
      <c r="A192" s="2">
        <v>6</v>
      </c>
      <c r="B192" s="2" t="s">
        <v>182</v>
      </c>
      <c r="C192" s="2" t="s">
        <v>451</v>
      </c>
      <c r="D192" s="20">
        <v>48970000000</v>
      </c>
      <c r="E192" s="3">
        <v>0</v>
      </c>
      <c r="F192" s="3">
        <v>4200000000</v>
      </c>
      <c r="G192" s="3">
        <v>2877277000</v>
      </c>
      <c r="H192" s="3"/>
      <c r="I192" s="3">
        <v>8085819402.1499996</v>
      </c>
      <c r="J192" s="8">
        <v>0</v>
      </c>
      <c r="K192" s="8">
        <v>7405688500</v>
      </c>
      <c r="L192" s="31">
        <v>0</v>
      </c>
      <c r="M192" s="37">
        <v>8899340000</v>
      </c>
      <c r="N192" s="39">
        <v>0</v>
      </c>
      <c r="O192" s="60">
        <v>9107702404</v>
      </c>
      <c r="P192" s="62">
        <v>4800000000</v>
      </c>
      <c r="Q192" s="62">
        <v>45375827306.150002</v>
      </c>
      <c r="R192" s="62">
        <v>3594172693.8499999</v>
      </c>
      <c r="S192" s="62">
        <v>92.66</v>
      </c>
      <c r="T192" s="62">
        <v>7.34</v>
      </c>
    </row>
    <row r="193" spans="1:20" s="2" customFormat="1" x14ac:dyDescent="0.2">
      <c r="A193" s="2">
        <v>6</v>
      </c>
      <c r="B193" s="2" t="s">
        <v>183</v>
      </c>
      <c r="C193" s="2" t="s">
        <v>452</v>
      </c>
      <c r="D193" s="20">
        <v>7177242240</v>
      </c>
      <c r="E193" s="3">
        <v>0</v>
      </c>
      <c r="F193" s="3">
        <v>670125000</v>
      </c>
      <c r="G193" s="3">
        <v>0</v>
      </c>
      <c r="H193" s="3">
        <v>660750000</v>
      </c>
      <c r="I193" s="3">
        <v>731750000</v>
      </c>
      <c r="J193" s="8">
        <v>694125000</v>
      </c>
      <c r="K193" s="8">
        <v>749250000</v>
      </c>
      <c r="L193" s="31">
        <v>598825000</v>
      </c>
      <c r="M193" s="37">
        <v>770250000</v>
      </c>
      <c r="N193" s="39">
        <v>0</v>
      </c>
      <c r="O193" s="60">
        <v>507856680</v>
      </c>
      <c r="P193" s="62">
        <v>1794310560</v>
      </c>
      <c r="Q193" s="62">
        <v>7177242240</v>
      </c>
      <c r="R193" s="62">
        <v>0</v>
      </c>
      <c r="S193" s="62">
        <v>100</v>
      </c>
      <c r="T193" s="62">
        <v>0</v>
      </c>
    </row>
    <row r="194" spans="1:20" s="2" customFormat="1" x14ac:dyDescent="0.2">
      <c r="A194" s="2">
        <v>6</v>
      </c>
      <c r="B194" s="2" t="s">
        <v>184</v>
      </c>
      <c r="C194" s="2" t="s">
        <v>453</v>
      </c>
      <c r="D194" s="20">
        <v>2795717800</v>
      </c>
      <c r="E194" s="3">
        <v>0</v>
      </c>
      <c r="F194" s="3">
        <v>0</v>
      </c>
      <c r="G194" s="3">
        <v>0</v>
      </c>
      <c r="H194" s="3">
        <v>328201011</v>
      </c>
      <c r="I194" s="3">
        <v>357145846</v>
      </c>
      <c r="J194" s="8">
        <v>93874532</v>
      </c>
      <c r="K194" s="8">
        <v>91379953</v>
      </c>
      <c r="L194" s="31">
        <v>87304217</v>
      </c>
      <c r="M194" s="37">
        <v>93854568</v>
      </c>
      <c r="N194" s="39">
        <v>0</v>
      </c>
      <c r="O194" s="60">
        <v>203359419</v>
      </c>
      <c r="P194" s="62">
        <v>309645580</v>
      </c>
      <c r="Q194" s="62">
        <v>1564765126</v>
      </c>
      <c r="R194" s="62">
        <v>1230952674</v>
      </c>
      <c r="S194" s="62">
        <v>55.97</v>
      </c>
      <c r="T194" s="62">
        <v>44.03</v>
      </c>
    </row>
    <row r="195" spans="1:20" s="2" customFormat="1" x14ac:dyDescent="0.2">
      <c r="A195" s="2">
        <v>6</v>
      </c>
      <c r="B195" s="2" t="s">
        <v>578</v>
      </c>
      <c r="C195" s="2" t="s">
        <v>579</v>
      </c>
      <c r="D195" s="65">
        <v>535000000</v>
      </c>
      <c r="E195" s="3">
        <v>0</v>
      </c>
      <c r="F195" s="3">
        <v>0</v>
      </c>
      <c r="G195" s="3">
        <v>0</v>
      </c>
      <c r="H195" s="3">
        <v>0</v>
      </c>
      <c r="I195" s="3">
        <v>0</v>
      </c>
      <c r="J195" s="8">
        <v>0</v>
      </c>
      <c r="K195" s="8">
        <v>0</v>
      </c>
      <c r="L195" s="62">
        <v>0</v>
      </c>
      <c r="M195" s="62">
        <v>0</v>
      </c>
      <c r="N195" s="65">
        <v>0</v>
      </c>
      <c r="O195" s="62">
        <v>0</v>
      </c>
      <c r="P195" s="62">
        <v>0</v>
      </c>
      <c r="Q195" s="62">
        <v>0</v>
      </c>
      <c r="R195" s="62">
        <v>535000000</v>
      </c>
      <c r="S195" s="62">
        <v>0</v>
      </c>
      <c r="T195" s="62">
        <v>100</v>
      </c>
    </row>
    <row r="196" spans="1:20" s="2" customFormat="1" x14ac:dyDescent="0.2">
      <c r="A196" s="2">
        <v>5</v>
      </c>
      <c r="B196" s="2" t="s">
        <v>185</v>
      </c>
      <c r="C196" s="2" t="s">
        <v>454</v>
      </c>
      <c r="D196" s="20">
        <v>3403400000</v>
      </c>
      <c r="E196" s="3">
        <v>207309536.03</v>
      </c>
      <c r="F196" s="3">
        <v>224204916.46000001</v>
      </c>
      <c r="G196" s="3">
        <v>213886757.66</v>
      </c>
      <c r="H196" s="3">
        <v>214852672.38</v>
      </c>
      <c r="I196" s="3">
        <v>217307618.54999995</v>
      </c>
      <c r="J196" s="8">
        <v>217767444.03999999</v>
      </c>
      <c r="K196" s="8">
        <v>218923215.80000001</v>
      </c>
      <c r="L196" s="31">
        <v>218255630.72</v>
      </c>
      <c r="M196" s="37">
        <v>218433577.11000001</v>
      </c>
      <c r="N196" s="39">
        <v>217210448.00999999</v>
      </c>
      <c r="O196" s="60">
        <v>217741623.80000001</v>
      </c>
      <c r="P196" s="62">
        <v>632158025.98000002</v>
      </c>
      <c r="Q196" s="62">
        <v>3018051466.54</v>
      </c>
      <c r="R196" s="62">
        <v>385348533.45999998</v>
      </c>
      <c r="S196" s="62">
        <v>88.68</v>
      </c>
      <c r="T196" s="62">
        <v>11.32</v>
      </c>
    </row>
    <row r="197" spans="1:20" s="2" customFormat="1" x14ac:dyDescent="0.2">
      <c r="A197" s="2">
        <v>5</v>
      </c>
      <c r="B197" s="2" t="s">
        <v>186</v>
      </c>
      <c r="C197" s="2" t="s">
        <v>455</v>
      </c>
      <c r="D197" s="20">
        <v>446119040</v>
      </c>
      <c r="E197" s="3">
        <v>0</v>
      </c>
      <c r="F197" s="3">
        <v>0</v>
      </c>
      <c r="G197" s="3">
        <v>0</v>
      </c>
      <c r="H197" s="3">
        <v>0</v>
      </c>
      <c r="I197" s="3">
        <v>0</v>
      </c>
      <c r="J197" s="8">
        <v>0</v>
      </c>
      <c r="K197" s="8">
        <v>0</v>
      </c>
      <c r="L197" s="31">
        <v>0</v>
      </c>
      <c r="M197" s="37">
        <v>0</v>
      </c>
      <c r="N197" s="39">
        <v>0</v>
      </c>
      <c r="O197" s="60">
        <v>0</v>
      </c>
      <c r="P197" s="62">
        <v>0</v>
      </c>
      <c r="Q197" s="62">
        <v>0</v>
      </c>
      <c r="R197" s="62">
        <v>446119040</v>
      </c>
      <c r="S197" s="62">
        <v>0</v>
      </c>
      <c r="T197" s="62">
        <v>100</v>
      </c>
    </row>
    <row r="198" spans="1:20" s="2" customFormat="1" x14ac:dyDescent="0.2">
      <c r="A198" s="2">
        <v>5</v>
      </c>
      <c r="B198" s="2" t="s">
        <v>187</v>
      </c>
      <c r="C198" s="2" t="s">
        <v>456</v>
      </c>
      <c r="D198" s="20">
        <v>409643380</v>
      </c>
      <c r="E198" s="3">
        <v>0</v>
      </c>
      <c r="F198" s="3">
        <v>42343580.509999998</v>
      </c>
      <c r="G198" s="3">
        <v>0</v>
      </c>
      <c r="H198" s="3">
        <v>0</v>
      </c>
      <c r="I198" s="3">
        <v>0</v>
      </c>
      <c r="J198" s="8">
        <v>0</v>
      </c>
      <c r="K198" s="8">
        <v>176273149.94</v>
      </c>
      <c r="L198" s="31">
        <v>0</v>
      </c>
      <c r="M198" s="37">
        <v>0</v>
      </c>
      <c r="N198" s="39">
        <v>0</v>
      </c>
      <c r="O198" s="60">
        <v>243044950.50999999</v>
      </c>
      <c r="P198" s="62">
        <v>43645832.100000001</v>
      </c>
      <c r="Q198" s="62">
        <v>505307513.06</v>
      </c>
      <c r="R198" s="62">
        <v>-95664133.060000002</v>
      </c>
      <c r="S198" s="62">
        <v>123.35</v>
      </c>
      <c r="T198" s="62">
        <v>-23.35</v>
      </c>
    </row>
    <row r="199" spans="1:20" s="2" customFormat="1" x14ac:dyDescent="0.2">
      <c r="A199" s="2">
        <v>5</v>
      </c>
      <c r="B199" s="2" t="s">
        <v>188</v>
      </c>
      <c r="C199" s="2" t="s">
        <v>457</v>
      </c>
      <c r="D199" s="20">
        <v>0</v>
      </c>
      <c r="E199" s="3">
        <v>0</v>
      </c>
      <c r="F199" s="3">
        <v>126332600</v>
      </c>
      <c r="G199" s="3">
        <v>0</v>
      </c>
      <c r="H199" s="3">
        <v>0</v>
      </c>
      <c r="I199" s="3">
        <v>202088990.25999999</v>
      </c>
      <c r="J199" s="8">
        <v>-202088990.25999999</v>
      </c>
      <c r="K199" s="8">
        <v>0</v>
      </c>
      <c r="L199" s="31">
        <v>0</v>
      </c>
      <c r="M199" s="37">
        <v>0</v>
      </c>
      <c r="N199" s="39">
        <v>0</v>
      </c>
      <c r="O199" s="60">
        <v>0</v>
      </c>
      <c r="P199" s="62">
        <v>0</v>
      </c>
      <c r="Q199" s="62">
        <v>126332600</v>
      </c>
      <c r="R199" s="61">
        <v>-126332600</v>
      </c>
      <c r="S199" s="62">
        <v>0</v>
      </c>
      <c r="T199" s="62">
        <v>100</v>
      </c>
    </row>
    <row r="200" spans="1:20" s="2" customFormat="1" x14ac:dyDescent="0.2">
      <c r="A200" s="51">
        <v>5</v>
      </c>
      <c r="B200" s="50" t="s">
        <v>567</v>
      </c>
      <c r="C200" s="50" t="s">
        <v>568</v>
      </c>
      <c r="D200" s="52">
        <v>32664045</v>
      </c>
      <c r="E200" s="52">
        <v>0</v>
      </c>
      <c r="F200" s="52">
        <v>0</v>
      </c>
      <c r="G200" s="52">
        <v>0</v>
      </c>
      <c r="H200" s="52">
        <v>0</v>
      </c>
      <c r="I200" s="52">
        <v>0</v>
      </c>
      <c r="J200" s="52">
        <v>0</v>
      </c>
      <c r="K200" s="52">
        <v>0</v>
      </c>
      <c r="L200" s="52">
        <v>0</v>
      </c>
      <c r="M200" s="52">
        <v>0</v>
      </c>
      <c r="N200" s="52">
        <v>0</v>
      </c>
      <c r="O200" s="60">
        <v>0</v>
      </c>
      <c r="P200" s="62">
        <v>32664045</v>
      </c>
      <c r="Q200" s="62">
        <v>32664045</v>
      </c>
      <c r="R200" s="62">
        <v>0</v>
      </c>
      <c r="S200" s="62">
        <v>100</v>
      </c>
      <c r="T200" s="62">
        <v>0</v>
      </c>
    </row>
    <row r="201" spans="1:20" s="2" customFormat="1" x14ac:dyDescent="0.2">
      <c r="A201" s="2">
        <v>4</v>
      </c>
      <c r="B201" s="2" t="s">
        <v>189</v>
      </c>
      <c r="C201" s="2" t="s">
        <v>458</v>
      </c>
      <c r="D201" s="20">
        <v>6458812923</v>
      </c>
      <c r="E201" s="3">
        <v>56106370</v>
      </c>
      <c r="F201" s="3">
        <v>126436305.08</v>
      </c>
      <c r="G201" s="3">
        <v>75036305.079999998</v>
      </c>
      <c r="H201" s="3">
        <v>5100000</v>
      </c>
      <c r="I201" s="3">
        <v>109872610.16</v>
      </c>
      <c r="J201" s="8">
        <v>459465378.07999998</v>
      </c>
      <c r="K201" s="8">
        <v>5158865404.0799999</v>
      </c>
      <c r="L201" s="31">
        <v>135136305.08000001</v>
      </c>
      <c r="M201" s="37">
        <v>39080097.619999997</v>
      </c>
      <c r="N201" s="39">
        <v>166772610.16</v>
      </c>
      <c r="O201" s="60">
        <v>0</v>
      </c>
      <c r="P201" s="62">
        <v>35136305.079999998</v>
      </c>
      <c r="Q201" s="62">
        <v>6367007690.4200001</v>
      </c>
      <c r="R201" s="62">
        <v>91805232.579999998</v>
      </c>
      <c r="S201" s="62">
        <v>98.58</v>
      </c>
      <c r="T201" s="62">
        <v>1.42</v>
      </c>
    </row>
    <row r="202" spans="1:20" s="2" customFormat="1" x14ac:dyDescent="0.2">
      <c r="A202" s="2">
        <v>5</v>
      </c>
      <c r="B202" s="2" t="s">
        <v>190</v>
      </c>
      <c r="C202" s="2" t="s">
        <v>459</v>
      </c>
      <c r="D202" s="20">
        <v>302100000</v>
      </c>
      <c r="E202" s="3">
        <v>3650000</v>
      </c>
      <c r="F202" s="3">
        <v>91300000</v>
      </c>
      <c r="G202" s="3">
        <v>39900000</v>
      </c>
      <c r="H202" s="3">
        <v>5100000</v>
      </c>
      <c r="I202" s="3">
        <v>39600000</v>
      </c>
      <c r="J202" s="8">
        <v>0</v>
      </c>
      <c r="K202" s="8">
        <v>4600000</v>
      </c>
      <c r="L202" s="31">
        <v>0</v>
      </c>
      <c r="M202" s="37">
        <v>10500000</v>
      </c>
      <c r="N202" s="39">
        <v>96500000</v>
      </c>
      <c r="O202" s="60">
        <v>0</v>
      </c>
      <c r="P202" s="62">
        <v>0</v>
      </c>
      <c r="Q202" s="62">
        <v>291150000</v>
      </c>
      <c r="R202" s="62">
        <v>10950000</v>
      </c>
      <c r="S202" s="62">
        <v>96.38</v>
      </c>
      <c r="T202" s="62">
        <v>3.62</v>
      </c>
    </row>
    <row r="203" spans="1:20" s="2" customFormat="1" x14ac:dyDescent="0.2">
      <c r="A203" s="2">
        <v>6</v>
      </c>
      <c r="B203" s="2" t="s">
        <v>191</v>
      </c>
      <c r="C203" s="2" t="s">
        <v>460</v>
      </c>
      <c r="D203" s="20">
        <v>5400000</v>
      </c>
      <c r="E203" s="3">
        <v>0</v>
      </c>
      <c r="F203" s="3">
        <v>0</v>
      </c>
      <c r="G203" s="3">
        <v>0</v>
      </c>
      <c r="H203" s="3">
        <v>0</v>
      </c>
      <c r="I203" s="3">
        <v>0</v>
      </c>
      <c r="J203" s="8">
        <v>0</v>
      </c>
      <c r="K203" s="8">
        <v>0</v>
      </c>
      <c r="L203" s="31">
        <v>0</v>
      </c>
      <c r="M203" s="37">
        <v>0</v>
      </c>
      <c r="N203" s="39">
        <v>0</v>
      </c>
      <c r="O203" s="60">
        <v>0</v>
      </c>
      <c r="P203" s="62">
        <v>0</v>
      </c>
      <c r="Q203" s="62">
        <v>0</v>
      </c>
      <c r="R203" s="62">
        <v>5400000</v>
      </c>
      <c r="S203" s="62">
        <v>0</v>
      </c>
      <c r="T203" s="62">
        <v>100</v>
      </c>
    </row>
    <row r="204" spans="1:20" s="2" customFormat="1" x14ac:dyDescent="0.2">
      <c r="A204" s="2">
        <v>6</v>
      </c>
      <c r="B204" s="2" t="s">
        <v>192</v>
      </c>
      <c r="C204" s="2" t="s">
        <v>461</v>
      </c>
      <c r="D204" s="20">
        <v>200000</v>
      </c>
      <c r="E204" s="3">
        <v>0</v>
      </c>
      <c r="F204" s="3">
        <v>0</v>
      </c>
      <c r="G204" s="3">
        <v>0</v>
      </c>
      <c r="H204" s="3">
        <v>0</v>
      </c>
      <c r="I204" s="3">
        <v>0</v>
      </c>
      <c r="J204" s="8">
        <v>0</v>
      </c>
      <c r="K204" s="8">
        <v>0</v>
      </c>
      <c r="L204" s="31">
        <v>0</v>
      </c>
      <c r="M204" s="37">
        <v>0</v>
      </c>
      <c r="N204" s="39">
        <v>200000</v>
      </c>
      <c r="O204" s="60">
        <v>0</v>
      </c>
      <c r="P204" s="62">
        <v>0</v>
      </c>
      <c r="Q204" s="62">
        <v>200000</v>
      </c>
      <c r="R204" s="62">
        <v>0</v>
      </c>
      <c r="S204" s="62">
        <v>100</v>
      </c>
      <c r="T204" s="62">
        <v>0</v>
      </c>
    </row>
    <row r="205" spans="1:20" s="2" customFormat="1" x14ac:dyDescent="0.2">
      <c r="A205" s="2">
        <v>6</v>
      </c>
      <c r="B205" s="2" t="s">
        <v>193</v>
      </c>
      <c r="C205" s="2" t="s">
        <v>462</v>
      </c>
      <c r="D205" s="20">
        <v>32900000</v>
      </c>
      <c r="E205" s="3">
        <v>0</v>
      </c>
      <c r="F205" s="3">
        <v>0</v>
      </c>
      <c r="G205" s="3">
        <v>32900000</v>
      </c>
      <c r="H205" s="3">
        <v>0</v>
      </c>
      <c r="I205" s="3">
        <v>0</v>
      </c>
      <c r="J205" s="8">
        <v>0</v>
      </c>
      <c r="K205" s="8">
        <v>0</v>
      </c>
      <c r="L205" s="31">
        <v>0</v>
      </c>
      <c r="M205" s="37">
        <v>0</v>
      </c>
      <c r="N205" s="39">
        <v>0</v>
      </c>
      <c r="O205" s="60">
        <v>0</v>
      </c>
      <c r="P205" s="62">
        <v>0</v>
      </c>
      <c r="Q205" s="62">
        <v>32900000</v>
      </c>
      <c r="R205" s="62">
        <v>0</v>
      </c>
      <c r="S205" s="62">
        <v>100</v>
      </c>
      <c r="T205" s="62">
        <v>0</v>
      </c>
    </row>
    <row r="206" spans="1:20" s="2" customFormat="1" x14ac:dyDescent="0.2">
      <c r="A206" s="2">
        <v>6</v>
      </c>
      <c r="B206" s="2" t="s">
        <v>194</v>
      </c>
      <c r="C206" s="2" t="s">
        <v>463</v>
      </c>
      <c r="D206" s="20">
        <v>5100000</v>
      </c>
      <c r="E206" s="3">
        <v>0</v>
      </c>
      <c r="F206" s="3">
        <v>0</v>
      </c>
      <c r="G206" s="3">
        <v>0</v>
      </c>
      <c r="H206" s="3">
        <v>5100000</v>
      </c>
      <c r="I206" s="3">
        <v>0</v>
      </c>
      <c r="J206" s="8">
        <v>0</v>
      </c>
      <c r="K206" s="8">
        <v>0</v>
      </c>
      <c r="L206" s="31">
        <v>0</v>
      </c>
      <c r="M206" s="37">
        <v>0</v>
      </c>
      <c r="N206" s="39">
        <v>0</v>
      </c>
      <c r="O206" s="60">
        <v>0</v>
      </c>
      <c r="P206" s="62">
        <v>0</v>
      </c>
      <c r="Q206" s="62">
        <v>5100000</v>
      </c>
      <c r="R206" s="62">
        <v>0</v>
      </c>
      <c r="S206" s="62">
        <v>100</v>
      </c>
      <c r="T206" s="62">
        <v>0</v>
      </c>
    </row>
    <row r="207" spans="1:20" s="2" customFormat="1" x14ac:dyDescent="0.2">
      <c r="A207" s="2">
        <v>6</v>
      </c>
      <c r="B207" s="2" t="s">
        <v>195</v>
      </c>
      <c r="C207" s="2" t="s">
        <v>464</v>
      </c>
      <c r="D207" s="20">
        <v>19500000</v>
      </c>
      <c r="E207" s="3">
        <v>0</v>
      </c>
      <c r="F207" s="3">
        <v>19500000</v>
      </c>
      <c r="G207" s="3">
        <v>0</v>
      </c>
      <c r="H207" s="3">
        <v>0</v>
      </c>
      <c r="I207" s="3">
        <v>0</v>
      </c>
      <c r="J207" s="8">
        <v>0</v>
      </c>
      <c r="K207" s="8">
        <v>0</v>
      </c>
      <c r="L207" s="31">
        <v>0</v>
      </c>
      <c r="M207" s="37">
        <v>0</v>
      </c>
      <c r="N207" s="39">
        <v>0</v>
      </c>
      <c r="O207" s="60">
        <v>0</v>
      </c>
      <c r="P207" s="62">
        <v>0</v>
      </c>
      <c r="Q207" s="62">
        <v>19500000</v>
      </c>
      <c r="R207" s="62">
        <v>0</v>
      </c>
      <c r="S207" s="62">
        <v>100</v>
      </c>
      <c r="T207" s="62">
        <v>0</v>
      </c>
    </row>
    <row r="208" spans="1:20" s="2" customFormat="1" x14ac:dyDescent="0.2">
      <c r="A208" s="2">
        <v>6</v>
      </c>
      <c r="B208" s="2" t="s">
        <v>196</v>
      </c>
      <c r="C208" s="2" t="s">
        <v>465</v>
      </c>
      <c r="D208" s="20">
        <v>26700000</v>
      </c>
      <c r="E208" s="3">
        <v>0</v>
      </c>
      <c r="F208" s="3">
        <v>26700000</v>
      </c>
      <c r="G208" s="3">
        <v>0</v>
      </c>
      <c r="H208" s="3">
        <v>0</v>
      </c>
      <c r="I208" s="3">
        <v>0</v>
      </c>
      <c r="J208" s="8">
        <v>0</v>
      </c>
      <c r="K208" s="8">
        <v>0</v>
      </c>
      <c r="L208" s="31">
        <v>0</v>
      </c>
      <c r="M208" s="37">
        <v>0</v>
      </c>
      <c r="N208" s="39">
        <v>0</v>
      </c>
      <c r="O208" s="60">
        <v>0</v>
      </c>
      <c r="P208" s="62">
        <v>0</v>
      </c>
      <c r="Q208" s="62">
        <v>26700000</v>
      </c>
      <c r="R208" s="62">
        <v>0</v>
      </c>
      <c r="S208" s="62">
        <v>100</v>
      </c>
      <c r="T208" s="62">
        <v>0</v>
      </c>
    </row>
    <row r="209" spans="1:20" s="2" customFormat="1" x14ac:dyDescent="0.2">
      <c r="A209" s="2">
        <v>6</v>
      </c>
      <c r="B209" s="2" t="s">
        <v>197</v>
      </c>
      <c r="C209" s="2" t="s">
        <v>466</v>
      </c>
      <c r="D209" s="20">
        <v>45100000</v>
      </c>
      <c r="E209" s="3">
        <v>0</v>
      </c>
      <c r="F209" s="3">
        <v>45100000</v>
      </c>
      <c r="G209" s="3">
        <v>0</v>
      </c>
      <c r="H209" s="3">
        <v>0</v>
      </c>
      <c r="I209" s="3">
        <v>0</v>
      </c>
      <c r="J209" s="8">
        <v>0</v>
      </c>
      <c r="K209" s="8">
        <v>0</v>
      </c>
      <c r="L209" s="31">
        <v>0</v>
      </c>
      <c r="M209" s="37">
        <v>0</v>
      </c>
      <c r="N209" s="39">
        <v>0</v>
      </c>
      <c r="O209" s="60">
        <v>0</v>
      </c>
      <c r="P209" s="62">
        <v>0</v>
      </c>
      <c r="Q209" s="62">
        <v>45100000</v>
      </c>
      <c r="R209" s="62">
        <v>0</v>
      </c>
      <c r="S209" s="62">
        <v>100</v>
      </c>
      <c r="T209" s="62">
        <v>0</v>
      </c>
    </row>
    <row r="210" spans="1:20" s="2" customFormat="1" x14ac:dyDescent="0.2">
      <c r="A210" s="2">
        <v>6</v>
      </c>
      <c r="B210" s="2" t="s">
        <v>198</v>
      </c>
      <c r="C210" s="2" t="s">
        <v>467</v>
      </c>
      <c r="D210" s="20">
        <v>10500000</v>
      </c>
      <c r="E210" s="3">
        <v>0</v>
      </c>
      <c r="F210" s="3">
        <v>0</v>
      </c>
      <c r="G210" s="3">
        <v>0</v>
      </c>
      <c r="H210" s="3">
        <v>0</v>
      </c>
      <c r="I210" s="3">
        <v>0</v>
      </c>
      <c r="J210" s="8">
        <v>0</v>
      </c>
      <c r="K210" s="8">
        <v>0</v>
      </c>
      <c r="L210" s="31">
        <v>0</v>
      </c>
      <c r="M210" s="37">
        <v>10500000</v>
      </c>
      <c r="N210" s="39">
        <v>0</v>
      </c>
      <c r="O210" s="60">
        <v>0</v>
      </c>
      <c r="P210" s="62">
        <v>0</v>
      </c>
      <c r="Q210" s="62">
        <v>10500000</v>
      </c>
      <c r="R210" s="62">
        <v>0</v>
      </c>
      <c r="S210" s="62">
        <v>100</v>
      </c>
      <c r="T210" s="62">
        <v>0</v>
      </c>
    </row>
    <row r="211" spans="1:20" s="2" customFormat="1" x14ac:dyDescent="0.2">
      <c r="A211" s="2">
        <v>6</v>
      </c>
      <c r="B211" s="2" t="s">
        <v>199</v>
      </c>
      <c r="C211" s="2" t="s">
        <v>468</v>
      </c>
      <c r="D211" s="20">
        <v>35000000</v>
      </c>
      <c r="E211" s="3">
        <v>0</v>
      </c>
      <c r="F211" s="3">
        <v>0</v>
      </c>
      <c r="G211" s="3">
        <v>0</v>
      </c>
      <c r="H211" s="3">
        <v>0</v>
      </c>
      <c r="I211" s="3">
        <v>35000000</v>
      </c>
      <c r="J211" s="8">
        <v>0</v>
      </c>
      <c r="K211" s="8">
        <v>0</v>
      </c>
      <c r="L211" s="31">
        <v>0</v>
      </c>
      <c r="M211" s="37">
        <v>0</v>
      </c>
      <c r="N211" s="39">
        <v>0</v>
      </c>
      <c r="O211" s="60">
        <v>0</v>
      </c>
      <c r="P211" s="62">
        <v>0</v>
      </c>
      <c r="Q211" s="62">
        <v>35000000</v>
      </c>
      <c r="R211" s="62">
        <v>0</v>
      </c>
      <c r="S211" s="62">
        <v>100</v>
      </c>
      <c r="T211" s="62">
        <v>0</v>
      </c>
    </row>
    <row r="212" spans="1:20" s="2" customFormat="1" x14ac:dyDescent="0.2">
      <c r="A212" s="2">
        <v>6</v>
      </c>
      <c r="B212" s="2" t="s">
        <v>200</v>
      </c>
      <c r="C212" s="2" t="s">
        <v>469</v>
      </c>
      <c r="D212" s="20">
        <v>7000000</v>
      </c>
      <c r="E212" s="3">
        <v>0</v>
      </c>
      <c r="F212" s="3">
        <v>0</v>
      </c>
      <c r="G212" s="3">
        <v>7000000</v>
      </c>
      <c r="H212" s="3">
        <v>0</v>
      </c>
      <c r="I212" s="3">
        <v>0</v>
      </c>
      <c r="J212" s="8">
        <v>0</v>
      </c>
      <c r="K212" s="8">
        <v>0</v>
      </c>
      <c r="L212" s="31">
        <v>0</v>
      </c>
      <c r="M212" s="37">
        <v>0</v>
      </c>
      <c r="N212" s="39">
        <v>0</v>
      </c>
      <c r="O212" s="60">
        <v>0</v>
      </c>
      <c r="P212" s="62">
        <v>0</v>
      </c>
      <c r="Q212" s="62">
        <v>7000000</v>
      </c>
      <c r="R212" s="62">
        <v>0</v>
      </c>
      <c r="S212" s="62">
        <v>100</v>
      </c>
      <c r="T212" s="62">
        <v>0</v>
      </c>
    </row>
    <row r="213" spans="1:20" s="2" customFormat="1" x14ac:dyDescent="0.2">
      <c r="A213" s="2">
        <v>6</v>
      </c>
      <c r="B213" s="2" t="s">
        <v>201</v>
      </c>
      <c r="C213" s="2" t="s">
        <v>470</v>
      </c>
      <c r="D213" s="20">
        <v>96300000</v>
      </c>
      <c r="E213" s="3">
        <v>0</v>
      </c>
      <c r="F213" s="3">
        <v>0</v>
      </c>
      <c r="G213" s="3">
        <v>0</v>
      </c>
      <c r="H213" s="3">
        <v>0</v>
      </c>
      <c r="I213" s="3">
        <v>0</v>
      </c>
      <c r="J213" s="8">
        <v>0</v>
      </c>
      <c r="K213" s="8">
        <v>0</v>
      </c>
      <c r="L213" s="31">
        <v>0</v>
      </c>
      <c r="M213" s="37">
        <v>0</v>
      </c>
      <c r="N213" s="39">
        <v>96300000</v>
      </c>
      <c r="O213" s="60">
        <v>0</v>
      </c>
      <c r="P213" s="62">
        <v>0</v>
      </c>
      <c r="Q213" s="62">
        <v>96300000</v>
      </c>
      <c r="R213" s="62">
        <v>0</v>
      </c>
      <c r="S213" s="62">
        <v>100</v>
      </c>
      <c r="T213" s="62">
        <v>0</v>
      </c>
    </row>
    <row r="214" spans="1:20" s="2" customFormat="1" x14ac:dyDescent="0.2">
      <c r="A214" s="2">
        <v>6</v>
      </c>
      <c r="B214" s="2" t="s">
        <v>202</v>
      </c>
      <c r="C214" s="2" t="s">
        <v>471</v>
      </c>
      <c r="D214" s="20">
        <v>18400000</v>
      </c>
      <c r="E214" s="3">
        <v>3650000</v>
      </c>
      <c r="F214" s="3">
        <v>0</v>
      </c>
      <c r="G214" s="3">
        <v>0</v>
      </c>
      <c r="H214" s="3">
        <v>0</v>
      </c>
      <c r="I214" s="3">
        <v>4600000</v>
      </c>
      <c r="J214" s="8">
        <v>0</v>
      </c>
      <c r="K214" s="8">
        <v>4600000</v>
      </c>
      <c r="L214" s="31">
        <v>0</v>
      </c>
      <c r="M214" s="37">
        <v>0</v>
      </c>
      <c r="N214" s="39">
        <v>0</v>
      </c>
      <c r="O214" s="60">
        <v>0</v>
      </c>
      <c r="P214" s="62">
        <v>0</v>
      </c>
      <c r="Q214" s="62">
        <v>12850000</v>
      </c>
      <c r="R214" s="62">
        <v>5550000</v>
      </c>
      <c r="S214" s="62">
        <v>69.84</v>
      </c>
      <c r="T214" s="62">
        <v>30.16</v>
      </c>
    </row>
    <row r="215" spans="1:20" s="2" customFormat="1" x14ac:dyDescent="0.2">
      <c r="A215" s="2">
        <v>5</v>
      </c>
      <c r="B215" s="2" t="s">
        <v>203</v>
      </c>
      <c r="C215" s="2" t="s">
        <v>472</v>
      </c>
      <c r="D215" s="20">
        <v>5119129099</v>
      </c>
      <c r="E215" s="3">
        <v>0</v>
      </c>
      <c r="F215" s="3">
        <v>0</v>
      </c>
      <c r="G215" s="3">
        <v>0</v>
      </c>
      <c r="H215" s="3">
        <v>0</v>
      </c>
      <c r="I215" s="3">
        <v>0</v>
      </c>
      <c r="J215" s="8">
        <v>0</v>
      </c>
      <c r="K215" s="8">
        <v>5119129099</v>
      </c>
      <c r="L215" s="31">
        <v>0</v>
      </c>
      <c r="M215" s="37">
        <v>0</v>
      </c>
      <c r="N215" s="39">
        <v>0</v>
      </c>
      <c r="O215" s="60">
        <v>0</v>
      </c>
      <c r="P215" s="62">
        <v>0</v>
      </c>
      <c r="Q215" s="62">
        <v>5119129099</v>
      </c>
      <c r="R215" s="62">
        <v>0</v>
      </c>
      <c r="S215" s="62">
        <v>100</v>
      </c>
      <c r="T215" s="62">
        <v>0</v>
      </c>
    </row>
    <row r="216" spans="1:20" s="2" customFormat="1" x14ac:dyDescent="0.2">
      <c r="A216" s="2">
        <v>5</v>
      </c>
      <c r="B216" s="2" t="s">
        <v>204</v>
      </c>
      <c r="C216" s="2" t="s">
        <v>473</v>
      </c>
      <c r="D216" s="20">
        <v>421635661</v>
      </c>
      <c r="E216" s="3">
        <v>52456370</v>
      </c>
      <c r="F216" s="3">
        <v>35136305.079999998</v>
      </c>
      <c r="G216" s="3">
        <v>35136305.079999998</v>
      </c>
      <c r="H216" s="3">
        <v>0</v>
      </c>
      <c r="I216" s="3">
        <v>70272610.159999996</v>
      </c>
      <c r="J216" s="8">
        <v>35136305.079999998</v>
      </c>
      <c r="K216" s="8">
        <v>35136305.079999998</v>
      </c>
      <c r="L216" s="31">
        <v>35136305.079999998</v>
      </c>
      <c r="M216" s="37">
        <v>28580097.620000001</v>
      </c>
      <c r="N216" s="39">
        <v>70272610.159999996</v>
      </c>
      <c r="O216" s="60">
        <v>0</v>
      </c>
      <c r="P216" s="62">
        <v>35136305.079999998</v>
      </c>
      <c r="Q216" s="62">
        <v>432399518.42000002</v>
      </c>
      <c r="R216" s="62">
        <v>-10763857.42</v>
      </c>
      <c r="S216" s="62">
        <v>102.55</v>
      </c>
      <c r="T216" s="62">
        <v>-2.5499999999999998</v>
      </c>
    </row>
    <row r="217" spans="1:20" s="2" customFormat="1" x14ac:dyDescent="0.2">
      <c r="A217" s="2">
        <v>5</v>
      </c>
      <c r="B217" s="2" t="s">
        <v>205</v>
      </c>
      <c r="C217" s="2" t="s">
        <v>474</v>
      </c>
      <c r="D217" s="20">
        <v>465948163</v>
      </c>
      <c r="E217" s="3">
        <v>0</v>
      </c>
      <c r="F217" s="3">
        <v>0</v>
      </c>
      <c r="G217" s="3">
        <v>0</v>
      </c>
      <c r="H217" s="3">
        <v>0</v>
      </c>
      <c r="I217" s="3">
        <v>0</v>
      </c>
      <c r="J217" s="8">
        <v>424329073</v>
      </c>
      <c r="K217" s="8">
        <v>0</v>
      </c>
      <c r="L217" s="31">
        <v>0</v>
      </c>
      <c r="M217" s="37">
        <v>0</v>
      </c>
      <c r="N217" s="39">
        <v>0</v>
      </c>
      <c r="O217" s="60">
        <v>0</v>
      </c>
      <c r="P217" s="62">
        <v>0</v>
      </c>
      <c r="Q217" s="62">
        <v>424329073</v>
      </c>
      <c r="R217" s="62">
        <v>41619090</v>
      </c>
      <c r="S217" s="62">
        <v>91.07</v>
      </c>
      <c r="T217" s="62">
        <v>8.93</v>
      </c>
    </row>
    <row r="218" spans="1:20" s="2" customFormat="1" x14ac:dyDescent="0.2">
      <c r="A218" s="2">
        <v>5</v>
      </c>
      <c r="B218" s="2" t="s">
        <v>206</v>
      </c>
      <c r="C218" s="2" t="s">
        <v>475</v>
      </c>
      <c r="D218" s="20">
        <v>50000000</v>
      </c>
      <c r="E218" s="3">
        <v>0</v>
      </c>
      <c r="F218" s="3">
        <v>0</v>
      </c>
      <c r="G218" s="3">
        <v>0</v>
      </c>
      <c r="H218" s="3">
        <v>0</v>
      </c>
      <c r="I218" s="3">
        <v>0</v>
      </c>
      <c r="J218" s="8">
        <v>0</v>
      </c>
      <c r="K218" s="8">
        <v>0</v>
      </c>
      <c r="L218" s="31">
        <v>0</v>
      </c>
      <c r="M218" s="37">
        <v>0</v>
      </c>
      <c r="N218" s="39">
        <v>0</v>
      </c>
      <c r="O218" s="60">
        <v>0</v>
      </c>
      <c r="P218" s="62">
        <v>0</v>
      </c>
      <c r="Q218" s="62">
        <v>0</v>
      </c>
      <c r="R218" s="62">
        <v>50000000</v>
      </c>
      <c r="S218" s="62">
        <v>0</v>
      </c>
      <c r="T218" s="62">
        <v>100</v>
      </c>
    </row>
    <row r="219" spans="1:20" s="2" customFormat="1" x14ac:dyDescent="0.2">
      <c r="A219" s="23">
        <v>5</v>
      </c>
      <c r="B219" s="22" t="s">
        <v>548</v>
      </c>
      <c r="C219" s="22" t="s">
        <v>549</v>
      </c>
      <c r="D219" s="20">
        <v>100000000</v>
      </c>
      <c r="E219" s="24">
        <v>0</v>
      </c>
      <c r="F219" s="24">
        <v>0</v>
      </c>
      <c r="G219" s="24">
        <v>0</v>
      </c>
      <c r="H219" s="24">
        <v>0</v>
      </c>
      <c r="I219" s="24">
        <v>0</v>
      </c>
      <c r="J219" s="24">
        <v>0</v>
      </c>
      <c r="K219" s="24">
        <v>0</v>
      </c>
      <c r="L219" s="31">
        <v>100000000</v>
      </c>
      <c r="M219" s="37">
        <v>0</v>
      </c>
      <c r="N219" s="39">
        <v>0</v>
      </c>
      <c r="O219" s="60">
        <v>0</v>
      </c>
      <c r="P219" s="62">
        <v>0</v>
      </c>
      <c r="Q219" s="62">
        <v>100000000</v>
      </c>
      <c r="R219" s="62">
        <v>0</v>
      </c>
      <c r="S219" s="62">
        <v>100</v>
      </c>
      <c r="T219" s="62">
        <v>0</v>
      </c>
    </row>
    <row r="220" spans="1:20" s="2" customFormat="1" x14ac:dyDescent="0.2">
      <c r="A220" s="2">
        <v>4</v>
      </c>
      <c r="B220" s="2" t="s">
        <v>207</v>
      </c>
      <c r="C220" s="2" t="s">
        <v>476</v>
      </c>
      <c r="D220" s="20">
        <v>482614150</v>
      </c>
      <c r="E220" s="3">
        <v>69700188.519999996</v>
      </c>
      <c r="F220" s="3">
        <v>47842394.060000002</v>
      </c>
      <c r="G220" s="3">
        <v>28730062.550000001</v>
      </c>
      <c r="H220" s="3">
        <v>1939608.42</v>
      </c>
      <c r="I220" s="3">
        <v>168404367.88</v>
      </c>
      <c r="J220" s="8">
        <v>85150357.530000001</v>
      </c>
      <c r="K220" s="8">
        <v>78496464.120000005</v>
      </c>
      <c r="L220" s="31">
        <v>102886382.06999999</v>
      </c>
      <c r="M220" s="37">
        <v>75855734.829999998</v>
      </c>
      <c r="N220" s="39">
        <v>68133713.909999996</v>
      </c>
      <c r="O220" s="60">
        <v>110421153.20999999</v>
      </c>
      <c r="P220" s="62">
        <v>50007176.93</v>
      </c>
      <c r="Q220" s="62">
        <v>887567604.02999997</v>
      </c>
      <c r="R220" s="62">
        <v>-404953454.02999997</v>
      </c>
      <c r="S220" s="62">
        <v>183.91</v>
      </c>
      <c r="T220" s="62">
        <v>-83.91</v>
      </c>
    </row>
    <row r="221" spans="1:20" s="2" customFormat="1" x14ac:dyDescent="0.2">
      <c r="A221" s="2">
        <v>5</v>
      </c>
      <c r="B221" s="2" t="s">
        <v>208</v>
      </c>
      <c r="C221" s="2" t="s">
        <v>477</v>
      </c>
      <c r="D221" s="20">
        <v>482614150</v>
      </c>
      <c r="E221" s="3">
        <v>69700188.519999996</v>
      </c>
      <c r="F221" s="3">
        <v>47842394.060000002</v>
      </c>
      <c r="G221" s="3">
        <v>28730062.550000001</v>
      </c>
      <c r="H221" s="3">
        <v>1939608.42</v>
      </c>
      <c r="I221" s="3">
        <v>168404367.88</v>
      </c>
      <c r="J221" s="8">
        <v>85150357.530000001</v>
      </c>
      <c r="K221" s="8">
        <v>78496464.120000005</v>
      </c>
      <c r="L221" s="31">
        <v>102886382.06999999</v>
      </c>
      <c r="M221" s="37">
        <v>75855734.829999998</v>
      </c>
      <c r="N221" s="39">
        <v>68133713.909999996</v>
      </c>
      <c r="O221" s="60">
        <v>110421153.20999999</v>
      </c>
      <c r="P221" s="62">
        <v>50007176.93</v>
      </c>
      <c r="Q221" s="62">
        <v>887567604.02999997</v>
      </c>
      <c r="R221" s="62">
        <v>-404953454.02999997</v>
      </c>
      <c r="S221" s="62">
        <v>183.91</v>
      </c>
      <c r="T221" s="62">
        <v>-83.91</v>
      </c>
    </row>
    <row r="222" spans="1:20" s="2" customFormat="1" x14ac:dyDescent="0.2">
      <c r="A222" s="2">
        <v>4</v>
      </c>
      <c r="B222" s="2" t="s">
        <v>209</v>
      </c>
      <c r="C222" s="2" t="s">
        <v>478</v>
      </c>
      <c r="D222" s="20">
        <v>372300000</v>
      </c>
      <c r="E222" s="3">
        <v>0</v>
      </c>
      <c r="F222" s="3">
        <v>15000000</v>
      </c>
      <c r="G222" s="3">
        <v>100000000</v>
      </c>
      <c r="H222" s="3">
        <v>0</v>
      </c>
      <c r="I222" s="3">
        <v>390200000</v>
      </c>
      <c r="J222" s="8">
        <v>14100000</v>
      </c>
      <c r="K222" s="8">
        <v>16700000</v>
      </c>
      <c r="L222" s="31">
        <v>0</v>
      </c>
      <c r="M222" s="37">
        <v>0</v>
      </c>
      <c r="N222" s="38">
        <v>-14700000</v>
      </c>
      <c r="O222" s="60">
        <v>0</v>
      </c>
      <c r="P222" s="62">
        <v>0</v>
      </c>
      <c r="Q222" s="62">
        <v>521300000</v>
      </c>
      <c r="R222" s="61">
        <v>-149000000</v>
      </c>
      <c r="S222" s="62">
        <v>140.02000000000001</v>
      </c>
      <c r="T222" s="62">
        <v>-40.020000000000003</v>
      </c>
    </row>
    <row r="223" spans="1:20" s="2" customFormat="1" x14ac:dyDescent="0.2">
      <c r="A223" s="2">
        <v>5</v>
      </c>
      <c r="B223" s="2" t="s">
        <v>210</v>
      </c>
      <c r="C223" s="2" t="s">
        <v>459</v>
      </c>
      <c r="D223" s="20">
        <v>372300000</v>
      </c>
      <c r="E223" s="3">
        <v>0</v>
      </c>
      <c r="F223" s="3">
        <v>15000000</v>
      </c>
      <c r="G223" s="3">
        <v>100000000</v>
      </c>
      <c r="H223" s="3">
        <v>0</v>
      </c>
      <c r="I223" s="3">
        <v>390200000</v>
      </c>
      <c r="J223" s="8">
        <v>14100000</v>
      </c>
      <c r="K223" s="8">
        <v>16700000</v>
      </c>
      <c r="L223" s="31">
        <v>0</v>
      </c>
      <c r="M223" s="37">
        <v>0</v>
      </c>
      <c r="N223" s="38">
        <v>-14700000</v>
      </c>
      <c r="O223" s="60">
        <v>0</v>
      </c>
      <c r="P223" s="62">
        <v>0</v>
      </c>
      <c r="Q223" s="62">
        <v>521300000</v>
      </c>
      <c r="R223" s="61">
        <v>-149000000</v>
      </c>
      <c r="S223" s="62">
        <v>140.02000000000001</v>
      </c>
      <c r="T223" s="62">
        <v>-40.020000000000003</v>
      </c>
    </row>
    <row r="224" spans="1:20" s="2" customFormat="1" x14ac:dyDescent="0.2">
      <c r="A224" s="2">
        <v>6</v>
      </c>
      <c r="B224" s="2" t="s">
        <v>211</v>
      </c>
      <c r="C224" s="2" t="s">
        <v>479</v>
      </c>
      <c r="D224" s="20">
        <v>116700000</v>
      </c>
      <c r="E224" s="3">
        <v>0</v>
      </c>
      <c r="F224" s="3">
        <v>0</v>
      </c>
      <c r="G224" s="3">
        <v>100000000</v>
      </c>
      <c r="H224" s="3">
        <v>0</v>
      </c>
      <c r="I224" s="3">
        <v>0</v>
      </c>
      <c r="J224" s="8">
        <v>0</v>
      </c>
      <c r="K224" s="8">
        <v>16700000</v>
      </c>
      <c r="L224" s="31">
        <v>0</v>
      </c>
      <c r="M224" s="37">
        <v>0</v>
      </c>
      <c r="N224" s="39">
        <v>0</v>
      </c>
      <c r="O224" s="60">
        <v>0</v>
      </c>
      <c r="P224" s="62">
        <v>0</v>
      </c>
      <c r="Q224" s="62">
        <v>116700000</v>
      </c>
      <c r="R224" s="62">
        <v>0</v>
      </c>
      <c r="S224" s="62">
        <v>100</v>
      </c>
      <c r="T224" s="62">
        <v>0</v>
      </c>
    </row>
    <row r="225" spans="1:20" s="2" customFormat="1" x14ac:dyDescent="0.2">
      <c r="A225" s="2">
        <v>6</v>
      </c>
      <c r="B225" s="2" t="s">
        <v>212</v>
      </c>
      <c r="C225" s="2" t="s">
        <v>480</v>
      </c>
      <c r="D225" s="20">
        <v>196100000</v>
      </c>
      <c r="E225" s="3">
        <v>0</v>
      </c>
      <c r="F225" s="3">
        <v>0</v>
      </c>
      <c r="G225" s="3">
        <v>0</v>
      </c>
      <c r="H225" s="3">
        <v>0</v>
      </c>
      <c r="I225" s="3">
        <v>345200000</v>
      </c>
      <c r="J225" s="8">
        <v>0</v>
      </c>
      <c r="K225" s="8">
        <v>0</v>
      </c>
      <c r="L225" s="31">
        <v>0</v>
      </c>
      <c r="M225" s="37">
        <v>0</v>
      </c>
      <c r="N225" s="39">
        <v>0</v>
      </c>
      <c r="O225" s="60">
        <v>0</v>
      </c>
      <c r="P225" s="62">
        <v>0</v>
      </c>
      <c r="Q225" s="62">
        <v>345200000</v>
      </c>
      <c r="R225" s="61">
        <v>-149100000</v>
      </c>
      <c r="S225" s="62">
        <v>176.03</v>
      </c>
      <c r="T225" s="62">
        <v>-76.03</v>
      </c>
    </row>
    <row r="226" spans="1:20" s="2" customFormat="1" x14ac:dyDescent="0.2">
      <c r="A226" s="2">
        <v>6</v>
      </c>
      <c r="B226" s="2" t="s">
        <v>213</v>
      </c>
      <c r="C226" s="2" t="s">
        <v>481</v>
      </c>
      <c r="D226" s="20">
        <v>14100000</v>
      </c>
      <c r="E226" s="3">
        <v>0</v>
      </c>
      <c r="F226" s="3">
        <v>0</v>
      </c>
      <c r="G226" s="3">
        <v>0</v>
      </c>
      <c r="H226" s="3">
        <v>0</v>
      </c>
      <c r="I226" s="3">
        <v>14700000</v>
      </c>
      <c r="J226" s="8">
        <v>14100000</v>
      </c>
      <c r="K226" s="8">
        <v>0</v>
      </c>
      <c r="L226" s="31">
        <v>0</v>
      </c>
      <c r="M226" s="37">
        <v>0</v>
      </c>
      <c r="N226" s="38">
        <v>-14700000</v>
      </c>
      <c r="O226" s="60">
        <v>0</v>
      </c>
      <c r="P226" s="62">
        <v>0</v>
      </c>
      <c r="Q226" s="62">
        <v>14100000</v>
      </c>
      <c r="R226" s="62">
        <v>0</v>
      </c>
      <c r="S226" s="62">
        <v>100</v>
      </c>
      <c r="T226" s="62">
        <v>0</v>
      </c>
    </row>
    <row r="227" spans="1:20" s="2" customFormat="1" x14ac:dyDescent="0.2">
      <c r="A227" s="2">
        <v>6</v>
      </c>
      <c r="B227" s="2" t="s">
        <v>214</v>
      </c>
      <c r="C227" s="2" t="s">
        <v>482</v>
      </c>
      <c r="D227" s="20">
        <v>26400000</v>
      </c>
      <c r="E227" s="3">
        <v>0</v>
      </c>
      <c r="F227" s="3">
        <v>15000000</v>
      </c>
      <c r="G227" s="3">
        <v>0</v>
      </c>
      <c r="H227" s="3">
        <v>0</v>
      </c>
      <c r="I227" s="3">
        <v>30300000</v>
      </c>
      <c r="J227" s="8">
        <v>0</v>
      </c>
      <c r="K227" s="8">
        <v>0</v>
      </c>
      <c r="L227" s="31">
        <v>0</v>
      </c>
      <c r="M227" s="37">
        <v>0</v>
      </c>
      <c r="N227" s="39">
        <v>0</v>
      </c>
      <c r="O227" s="60">
        <v>0</v>
      </c>
      <c r="P227" s="62">
        <v>0</v>
      </c>
      <c r="Q227" s="62">
        <v>45300000</v>
      </c>
      <c r="R227" s="61">
        <v>-18900000</v>
      </c>
      <c r="S227" s="62">
        <v>171.59</v>
      </c>
      <c r="T227" s="62">
        <v>-71.59</v>
      </c>
    </row>
    <row r="228" spans="1:20" s="2" customFormat="1" x14ac:dyDescent="0.2">
      <c r="A228" s="2">
        <v>6</v>
      </c>
      <c r="B228" s="2" t="s">
        <v>215</v>
      </c>
      <c r="C228" s="2" t="s">
        <v>483</v>
      </c>
      <c r="D228" s="20">
        <v>14100000</v>
      </c>
      <c r="E228" s="3">
        <v>0</v>
      </c>
      <c r="F228" s="3">
        <v>0</v>
      </c>
      <c r="G228" s="3">
        <v>0</v>
      </c>
      <c r="H228" s="3">
        <v>0</v>
      </c>
      <c r="I228" s="3">
        <v>0</v>
      </c>
      <c r="J228" s="8">
        <v>0</v>
      </c>
      <c r="K228" s="8">
        <v>0</v>
      </c>
      <c r="L228" s="31">
        <v>0</v>
      </c>
      <c r="M228" s="37">
        <v>0</v>
      </c>
      <c r="N228" s="39">
        <v>0</v>
      </c>
      <c r="O228" s="60">
        <v>0</v>
      </c>
      <c r="P228" s="62">
        <v>0</v>
      </c>
      <c r="Q228" s="62">
        <v>0</v>
      </c>
      <c r="R228" s="62">
        <v>14100000</v>
      </c>
      <c r="S228" s="62">
        <v>0</v>
      </c>
      <c r="T228" s="62">
        <v>100</v>
      </c>
    </row>
    <row r="229" spans="1:20" s="2" customFormat="1" x14ac:dyDescent="0.2">
      <c r="A229" s="2">
        <v>6</v>
      </c>
      <c r="B229" s="2" t="s">
        <v>216</v>
      </c>
      <c r="C229" s="2" t="s">
        <v>484</v>
      </c>
      <c r="D229" s="20">
        <v>4900000</v>
      </c>
      <c r="E229" s="3">
        <v>0</v>
      </c>
      <c r="F229" s="3">
        <v>0</v>
      </c>
      <c r="G229" s="3">
        <v>0</v>
      </c>
      <c r="H229" s="3">
        <v>0</v>
      </c>
      <c r="I229" s="3">
        <v>0</v>
      </c>
      <c r="J229" s="8">
        <v>0</v>
      </c>
      <c r="K229" s="8">
        <v>0</v>
      </c>
      <c r="L229" s="31">
        <v>0</v>
      </c>
      <c r="M229" s="37">
        <v>0</v>
      </c>
      <c r="N229" s="39">
        <v>0</v>
      </c>
      <c r="O229" s="60">
        <v>0</v>
      </c>
      <c r="P229" s="62">
        <v>0</v>
      </c>
      <c r="Q229" s="62">
        <v>0</v>
      </c>
      <c r="R229" s="62">
        <v>4900000</v>
      </c>
      <c r="S229" s="62">
        <v>0</v>
      </c>
      <c r="T229" s="62">
        <v>100</v>
      </c>
    </row>
    <row r="230" spans="1:20" s="2" customFormat="1" x14ac:dyDescent="0.2">
      <c r="A230" s="2">
        <v>4</v>
      </c>
      <c r="B230" s="2" t="s">
        <v>217</v>
      </c>
      <c r="C230" s="2" t="s">
        <v>485</v>
      </c>
      <c r="D230" s="20">
        <v>1577300000</v>
      </c>
      <c r="E230" s="3">
        <v>7858334</v>
      </c>
      <c r="F230" s="3">
        <v>473658334</v>
      </c>
      <c r="G230" s="3">
        <v>7858334</v>
      </c>
      <c r="H230" s="3">
        <v>7858334</v>
      </c>
      <c r="I230" s="3">
        <v>7858334</v>
      </c>
      <c r="J230" s="8">
        <v>7858334</v>
      </c>
      <c r="K230" s="8">
        <v>7858334</v>
      </c>
      <c r="L230" s="31">
        <v>7858334</v>
      </c>
      <c r="M230" s="37">
        <v>7858334</v>
      </c>
      <c r="N230" s="39">
        <v>22558334</v>
      </c>
      <c r="O230" s="60">
        <v>7858334</v>
      </c>
      <c r="P230" s="62">
        <v>856458326</v>
      </c>
      <c r="Q230" s="62">
        <v>1423400000</v>
      </c>
      <c r="R230" s="62">
        <v>153900000</v>
      </c>
      <c r="S230" s="62">
        <v>90.24</v>
      </c>
      <c r="T230" s="62">
        <v>9.76</v>
      </c>
    </row>
    <row r="231" spans="1:20" s="2" customFormat="1" x14ac:dyDescent="0.2">
      <c r="A231" s="2">
        <v>5</v>
      </c>
      <c r="B231" s="2" t="s">
        <v>218</v>
      </c>
      <c r="C231" s="2" t="s">
        <v>459</v>
      </c>
      <c r="D231" s="20">
        <v>1577300000</v>
      </c>
      <c r="E231" s="3">
        <v>7858334</v>
      </c>
      <c r="F231" s="3">
        <v>473658334</v>
      </c>
      <c r="G231" s="3">
        <v>7858334</v>
      </c>
      <c r="H231" s="3">
        <v>7858334</v>
      </c>
      <c r="I231" s="3">
        <v>7858334</v>
      </c>
      <c r="J231" s="8">
        <v>7858334</v>
      </c>
      <c r="K231" s="8">
        <v>7858334</v>
      </c>
      <c r="L231" s="31">
        <v>7858334</v>
      </c>
      <c r="M231" s="37">
        <v>7858334</v>
      </c>
      <c r="N231" s="39">
        <v>22558334</v>
      </c>
      <c r="O231" s="60">
        <v>7858334</v>
      </c>
      <c r="P231" s="62">
        <v>856458326</v>
      </c>
      <c r="Q231" s="62">
        <v>1423400000</v>
      </c>
      <c r="R231" s="62">
        <v>153900000</v>
      </c>
      <c r="S231" s="62">
        <v>90.24</v>
      </c>
      <c r="T231" s="62">
        <v>9.76</v>
      </c>
    </row>
    <row r="232" spans="1:20" s="2" customFormat="1" x14ac:dyDescent="0.2">
      <c r="A232" s="2">
        <v>6</v>
      </c>
      <c r="B232" s="2" t="s">
        <v>219</v>
      </c>
      <c r="C232" s="2" t="s">
        <v>486</v>
      </c>
      <c r="D232" s="20">
        <v>598700000</v>
      </c>
      <c r="E232" s="3">
        <v>0</v>
      </c>
      <c r="F232" s="3">
        <v>444800000</v>
      </c>
      <c r="G232" s="3">
        <v>0</v>
      </c>
      <c r="H232" s="3">
        <v>0</v>
      </c>
      <c r="I232" s="3">
        <v>0</v>
      </c>
      <c r="J232" s="8">
        <v>0</v>
      </c>
      <c r="K232" s="8">
        <v>0</v>
      </c>
      <c r="L232" s="31">
        <v>0</v>
      </c>
      <c r="M232" s="37">
        <v>0</v>
      </c>
      <c r="N232" s="39">
        <v>0</v>
      </c>
      <c r="O232" s="60">
        <v>0</v>
      </c>
      <c r="P232" s="62">
        <v>0</v>
      </c>
      <c r="Q232" s="62">
        <v>444800000</v>
      </c>
      <c r="R232" s="62">
        <v>153900000</v>
      </c>
      <c r="S232" s="62">
        <v>74.290000000000006</v>
      </c>
      <c r="T232" s="62">
        <v>25.71</v>
      </c>
    </row>
    <row r="233" spans="1:20" s="2" customFormat="1" x14ac:dyDescent="0.2">
      <c r="A233" s="2">
        <v>6</v>
      </c>
      <c r="B233" s="2" t="s">
        <v>220</v>
      </c>
      <c r="C233" s="2" t="s">
        <v>487</v>
      </c>
      <c r="D233" s="20">
        <v>94300000</v>
      </c>
      <c r="E233" s="3">
        <v>7858334</v>
      </c>
      <c r="F233" s="3">
        <v>7858334</v>
      </c>
      <c r="G233" s="3">
        <v>7858334</v>
      </c>
      <c r="H233" s="3">
        <v>7858334</v>
      </c>
      <c r="I233" s="3">
        <v>7858334</v>
      </c>
      <c r="J233" s="8">
        <v>7858334</v>
      </c>
      <c r="K233" s="8">
        <v>7858334</v>
      </c>
      <c r="L233" s="31">
        <v>7858334</v>
      </c>
      <c r="M233" s="37">
        <v>7858334</v>
      </c>
      <c r="N233" s="39">
        <v>7858334</v>
      </c>
      <c r="O233" s="60">
        <v>7858334</v>
      </c>
      <c r="P233" s="62">
        <v>7858326</v>
      </c>
      <c r="Q233" s="62">
        <v>94300000</v>
      </c>
      <c r="R233" s="61">
        <v>0</v>
      </c>
      <c r="S233" s="62">
        <v>100</v>
      </c>
      <c r="T233" s="62">
        <v>0</v>
      </c>
    </row>
    <row r="234" spans="1:20" s="2" customFormat="1" x14ac:dyDescent="0.2">
      <c r="A234" s="2">
        <v>6</v>
      </c>
      <c r="B234" s="2" t="s">
        <v>221</v>
      </c>
      <c r="C234" s="2" t="s">
        <v>488</v>
      </c>
      <c r="D234" s="20">
        <v>848600000</v>
      </c>
      <c r="E234" s="3">
        <v>0</v>
      </c>
      <c r="F234" s="3">
        <v>0</v>
      </c>
      <c r="G234" s="3">
        <v>0</v>
      </c>
      <c r="H234" s="3">
        <v>0</v>
      </c>
      <c r="I234" s="3">
        <v>0</v>
      </c>
      <c r="J234" s="8">
        <v>0</v>
      </c>
      <c r="K234" s="8">
        <v>0</v>
      </c>
      <c r="L234" s="31">
        <v>0</v>
      </c>
      <c r="M234" s="37">
        <v>0</v>
      </c>
      <c r="N234" s="39">
        <v>0</v>
      </c>
      <c r="O234" s="60">
        <v>0</v>
      </c>
      <c r="P234" s="62">
        <v>848600000</v>
      </c>
      <c r="Q234" s="62">
        <v>848600000</v>
      </c>
      <c r="R234" s="62">
        <v>0</v>
      </c>
      <c r="S234" s="62">
        <v>100</v>
      </c>
      <c r="T234" s="62">
        <v>0</v>
      </c>
    </row>
    <row r="235" spans="1:20" s="2" customFormat="1" x14ac:dyDescent="0.2">
      <c r="A235" s="2">
        <v>6</v>
      </c>
      <c r="B235" s="2" t="s">
        <v>222</v>
      </c>
      <c r="C235" s="2" t="s">
        <v>489</v>
      </c>
      <c r="D235" s="20">
        <v>21000000</v>
      </c>
      <c r="E235" s="3">
        <v>0</v>
      </c>
      <c r="F235" s="3">
        <v>21000000</v>
      </c>
      <c r="G235" s="3">
        <v>0</v>
      </c>
      <c r="H235" s="3">
        <v>0</v>
      </c>
      <c r="I235" s="3">
        <v>0</v>
      </c>
      <c r="J235" s="8">
        <v>0</v>
      </c>
      <c r="K235" s="8">
        <v>0</v>
      </c>
      <c r="L235" s="31">
        <v>0</v>
      </c>
      <c r="M235" s="37">
        <v>0</v>
      </c>
      <c r="N235" s="39">
        <v>0</v>
      </c>
      <c r="O235" s="60">
        <v>0</v>
      </c>
      <c r="P235" s="62">
        <v>0</v>
      </c>
      <c r="Q235" s="62">
        <v>21000000</v>
      </c>
      <c r="R235" s="62">
        <v>0</v>
      </c>
      <c r="S235" s="62">
        <v>100</v>
      </c>
      <c r="T235" s="62">
        <v>0</v>
      </c>
    </row>
    <row r="236" spans="1:20" s="2" customFormat="1" x14ac:dyDescent="0.2">
      <c r="A236" s="2">
        <v>6</v>
      </c>
      <c r="B236" s="2" t="s">
        <v>223</v>
      </c>
      <c r="C236" s="2" t="s">
        <v>490</v>
      </c>
      <c r="D236" s="20">
        <v>14700000</v>
      </c>
      <c r="E236" s="3">
        <v>0</v>
      </c>
      <c r="F236" s="3">
        <v>0</v>
      </c>
      <c r="G236" s="3">
        <v>0</v>
      </c>
      <c r="H236" s="3">
        <v>0</v>
      </c>
      <c r="I236" s="3">
        <v>0</v>
      </c>
      <c r="J236" s="8">
        <v>0</v>
      </c>
      <c r="K236" s="8">
        <v>0</v>
      </c>
      <c r="L236" s="31">
        <v>0</v>
      </c>
      <c r="M236" s="37">
        <v>0</v>
      </c>
      <c r="N236" s="39">
        <v>14700000</v>
      </c>
      <c r="O236" s="60">
        <v>0</v>
      </c>
      <c r="P236" s="62">
        <v>0</v>
      </c>
      <c r="Q236" s="62">
        <v>14700000</v>
      </c>
      <c r="R236" s="62">
        <v>0</v>
      </c>
      <c r="S236" s="62">
        <v>100</v>
      </c>
      <c r="T236" s="62">
        <v>0</v>
      </c>
    </row>
    <row r="237" spans="1:20" s="2" customFormat="1" x14ac:dyDescent="0.2">
      <c r="A237" s="2">
        <v>3</v>
      </c>
      <c r="B237" s="2" t="s">
        <v>224</v>
      </c>
      <c r="C237" s="2" t="s">
        <v>491</v>
      </c>
      <c r="D237" s="20">
        <v>86173100</v>
      </c>
      <c r="E237" s="3">
        <v>26890500</v>
      </c>
      <c r="F237" s="3">
        <v>0</v>
      </c>
      <c r="G237" s="3">
        <v>0</v>
      </c>
      <c r="H237" s="3">
        <v>0</v>
      </c>
      <c r="I237" s="3">
        <v>0</v>
      </c>
      <c r="J237" s="8">
        <v>0</v>
      </c>
      <c r="K237" s="8">
        <v>0</v>
      </c>
      <c r="L237" s="31">
        <v>60650700</v>
      </c>
      <c r="M237" s="37">
        <v>0</v>
      </c>
      <c r="N237" s="39">
        <v>0</v>
      </c>
      <c r="O237" s="60">
        <v>0</v>
      </c>
      <c r="P237" s="62">
        <v>0</v>
      </c>
      <c r="Q237" s="62">
        <v>87541200</v>
      </c>
      <c r="R237" s="61">
        <v>-1368100</v>
      </c>
      <c r="S237" s="62">
        <v>101.59</v>
      </c>
      <c r="T237" s="62">
        <v>-1.59</v>
      </c>
    </row>
    <row r="238" spans="1:20" s="2" customFormat="1" x14ac:dyDescent="0.2">
      <c r="A238" s="2">
        <v>4</v>
      </c>
      <c r="B238" s="2" t="s">
        <v>225</v>
      </c>
      <c r="C238" s="2" t="s">
        <v>492</v>
      </c>
      <c r="D238" s="20">
        <v>86173100</v>
      </c>
      <c r="E238" s="3">
        <v>26890500</v>
      </c>
      <c r="F238" s="3">
        <v>0</v>
      </c>
      <c r="G238" s="3">
        <v>0</v>
      </c>
      <c r="H238" s="3">
        <v>0</v>
      </c>
      <c r="I238" s="3">
        <v>0</v>
      </c>
      <c r="J238" s="8">
        <v>0</v>
      </c>
      <c r="K238" s="8">
        <v>0</v>
      </c>
      <c r="L238" s="31">
        <v>60650700</v>
      </c>
      <c r="M238" s="37">
        <v>0</v>
      </c>
      <c r="N238" s="39">
        <v>0</v>
      </c>
      <c r="O238" s="60">
        <v>0</v>
      </c>
      <c r="P238" s="62">
        <v>0</v>
      </c>
      <c r="Q238" s="62">
        <v>87541200</v>
      </c>
      <c r="R238" s="61">
        <v>-1368100</v>
      </c>
      <c r="S238" s="62">
        <v>101.59</v>
      </c>
      <c r="T238" s="62">
        <v>-1.59</v>
      </c>
    </row>
    <row r="239" spans="1:20" s="2" customFormat="1" x14ac:dyDescent="0.2">
      <c r="A239" s="2">
        <v>5</v>
      </c>
      <c r="B239" s="2" t="s">
        <v>226</v>
      </c>
      <c r="C239" s="2" t="s">
        <v>493</v>
      </c>
      <c r="D239" s="20">
        <v>86173100</v>
      </c>
      <c r="E239" s="3">
        <v>26890500</v>
      </c>
      <c r="F239" s="3">
        <v>0</v>
      </c>
      <c r="G239" s="3">
        <v>0</v>
      </c>
      <c r="H239" s="3">
        <v>0</v>
      </c>
      <c r="I239" s="3">
        <v>0</v>
      </c>
      <c r="J239" s="8">
        <v>0</v>
      </c>
      <c r="K239" s="8">
        <v>0</v>
      </c>
      <c r="L239" s="31">
        <v>60650700</v>
      </c>
      <c r="M239" s="37">
        <v>0</v>
      </c>
      <c r="N239" s="39">
        <v>0</v>
      </c>
      <c r="O239" s="60">
        <v>0</v>
      </c>
      <c r="P239" s="62">
        <v>0</v>
      </c>
      <c r="Q239" s="62">
        <v>87541200</v>
      </c>
      <c r="R239" s="61">
        <v>-1368100</v>
      </c>
      <c r="S239" s="62">
        <v>101.59</v>
      </c>
      <c r="T239" s="62">
        <v>-1.59</v>
      </c>
    </row>
    <row r="240" spans="1:20" s="2" customFormat="1" x14ac:dyDescent="0.2">
      <c r="A240" s="2">
        <v>1</v>
      </c>
      <c r="B240" s="2" t="s">
        <v>227</v>
      </c>
      <c r="C240" s="2" t="s">
        <v>228</v>
      </c>
      <c r="D240" s="20">
        <v>6493937726</v>
      </c>
      <c r="E240" s="3">
        <v>4479487397.9899998</v>
      </c>
      <c r="F240" s="3">
        <v>0</v>
      </c>
      <c r="G240" s="3">
        <v>0</v>
      </c>
      <c r="H240" s="3">
        <v>0</v>
      </c>
      <c r="I240" s="3">
        <v>136396719.36000001</v>
      </c>
      <c r="J240" s="8">
        <v>0</v>
      </c>
      <c r="K240" s="8">
        <v>-136396719.36000001</v>
      </c>
      <c r="L240" s="31">
        <v>0</v>
      </c>
      <c r="M240" s="37">
        <v>0</v>
      </c>
      <c r="N240" s="39">
        <v>0</v>
      </c>
      <c r="O240" s="60">
        <v>0</v>
      </c>
      <c r="P240" s="62">
        <v>2366850330</v>
      </c>
      <c r="Q240" s="62">
        <v>6846337727.9899998</v>
      </c>
      <c r="R240" s="62">
        <v>-352400001.99000001</v>
      </c>
      <c r="S240" s="62">
        <v>105.43</v>
      </c>
      <c r="T240" s="62">
        <v>-5.43</v>
      </c>
    </row>
    <row r="241" spans="1:20" s="2" customFormat="1" x14ac:dyDescent="0.2">
      <c r="A241" s="55">
        <v>2</v>
      </c>
      <c r="B241" s="54" t="s">
        <v>569</v>
      </c>
      <c r="C241" s="54" t="s">
        <v>570</v>
      </c>
      <c r="D241" s="56">
        <v>0</v>
      </c>
      <c r="E241" s="56">
        <v>0</v>
      </c>
      <c r="F241" s="56">
        <v>0</v>
      </c>
      <c r="G241" s="56">
        <v>0</v>
      </c>
      <c r="H241" s="56">
        <v>0</v>
      </c>
      <c r="I241" s="56">
        <v>0</v>
      </c>
      <c r="J241" s="56">
        <v>0</v>
      </c>
      <c r="K241" s="56">
        <v>0</v>
      </c>
      <c r="L241" s="56">
        <v>0</v>
      </c>
      <c r="M241" s="56">
        <v>0</v>
      </c>
      <c r="N241" s="56">
        <v>0</v>
      </c>
      <c r="O241" s="60">
        <v>0</v>
      </c>
      <c r="P241" s="62">
        <v>52400000</v>
      </c>
      <c r="Q241" s="62">
        <v>52400000</v>
      </c>
      <c r="R241" s="61">
        <v>-52400000</v>
      </c>
      <c r="S241" s="62">
        <v>0</v>
      </c>
      <c r="T241" s="62">
        <v>100</v>
      </c>
    </row>
    <row r="242" spans="1:20" s="2" customFormat="1" x14ac:dyDescent="0.2">
      <c r="A242" s="55">
        <v>3</v>
      </c>
      <c r="B242" s="54" t="s">
        <v>571</v>
      </c>
      <c r="C242" s="54" t="s">
        <v>572</v>
      </c>
      <c r="D242" s="56">
        <v>0</v>
      </c>
      <c r="E242" s="56">
        <v>0</v>
      </c>
      <c r="F242" s="56">
        <v>0</v>
      </c>
      <c r="G242" s="56">
        <v>0</v>
      </c>
      <c r="H242" s="56">
        <v>0</v>
      </c>
      <c r="I242" s="56">
        <v>0</v>
      </c>
      <c r="J242" s="56">
        <v>0</v>
      </c>
      <c r="K242" s="56">
        <v>0</v>
      </c>
      <c r="L242" s="56">
        <v>0</v>
      </c>
      <c r="M242" s="56">
        <v>0</v>
      </c>
      <c r="N242" s="56">
        <v>0</v>
      </c>
      <c r="O242" s="60">
        <v>0</v>
      </c>
      <c r="P242" s="62">
        <v>52400000</v>
      </c>
      <c r="Q242" s="62">
        <v>52400000</v>
      </c>
      <c r="R242" s="61">
        <v>-52400000</v>
      </c>
      <c r="S242" s="62">
        <v>0</v>
      </c>
      <c r="T242" s="62">
        <v>100</v>
      </c>
    </row>
    <row r="243" spans="1:20" s="2" customFormat="1" x14ac:dyDescent="0.2">
      <c r="A243" s="55">
        <v>4</v>
      </c>
      <c r="B243" s="54" t="s">
        <v>573</v>
      </c>
      <c r="C243" s="54" t="s">
        <v>574</v>
      </c>
      <c r="D243" s="56">
        <v>0</v>
      </c>
      <c r="E243" s="56">
        <v>0</v>
      </c>
      <c r="F243" s="56">
        <v>0</v>
      </c>
      <c r="G243" s="56">
        <v>0</v>
      </c>
      <c r="H243" s="56">
        <v>0</v>
      </c>
      <c r="I243" s="56">
        <v>0</v>
      </c>
      <c r="J243" s="56">
        <v>0</v>
      </c>
      <c r="K243" s="56">
        <v>0</v>
      </c>
      <c r="L243" s="56">
        <v>0</v>
      </c>
      <c r="M243" s="56">
        <v>0</v>
      </c>
      <c r="N243" s="56">
        <v>0</v>
      </c>
      <c r="O243" s="60">
        <v>0</v>
      </c>
      <c r="P243" s="62">
        <v>52400000</v>
      </c>
      <c r="Q243" s="62">
        <v>52400000</v>
      </c>
      <c r="R243" s="61">
        <v>-52400000</v>
      </c>
      <c r="S243" s="62">
        <v>0</v>
      </c>
      <c r="T243" s="62">
        <v>100</v>
      </c>
    </row>
    <row r="244" spans="1:20" s="2" customFormat="1" x14ac:dyDescent="0.2">
      <c r="A244" s="2">
        <v>2</v>
      </c>
      <c r="B244" s="2" t="s">
        <v>229</v>
      </c>
      <c r="C244" s="2" t="s">
        <v>494</v>
      </c>
      <c r="D244" s="20">
        <v>6493937726</v>
      </c>
      <c r="E244" s="3">
        <v>4479487397.9899998</v>
      </c>
      <c r="F244" s="3">
        <v>0</v>
      </c>
      <c r="G244" s="3">
        <v>0</v>
      </c>
      <c r="H244" s="3">
        <v>0</v>
      </c>
      <c r="I244" s="3">
        <v>136396719.36000001</v>
      </c>
      <c r="J244" s="8">
        <v>0</v>
      </c>
      <c r="K244" s="8">
        <v>-136396719.36000001</v>
      </c>
      <c r="L244" s="31">
        <v>0</v>
      </c>
      <c r="M244" s="37">
        <v>0</v>
      </c>
      <c r="N244" s="39">
        <v>0</v>
      </c>
      <c r="O244" s="60">
        <v>0</v>
      </c>
      <c r="P244" s="62">
        <v>2314450330</v>
      </c>
      <c r="Q244" s="62">
        <v>6793937727.9899998</v>
      </c>
      <c r="R244" s="62">
        <v>-300000001.99000001</v>
      </c>
      <c r="S244" s="62">
        <v>104.62</v>
      </c>
      <c r="T244" s="62">
        <v>-4.62</v>
      </c>
    </row>
    <row r="245" spans="1:20" s="2" customFormat="1" x14ac:dyDescent="0.2">
      <c r="A245" s="2">
        <v>3</v>
      </c>
      <c r="B245" s="2" t="s">
        <v>230</v>
      </c>
      <c r="C245" s="2" t="s">
        <v>495</v>
      </c>
      <c r="D245" s="20">
        <v>6493937726</v>
      </c>
      <c r="E245" s="3">
        <v>4479487397.9899998</v>
      </c>
      <c r="F245" s="3">
        <v>0</v>
      </c>
      <c r="G245" s="3">
        <v>0</v>
      </c>
      <c r="H245" s="3">
        <v>0</v>
      </c>
      <c r="I245" s="3">
        <v>136396719.36000001</v>
      </c>
      <c r="J245" s="8">
        <v>0</v>
      </c>
      <c r="K245" s="8">
        <v>-136396719.36000001</v>
      </c>
      <c r="L245" s="31">
        <v>0</v>
      </c>
      <c r="M245" s="37">
        <v>0</v>
      </c>
      <c r="N245" s="39">
        <v>0</v>
      </c>
      <c r="O245" s="60">
        <v>0</v>
      </c>
      <c r="P245" s="62">
        <v>2314450330</v>
      </c>
      <c r="Q245" s="62">
        <v>6793937727.9899998</v>
      </c>
      <c r="R245" s="62">
        <v>-300000001.99000001</v>
      </c>
      <c r="S245" s="62">
        <v>104.62</v>
      </c>
      <c r="T245" s="62">
        <v>-4.62</v>
      </c>
    </row>
    <row r="246" spans="1:20" s="2" customFormat="1" x14ac:dyDescent="0.2">
      <c r="A246" s="2">
        <v>4</v>
      </c>
      <c r="B246" s="2" t="s">
        <v>231</v>
      </c>
      <c r="C246" s="2" t="s">
        <v>496</v>
      </c>
      <c r="D246" s="20">
        <v>6493937726</v>
      </c>
      <c r="E246" s="3">
        <v>4479487397.9899998</v>
      </c>
      <c r="F246" s="3">
        <v>0</v>
      </c>
      <c r="G246" s="3">
        <v>0</v>
      </c>
      <c r="H246" s="3">
        <v>0</v>
      </c>
      <c r="I246" s="3">
        <v>136396719.36000001</v>
      </c>
      <c r="J246" s="8">
        <v>0</v>
      </c>
      <c r="K246" s="8">
        <v>-136396719.36000001</v>
      </c>
      <c r="L246" s="31">
        <v>0</v>
      </c>
      <c r="M246" s="37">
        <v>0</v>
      </c>
      <c r="N246" s="39">
        <v>0</v>
      </c>
      <c r="O246" s="60">
        <v>0</v>
      </c>
      <c r="P246" s="62">
        <v>2314450330</v>
      </c>
      <c r="Q246" s="62">
        <v>6793937727.9899998</v>
      </c>
      <c r="R246" s="62">
        <v>-300000001.99000001</v>
      </c>
      <c r="S246" s="62">
        <v>104.62</v>
      </c>
      <c r="T246" s="62">
        <v>-4.62</v>
      </c>
    </row>
    <row r="247" spans="1:20" s="2" customFormat="1" x14ac:dyDescent="0.2">
      <c r="A247" s="2">
        <v>5</v>
      </c>
      <c r="B247" s="2" t="s">
        <v>232</v>
      </c>
      <c r="C247" s="2" t="s">
        <v>497</v>
      </c>
      <c r="D247" s="20">
        <v>480306478</v>
      </c>
      <c r="E247" s="3">
        <v>480306478.39999998</v>
      </c>
      <c r="F247" s="3">
        <v>0</v>
      </c>
      <c r="G247" s="3">
        <v>0</v>
      </c>
      <c r="H247" s="3">
        <v>0</v>
      </c>
      <c r="I247" s="3">
        <v>136396719.36000001</v>
      </c>
      <c r="J247" s="8">
        <v>0</v>
      </c>
      <c r="K247" s="8">
        <v>-136396719.36000001</v>
      </c>
      <c r="L247" s="31">
        <v>0</v>
      </c>
      <c r="M247" s="37">
        <v>0</v>
      </c>
      <c r="N247" s="39">
        <v>0</v>
      </c>
      <c r="O247" s="60">
        <v>0</v>
      </c>
      <c r="P247" s="62">
        <v>0</v>
      </c>
      <c r="Q247" s="62">
        <v>480306478.39999998</v>
      </c>
      <c r="R247" s="63">
        <v>-0.4</v>
      </c>
      <c r="S247" s="62">
        <v>100</v>
      </c>
      <c r="T247" s="62">
        <v>0</v>
      </c>
    </row>
    <row r="248" spans="1:20" s="2" customFormat="1" x14ac:dyDescent="0.2">
      <c r="A248" s="2">
        <v>5</v>
      </c>
      <c r="B248" s="2" t="s">
        <v>233</v>
      </c>
      <c r="C248" s="2" t="s">
        <v>498</v>
      </c>
      <c r="D248" s="20">
        <v>561495892</v>
      </c>
      <c r="E248" s="3">
        <v>561495892.44000006</v>
      </c>
      <c r="F248" s="3">
        <v>0</v>
      </c>
      <c r="G248" s="3">
        <v>0</v>
      </c>
      <c r="H248" s="3">
        <v>0</v>
      </c>
      <c r="I248" s="3">
        <v>0</v>
      </c>
      <c r="J248" s="8">
        <v>0</v>
      </c>
      <c r="K248" s="8">
        <v>0</v>
      </c>
      <c r="L248" s="31">
        <v>0</v>
      </c>
      <c r="M248" s="37">
        <v>0</v>
      </c>
      <c r="N248" s="39">
        <v>0</v>
      </c>
      <c r="O248" s="60">
        <v>0</v>
      </c>
      <c r="P248" s="62">
        <v>0</v>
      </c>
      <c r="Q248" s="62">
        <v>561495892.44000006</v>
      </c>
      <c r="R248" s="62">
        <v>-0.44</v>
      </c>
      <c r="S248" s="62">
        <v>100</v>
      </c>
      <c r="T248" s="62">
        <v>0</v>
      </c>
    </row>
    <row r="249" spans="1:20" s="2" customFormat="1" x14ac:dyDescent="0.2">
      <c r="A249" s="2">
        <v>5</v>
      </c>
      <c r="B249" s="2" t="s">
        <v>234</v>
      </c>
      <c r="C249" s="2" t="s">
        <v>499</v>
      </c>
      <c r="D249" s="20">
        <v>4304736470</v>
      </c>
      <c r="E249" s="3">
        <v>3437685027.1500001</v>
      </c>
      <c r="F249" s="3">
        <v>0</v>
      </c>
      <c r="G249" s="3">
        <v>0</v>
      </c>
      <c r="H249" s="3">
        <v>0</v>
      </c>
      <c r="I249" s="3">
        <v>0</v>
      </c>
      <c r="J249" s="8">
        <v>0</v>
      </c>
      <c r="K249" s="8">
        <v>0</v>
      </c>
      <c r="L249" s="31">
        <v>0</v>
      </c>
      <c r="M249" s="37">
        <v>0</v>
      </c>
      <c r="N249" s="39">
        <v>0</v>
      </c>
      <c r="O249" s="60">
        <v>0</v>
      </c>
      <c r="P249" s="62">
        <v>867051444</v>
      </c>
      <c r="Q249" s="62">
        <v>4304736471.1499996</v>
      </c>
      <c r="R249" s="62">
        <v>-1.1499999999999999</v>
      </c>
      <c r="S249" s="62">
        <v>100</v>
      </c>
      <c r="T249" s="62">
        <v>0</v>
      </c>
    </row>
    <row r="250" spans="1:20" s="2" customFormat="1" x14ac:dyDescent="0.2">
      <c r="A250" s="26">
        <v>5</v>
      </c>
      <c r="B250" s="25" t="s">
        <v>550</v>
      </c>
      <c r="C250" s="25" t="s">
        <v>551</v>
      </c>
      <c r="D250" s="20">
        <v>1147398886</v>
      </c>
      <c r="E250" s="27">
        <v>0</v>
      </c>
      <c r="F250" s="27">
        <v>0</v>
      </c>
      <c r="G250" s="27">
        <v>0</v>
      </c>
      <c r="H250" s="27">
        <v>0</v>
      </c>
      <c r="I250" s="27">
        <v>0</v>
      </c>
      <c r="J250" s="27">
        <v>0</v>
      </c>
      <c r="K250" s="27">
        <v>0</v>
      </c>
      <c r="L250" s="31">
        <v>0</v>
      </c>
      <c r="M250" s="37">
        <v>0</v>
      </c>
      <c r="N250" s="39">
        <v>0</v>
      </c>
      <c r="O250" s="60">
        <v>0</v>
      </c>
      <c r="P250" s="62">
        <v>1447398886</v>
      </c>
      <c r="Q250" s="62">
        <v>1447398886</v>
      </c>
      <c r="R250" s="62">
        <v>-300000000</v>
      </c>
      <c r="S250" s="62">
        <v>126.15</v>
      </c>
      <c r="T250" s="62">
        <v>-26.15</v>
      </c>
    </row>
    <row r="251" spans="1:20" s="19" customFormat="1" x14ac:dyDescent="0.2">
      <c r="A251" s="19">
        <v>1</v>
      </c>
      <c r="B251" s="19" t="s">
        <v>235</v>
      </c>
      <c r="C251" s="19" t="s">
        <v>236</v>
      </c>
      <c r="D251" s="66">
        <v>4598098379945.5801</v>
      </c>
      <c r="E251" s="67">
        <v>186424819655.42001</v>
      </c>
      <c r="F251" s="67">
        <v>101725699445.33</v>
      </c>
      <c r="G251" s="67">
        <v>185819310794.76001</v>
      </c>
      <c r="H251" s="67">
        <v>218267988204.97</v>
      </c>
      <c r="I251" s="67">
        <v>247919391618.62</v>
      </c>
      <c r="J251" s="69">
        <v>298694809433.91998</v>
      </c>
      <c r="K251" s="69">
        <v>456909624774.72998</v>
      </c>
      <c r="L251" s="68">
        <v>383706172122.71997</v>
      </c>
      <c r="M251" s="68">
        <v>182515786946.32999</v>
      </c>
      <c r="N251" s="66">
        <v>219371484377.67001</v>
      </c>
      <c r="O251" s="68">
        <v>264420328509.03</v>
      </c>
      <c r="P251" s="68">
        <v>412017062944.13</v>
      </c>
      <c r="Q251" s="68">
        <v>3157792478827.6299</v>
      </c>
      <c r="R251" s="68">
        <v>1440305901117.95</v>
      </c>
      <c r="S251" s="68">
        <v>68.680000000000007</v>
      </c>
      <c r="T251" s="68">
        <v>31.32</v>
      </c>
    </row>
    <row r="252" spans="1:20" s="2" customFormat="1" x14ac:dyDescent="0.2">
      <c r="A252" s="2">
        <v>2</v>
      </c>
      <c r="B252" s="2" t="s">
        <v>237</v>
      </c>
      <c r="C252" s="2" t="s">
        <v>500</v>
      </c>
      <c r="D252" s="20">
        <v>3600535437569</v>
      </c>
      <c r="E252" s="3">
        <v>182429897497.26999</v>
      </c>
      <c r="F252" s="3">
        <v>72641955686.070007</v>
      </c>
      <c r="G252" s="3">
        <v>181073189314.48999</v>
      </c>
      <c r="H252" s="3">
        <v>211390756966.51999</v>
      </c>
      <c r="I252" s="3">
        <v>241569567486.63</v>
      </c>
      <c r="J252" s="8">
        <v>275075362986.19</v>
      </c>
      <c r="K252" s="8">
        <v>461545123756.96997</v>
      </c>
      <c r="L252" s="31">
        <v>381535197053.20001</v>
      </c>
      <c r="M252" s="37">
        <v>179231735784.48999</v>
      </c>
      <c r="N252" s="39">
        <v>208987588275.35001</v>
      </c>
      <c r="O252" s="60">
        <v>235317641848.91</v>
      </c>
      <c r="P252" s="62">
        <v>364927909521.53003</v>
      </c>
      <c r="Q252" s="62">
        <v>2995725926177.6201</v>
      </c>
      <c r="R252" s="62">
        <v>604809511391.38</v>
      </c>
      <c r="S252" s="62">
        <v>83.2</v>
      </c>
      <c r="T252" s="62">
        <v>16.8</v>
      </c>
    </row>
    <row r="253" spans="1:20" s="2" customFormat="1" x14ac:dyDescent="0.2">
      <c r="A253" s="2">
        <v>3</v>
      </c>
      <c r="B253" s="2" t="s">
        <v>238</v>
      </c>
      <c r="C253" s="2" t="s">
        <v>501</v>
      </c>
      <c r="D253" s="20">
        <v>3600535437569</v>
      </c>
      <c r="E253" s="3">
        <v>182429897497.26999</v>
      </c>
      <c r="F253" s="3">
        <v>72641955686.070007</v>
      </c>
      <c r="G253" s="3">
        <v>181073189314.48999</v>
      </c>
      <c r="H253" s="3">
        <v>211390756966.51999</v>
      </c>
      <c r="I253" s="3">
        <v>241569567486.63</v>
      </c>
      <c r="J253" s="8">
        <v>275075362986.19</v>
      </c>
      <c r="K253" s="8">
        <v>461545123756.96997</v>
      </c>
      <c r="L253" s="31">
        <v>381535197053.20001</v>
      </c>
      <c r="M253" s="37">
        <v>179231735784.48999</v>
      </c>
      <c r="N253" s="39">
        <v>208987588275.35001</v>
      </c>
      <c r="O253" s="60">
        <v>235317641848.91</v>
      </c>
      <c r="P253" s="62">
        <v>364927909521.53003</v>
      </c>
      <c r="Q253" s="62">
        <v>2995725926177.6201</v>
      </c>
      <c r="R253" s="62">
        <v>604809511391.38</v>
      </c>
      <c r="S253" s="62">
        <v>83.2</v>
      </c>
      <c r="T253" s="62">
        <v>16.8</v>
      </c>
    </row>
    <row r="254" spans="1:20" s="2" customFormat="1" x14ac:dyDescent="0.2">
      <c r="A254" s="2">
        <v>4</v>
      </c>
      <c r="B254" s="2" t="s">
        <v>239</v>
      </c>
      <c r="C254" s="2" t="s">
        <v>502</v>
      </c>
      <c r="D254" s="20">
        <v>796273096958</v>
      </c>
      <c r="E254" s="3">
        <v>0</v>
      </c>
      <c r="F254" s="3">
        <v>21699430954</v>
      </c>
      <c r="G254" s="3">
        <v>13329227281.110001</v>
      </c>
      <c r="H254" s="3">
        <v>20299149264.620003</v>
      </c>
      <c r="I254" s="3">
        <v>17807336061.370003</v>
      </c>
      <c r="J254" s="8">
        <v>24057274065.66</v>
      </c>
      <c r="K254" s="8">
        <v>21548402559.07</v>
      </c>
      <c r="L254" s="31">
        <v>74416277932.360001</v>
      </c>
      <c r="M254" s="37">
        <v>36917946101.239998</v>
      </c>
      <c r="N254" s="39">
        <v>26614236823.029999</v>
      </c>
      <c r="O254" s="60">
        <v>63106919990.279999</v>
      </c>
      <c r="P254" s="62">
        <v>255320871489.07999</v>
      </c>
      <c r="Q254" s="62">
        <v>575117072521.81995</v>
      </c>
      <c r="R254" s="62">
        <v>221156024436.17999</v>
      </c>
      <c r="S254" s="62">
        <v>72.23</v>
      </c>
      <c r="T254" s="62">
        <v>27.77</v>
      </c>
    </row>
    <row r="255" spans="1:20" s="2" customFormat="1" x14ac:dyDescent="0.2">
      <c r="A255" s="2">
        <v>5</v>
      </c>
      <c r="B255" s="2" t="s">
        <v>240</v>
      </c>
      <c r="C255" s="2" t="s">
        <v>503</v>
      </c>
      <c r="D255" s="20">
        <v>791159596958</v>
      </c>
      <c r="E255" s="3">
        <v>0</v>
      </c>
      <c r="F255" s="3">
        <v>21699430954</v>
      </c>
      <c r="G255" s="3">
        <v>13329227281.110001</v>
      </c>
      <c r="H255" s="3">
        <v>20299149264.620003</v>
      </c>
      <c r="I255" s="3">
        <v>17807336061.370003</v>
      </c>
      <c r="J255" s="8">
        <v>24057274065.66</v>
      </c>
      <c r="K255" s="8">
        <v>21548402559.07</v>
      </c>
      <c r="L255" s="31">
        <v>74416277932.360001</v>
      </c>
      <c r="M255" s="37">
        <v>36917946101.239998</v>
      </c>
      <c r="N255" s="39">
        <v>26614236823.029999</v>
      </c>
      <c r="O255" s="60">
        <v>63106919990.279999</v>
      </c>
      <c r="P255" s="62">
        <v>255320871489.07999</v>
      </c>
      <c r="Q255" s="62">
        <v>575117072521.81995</v>
      </c>
      <c r="R255" s="62">
        <v>216042524436.17999</v>
      </c>
      <c r="S255" s="62">
        <v>72.69</v>
      </c>
      <c r="T255" s="62">
        <v>27.31</v>
      </c>
    </row>
    <row r="256" spans="1:20" s="2" customFormat="1" x14ac:dyDescent="0.2">
      <c r="A256" s="2">
        <v>5</v>
      </c>
      <c r="B256" s="2" t="s">
        <v>241</v>
      </c>
      <c r="C256" s="2" t="s">
        <v>504</v>
      </c>
      <c r="D256" s="20">
        <v>4800500000</v>
      </c>
      <c r="E256" s="3">
        <v>0</v>
      </c>
      <c r="F256" s="3">
        <v>0</v>
      </c>
      <c r="G256" s="3">
        <v>0</v>
      </c>
      <c r="H256" s="3">
        <v>0</v>
      </c>
      <c r="I256" s="3">
        <v>0</v>
      </c>
      <c r="J256" s="8">
        <v>0</v>
      </c>
      <c r="K256" s="8">
        <v>0</v>
      </c>
      <c r="L256" s="31">
        <v>0</v>
      </c>
      <c r="M256" s="37">
        <v>0</v>
      </c>
      <c r="N256" s="39">
        <v>0</v>
      </c>
      <c r="O256" s="60">
        <v>0</v>
      </c>
      <c r="P256" s="62">
        <v>0</v>
      </c>
      <c r="Q256" s="62">
        <v>0</v>
      </c>
      <c r="R256" s="62">
        <v>4800500000</v>
      </c>
      <c r="S256" s="62">
        <v>0</v>
      </c>
      <c r="T256" s="62">
        <v>100</v>
      </c>
    </row>
    <row r="257" spans="1:20" s="2" customFormat="1" x14ac:dyDescent="0.2">
      <c r="A257" s="2">
        <v>5</v>
      </c>
      <c r="B257" s="2" t="s">
        <v>242</v>
      </c>
      <c r="C257" s="2" t="s">
        <v>505</v>
      </c>
      <c r="D257" s="20">
        <v>313000000</v>
      </c>
      <c r="E257" s="3">
        <v>0</v>
      </c>
      <c r="F257" s="3">
        <v>0</v>
      </c>
      <c r="G257" s="3">
        <v>0</v>
      </c>
      <c r="H257" s="3">
        <v>0</v>
      </c>
      <c r="I257" s="3">
        <v>0</v>
      </c>
      <c r="J257" s="8">
        <v>0</v>
      </c>
      <c r="K257" s="8">
        <v>0</v>
      </c>
      <c r="L257" s="31">
        <v>0</v>
      </c>
      <c r="M257" s="37">
        <v>0</v>
      </c>
      <c r="N257" s="39">
        <v>0</v>
      </c>
      <c r="O257" s="60">
        <v>0</v>
      </c>
      <c r="P257" s="62">
        <v>0</v>
      </c>
      <c r="Q257" s="62">
        <v>0</v>
      </c>
      <c r="R257" s="62">
        <v>313000000</v>
      </c>
      <c r="S257" s="62">
        <v>0</v>
      </c>
      <c r="T257" s="62">
        <v>100</v>
      </c>
    </row>
    <row r="258" spans="1:20" s="2" customFormat="1" x14ac:dyDescent="0.2">
      <c r="A258" s="2">
        <v>4</v>
      </c>
      <c r="B258" s="2" t="s">
        <v>243</v>
      </c>
      <c r="C258" s="2" t="s">
        <v>506</v>
      </c>
      <c r="D258" s="20">
        <v>2804262340611</v>
      </c>
      <c r="E258" s="3">
        <v>182429897497.26999</v>
      </c>
      <c r="F258" s="3">
        <v>50942524732.07</v>
      </c>
      <c r="G258" s="3">
        <v>167743962033.38</v>
      </c>
      <c r="H258" s="3">
        <v>191091607701.89999</v>
      </c>
      <c r="I258" s="3">
        <v>223762231425.26001</v>
      </c>
      <c r="J258" s="8">
        <v>251018088920.53</v>
      </c>
      <c r="K258" s="8">
        <v>439996721197.90002</v>
      </c>
      <c r="L258" s="31">
        <v>307118919120.84003</v>
      </c>
      <c r="M258" s="37">
        <v>142313789683.25</v>
      </c>
      <c r="N258" s="39">
        <v>182373351452.32001</v>
      </c>
      <c r="O258" s="60">
        <v>172210721858.63</v>
      </c>
      <c r="P258" s="62">
        <v>109607038032.45</v>
      </c>
      <c r="Q258" s="62">
        <v>2420608853655.7998</v>
      </c>
      <c r="R258" s="62">
        <v>383653486955.20001</v>
      </c>
      <c r="S258" s="62">
        <v>86.32</v>
      </c>
      <c r="T258" s="62">
        <v>13.68</v>
      </c>
    </row>
    <row r="259" spans="1:20" s="2" customFormat="1" x14ac:dyDescent="0.2">
      <c r="A259" s="2">
        <v>5</v>
      </c>
      <c r="B259" s="2" t="s">
        <v>244</v>
      </c>
      <c r="C259" s="2" t="s">
        <v>503</v>
      </c>
      <c r="D259" s="20">
        <v>2804262340611</v>
      </c>
      <c r="E259" s="3">
        <v>182429897497.26999</v>
      </c>
      <c r="F259" s="3">
        <v>50942524732.07</v>
      </c>
      <c r="G259" s="3">
        <v>167743962033.38</v>
      </c>
      <c r="H259" s="3">
        <v>191091607701.89999</v>
      </c>
      <c r="I259" s="3">
        <v>223762231425.26001</v>
      </c>
      <c r="J259" s="8">
        <v>251018088920.53</v>
      </c>
      <c r="K259" s="8">
        <v>439996721197.90002</v>
      </c>
      <c r="L259" s="31">
        <v>307118919120.84003</v>
      </c>
      <c r="M259" s="37">
        <v>142313789683.25</v>
      </c>
      <c r="N259" s="39">
        <v>182373351452.32001</v>
      </c>
      <c r="O259" s="60">
        <v>172210721858.63</v>
      </c>
      <c r="P259" s="62">
        <v>109607038032.45</v>
      </c>
      <c r="Q259" s="62">
        <v>2420608853655.7998</v>
      </c>
      <c r="R259" s="62">
        <v>383653486955.20001</v>
      </c>
      <c r="S259" s="62">
        <v>86.32</v>
      </c>
      <c r="T259" s="62">
        <v>13.68</v>
      </c>
    </row>
    <row r="260" spans="1:20" s="2" customFormat="1" x14ac:dyDescent="0.2">
      <c r="A260" s="2">
        <v>2</v>
      </c>
      <c r="B260" s="2" t="s">
        <v>245</v>
      </c>
      <c r="C260" s="2" t="s">
        <v>507</v>
      </c>
      <c r="D260" s="20">
        <v>994172965024.25</v>
      </c>
      <c r="E260" s="3">
        <v>1323371493.1500001</v>
      </c>
      <c r="F260" s="3">
        <v>29083743759.259998</v>
      </c>
      <c r="G260" s="3">
        <v>4746121480.2700005</v>
      </c>
      <c r="H260" s="3">
        <v>6877231238.4500008</v>
      </c>
      <c r="I260" s="3">
        <v>6349824131.9900007</v>
      </c>
      <c r="J260" s="8">
        <v>23619446447.73</v>
      </c>
      <c r="K260" s="8">
        <v>-4635498982.2399998</v>
      </c>
      <c r="L260" s="31">
        <v>2170975069.52</v>
      </c>
      <c r="M260" s="37">
        <v>3284051161.8400002</v>
      </c>
      <c r="N260" s="39">
        <v>10383896102.32</v>
      </c>
      <c r="O260" s="60">
        <v>29102686660.119999</v>
      </c>
      <c r="P260" s="62">
        <v>46370726735.269997</v>
      </c>
      <c r="Q260" s="62">
        <v>158676575297.67999</v>
      </c>
      <c r="R260" s="62">
        <v>835496389726.56995</v>
      </c>
      <c r="S260" s="62">
        <v>15.96</v>
      </c>
      <c r="T260" s="62">
        <v>84.04</v>
      </c>
    </row>
    <row r="261" spans="1:20" s="2" customFormat="1" x14ac:dyDescent="0.2">
      <c r="A261" s="2">
        <v>3</v>
      </c>
      <c r="B261" s="2" t="s">
        <v>246</v>
      </c>
      <c r="C261" s="2" t="s">
        <v>508</v>
      </c>
      <c r="D261" s="20">
        <v>994172965024.25</v>
      </c>
      <c r="E261" s="3">
        <v>1323371493.1500001</v>
      </c>
      <c r="F261" s="3">
        <v>29083743759.259998</v>
      </c>
      <c r="G261" s="3">
        <v>4746121480.2700005</v>
      </c>
      <c r="H261" s="3">
        <v>6877231238.4500008</v>
      </c>
      <c r="I261" s="3">
        <v>6349824131.9900007</v>
      </c>
      <c r="J261" s="8">
        <v>23619446447.73</v>
      </c>
      <c r="K261" s="8">
        <v>-4635498982.2399998</v>
      </c>
      <c r="L261" s="31">
        <v>2170975069.52</v>
      </c>
      <c r="M261" s="37">
        <v>3284051161.8400002</v>
      </c>
      <c r="N261" s="39">
        <v>10383896102.32</v>
      </c>
      <c r="O261" s="60">
        <v>29102686660.119999</v>
      </c>
      <c r="P261" s="62">
        <v>46370726735.269997</v>
      </c>
      <c r="Q261" s="62">
        <v>158676575297.67999</v>
      </c>
      <c r="R261" s="62">
        <v>835496389726.56995</v>
      </c>
      <c r="S261" s="62">
        <v>15.96</v>
      </c>
      <c r="T261" s="62">
        <v>84.04</v>
      </c>
    </row>
    <row r="262" spans="1:20" s="2" customFormat="1" x14ac:dyDescent="0.2">
      <c r="A262" s="2">
        <v>4</v>
      </c>
      <c r="B262" s="2" t="s">
        <v>247</v>
      </c>
      <c r="C262" s="2" t="s">
        <v>509</v>
      </c>
      <c r="D262" s="20">
        <v>781382243920.01001</v>
      </c>
      <c r="E262" s="3">
        <v>1323371493.1500001</v>
      </c>
      <c r="F262" s="3">
        <v>28838645128.209999</v>
      </c>
      <c r="G262" s="3">
        <v>4746121480.2700005</v>
      </c>
      <c r="H262" s="3">
        <v>6877231238.4500008</v>
      </c>
      <c r="I262" s="3">
        <v>6349824131.9900007</v>
      </c>
      <c r="J262" s="8">
        <v>23599448152.900002</v>
      </c>
      <c r="K262" s="8">
        <v>-4801972907.2399998</v>
      </c>
      <c r="L262" s="31">
        <v>2170975069.52</v>
      </c>
      <c r="M262" s="37">
        <v>3284051161.8400002</v>
      </c>
      <c r="N262" s="39">
        <v>10383896102.32</v>
      </c>
      <c r="O262" s="60">
        <v>29102686660.119999</v>
      </c>
      <c r="P262" s="62">
        <v>2231028297.21</v>
      </c>
      <c r="Q262" s="62">
        <v>114105306008.74001</v>
      </c>
      <c r="R262" s="62">
        <v>667276937911.27002</v>
      </c>
      <c r="S262" s="62">
        <v>14.6</v>
      </c>
      <c r="T262" s="62">
        <v>85.4</v>
      </c>
    </row>
    <row r="263" spans="1:20" s="2" customFormat="1" x14ac:dyDescent="0.2">
      <c r="A263" s="2">
        <v>5</v>
      </c>
      <c r="B263" s="2" t="s">
        <v>248</v>
      </c>
      <c r="C263" s="2" t="s">
        <v>510</v>
      </c>
      <c r="D263" s="20">
        <v>31286977663.150002</v>
      </c>
      <c r="E263" s="3">
        <v>0</v>
      </c>
      <c r="F263" s="3">
        <v>0</v>
      </c>
      <c r="G263" s="3">
        <v>0</v>
      </c>
      <c r="H263" s="3">
        <v>1460376072.0999999</v>
      </c>
      <c r="I263" s="3">
        <v>716995654.32000017</v>
      </c>
      <c r="J263" s="8">
        <v>2177371726.4200001</v>
      </c>
      <c r="K263" s="8">
        <v>-2177371726.4200001</v>
      </c>
      <c r="L263" s="31">
        <v>0</v>
      </c>
      <c r="M263" s="37">
        <v>1482783032</v>
      </c>
      <c r="N263" s="39">
        <v>0</v>
      </c>
      <c r="O263" s="60">
        <v>0</v>
      </c>
      <c r="P263" s="62">
        <v>0</v>
      </c>
      <c r="Q263" s="62">
        <v>3660154758.4200001</v>
      </c>
      <c r="R263" s="62">
        <v>27626822904.73</v>
      </c>
      <c r="S263" s="62">
        <v>11.7</v>
      </c>
      <c r="T263" s="62">
        <v>88.3</v>
      </c>
    </row>
    <row r="264" spans="1:20" s="2" customFormat="1" x14ac:dyDescent="0.2">
      <c r="A264" s="2">
        <v>6</v>
      </c>
      <c r="B264" s="2" t="s">
        <v>249</v>
      </c>
      <c r="C264" s="2" t="s">
        <v>511</v>
      </c>
      <c r="D264" s="20">
        <v>5455942119.5500002</v>
      </c>
      <c r="E264" s="3">
        <v>0</v>
      </c>
      <c r="F264" s="3">
        <v>0</v>
      </c>
      <c r="G264" s="3">
        <v>0</v>
      </c>
      <c r="H264" s="3">
        <v>1460376072.0999999</v>
      </c>
      <c r="I264" s="3">
        <v>716995654.32000017</v>
      </c>
      <c r="J264" s="8">
        <v>2177371726.4200001</v>
      </c>
      <c r="K264" s="8">
        <v>-2177371726.4200001</v>
      </c>
      <c r="L264" s="31">
        <v>0</v>
      </c>
      <c r="M264" s="37">
        <v>1482783032</v>
      </c>
      <c r="N264" s="39">
        <v>0</v>
      </c>
      <c r="O264" s="60">
        <v>0</v>
      </c>
      <c r="P264" s="62">
        <v>0</v>
      </c>
      <c r="Q264" s="62">
        <v>3660154758.4200001</v>
      </c>
      <c r="R264" s="62">
        <v>1795787361.1300001</v>
      </c>
      <c r="S264" s="62">
        <v>67.09</v>
      </c>
      <c r="T264" s="62">
        <v>32.909999999999997</v>
      </c>
    </row>
    <row r="265" spans="1:20" s="2" customFormat="1" x14ac:dyDescent="0.2">
      <c r="A265" s="29">
        <v>6</v>
      </c>
      <c r="B265" s="28" t="s">
        <v>552</v>
      </c>
      <c r="C265" s="28" t="s">
        <v>553</v>
      </c>
      <c r="D265" s="20">
        <v>25831035543.599998</v>
      </c>
      <c r="E265" s="30">
        <v>0</v>
      </c>
      <c r="F265" s="30">
        <v>0</v>
      </c>
      <c r="G265" s="30">
        <v>0</v>
      </c>
      <c r="H265" s="30">
        <v>0</v>
      </c>
      <c r="I265" s="30">
        <v>0</v>
      </c>
      <c r="J265" s="30">
        <v>0</v>
      </c>
      <c r="K265" s="30">
        <v>0</v>
      </c>
      <c r="L265" s="31">
        <v>0</v>
      </c>
      <c r="M265" s="37">
        <v>0</v>
      </c>
      <c r="N265" s="39">
        <v>0</v>
      </c>
      <c r="O265" s="60">
        <v>0</v>
      </c>
      <c r="P265" s="62">
        <v>0</v>
      </c>
      <c r="Q265" s="62">
        <v>0</v>
      </c>
      <c r="R265" s="62">
        <v>25831035543.599998</v>
      </c>
      <c r="S265" s="62">
        <v>0</v>
      </c>
      <c r="T265" s="62">
        <v>100</v>
      </c>
    </row>
    <row r="266" spans="1:20" s="2" customFormat="1" x14ac:dyDescent="0.2">
      <c r="A266" s="2">
        <v>5</v>
      </c>
      <c r="B266" s="2" t="s">
        <v>250</v>
      </c>
      <c r="C266" s="2" t="s">
        <v>512</v>
      </c>
      <c r="D266" s="20">
        <v>367519757935.46002</v>
      </c>
      <c r="E266" s="3">
        <v>402753493.14999998</v>
      </c>
      <c r="F266" s="3">
        <v>24258507425.740002</v>
      </c>
      <c r="G266" s="3">
        <v>1615292623.1600001</v>
      </c>
      <c r="H266" s="3">
        <v>2298561004.8299999</v>
      </c>
      <c r="I266" s="3">
        <v>471757377.08000004</v>
      </c>
      <c r="J266" s="8">
        <v>15085434717.77</v>
      </c>
      <c r="K266" s="8">
        <v>-2745550088.1500001</v>
      </c>
      <c r="L266" s="31">
        <v>1135475922.6500001</v>
      </c>
      <c r="M266" s="37">
        <v>1167516783.3199999</v>
      </c>
      <c r="N266" s="39">
        <v>4609906339.5100002</v>
      </c>
      <c r="O266" s="60">
        <v>28459457157.599998</v>
      </c>
      <c r="P266" s="62">
        <v>3191421066.5300002</v>
      </c>
      <c r="Q266" s="62">
        <v>79950533823.190002</v>
      </c>
      <c r="R266" s="62">
        <v>287569224112.27002</v>
      </c>
      <c r="S266" s="62">
        <v>21.75</v>
      </c>
      <c r="T266" s="62">
        <v>78.25</v>
      </c>
    </row>
    <row r="267" spans="1:20" s="2" customFormat="1" x14ac:dyDescent="0.2">
      <c r="A267" s="2">
        <v>6</v>
      </c>
      <c r="B267" s="2" t="s">
        <v>251</v>
      </c>
      <c r="C267" s="2" t="s">
        <v>513</v>
      </c>
      <c r="D267" s="20">
        <v>284279981.19999999</v>
      </c>
      <c r="E267" s="3">
        <v>0</v>
      </c>
      <c r="F267" s="3">
        <v>70010636.319999993</v>
      </c>
      <c r="G267" s="3">
        <v>0</v>
      </c>
      <c r="H267" s="3">
        <v>8140800</v>
      </c>
      <c r="I267" s="3">
        <v>0</v>
      </c>
      <c r="J267" s="8">
        <v>70010636.319999993</v>
      </c>
      <c r="K267" s="8">
        <v>-70010636.319999993</v>
      </c>
      <c r="L267" s="31">
        <v>0</v>
      </c>
      <c r="M267" s="37">
        <v>0</v>
      </c>
      <c r="N267" s="39">
        <v>0</v>
      </c>
      <c r="O267" s="60">
        <v>0</v>
      </c>
      <c r="P267" s="62">
        <v>0</v>
      </c>
      <c r="Q267" s="62">
        <v>78151436.319999993</v>
      </c>
      <c r="R267" s="62">
        <v>206128544.88</v>
      </c>
      <c r="S267" s="62">
        <v>27.49</v>
      </c>
      <c r="T267" s="62">
        <v>72.510000000000005</v>
      </c>
    </row>
    <row r="268" spans="1:20" s="2" customFormat="1" x14ac:dyDescent="0.2">
      <c r="A268" s="2">
        <v>6</v>
      </c>
      <c r="B268" s="2" t="s">
        <v>252</v>
      </c>
      <c r="C268" s="2" t="s">
        <v>514</v>
      </c>
      <c r="D268" s="20">
        <v>24368300711.77</v>
      </c>
      <c r="E268" s="3">
        <v>0</v>
      </c>
      <c r="F268" s="3">
        <v>22408570109.900002</v>
      </c>
      <c r="G268" s="3">
        <v>0</v>
      </c>
      <c r="H268" s="3">
        <v>0</v>
      </c>
      <c r="I268" s="3">
        <v>0</v>
      </c>
      <c r="J268" s="8">
        <v>0</v>
      </c>
      <c r="K268" s="8">
        <v>0</v>
      </c>
      <c r="L268" s="31">
        <v>0</v>
      </c>
      <c r="M268" s="37">
        <v>0</v>
      </c>
      <c r="N268" s="39">
        <v>0</v>
      </c>
      <c r="O268" s="60">
        <v>0</v>
      </c>
      <c r="P268" s="62">
        <v>1448053320.25</v>
      </c>
      <c r="Q268" s="62">
        <v>23856623430.150002</v>
      </c>
      <c r="R268" s="62">
        <v>511677281.62</v>
      </c>
      <c r="S268" s="62">
        <v>97.9</v>
      </c>
      <c r="T268" s="62">
        <v>2.1</v>
      </c>
    </row>
    <row r="269" spans="1:20" s="2" customFormat="1" x14ac:dyDescent="0.2">
      <c r="A269" s="2">
        <v>6</v>
      </c>
      <c r="B269" s="2" t="s">
        <v>253</v>
      </c>
      <c r="C269" s="2" t="s">
        <v>515</v>
      </c>
      <c r="D269" s="20">
        <v>22763805162.220001</v>
      </c>
      <c r="E269" s="3">
        <v>3589872</v>
      </c>
      <c r="F269" s="3">
        <v>1371835052.5699999</v>
      </c>
      <c r="G269" s="3">
        <v>798427460.95000005</v>
      </c>
      <c r="H269" s="3">
        <v>664911950.49000001</v>
      </c>
      <c r="I269" s="3">
        <v>267946762.78</v>
      </c>
      <c r="J269" s="8">
        <v>1613113711.77</v>
      </c>
      <c r="K269" s="8">
        <v>831818139.77999997</v>
      </c>
      <c r="L269" s="31">
        <v>802425919.89999998</v>
      </c>
      <c r="M269" s="37">
        <v>267434789.46000001</v>
      </c>
      <c r="N269" s="39">
        <v>1368189842.51</v>
      </c>
      <c r="O269" s="60">
        <v>1513603823.73</v>
      </c>
      <c r="P269" s="62">
        <v>1386789655.1099999</v>
      </c>
      <c r="Q269" s="62">
        <v>10890086981.049999</v>
      </c>
      <c r="R269" s="62">
        <v>11873718181.17</v>
      </c>
      <c r="S269" s="62">
        <v>47.84</v>
      </c>
      <c r="T269" s="62">
        <v>52.16</v>
      </c>
    </row>
    <row r="270" spans="1:20" s="2" customFormat="1" x14ac:dyDescent="0.2">
      <c r="A270" s="2">
        <v>6</v>
      </c>
      <c r="B270" s="2" t="s">
        <v>254</v>
      </c>
      <c r="C270" s="2" t="s">
        <v>516</v>
      </c>
      <c r="D270" s="20">
        <v>6310914477.3999996</v>
      </c>
      <c r="E270" s="3">
        <v>0</v>
      </c>
      <c r="F270" s="3">
        <v>271080000</v>
      </c>
      <c r="G270" s="3">
        <v>719514263.16999996</v>
      </c>
      <c r="H270" s="3">
        <v>1332650030.0899999</v>
      </c>
      <c r="I270" s="3">
        <v>0</v>
      </c>
      <c r="J270" s="8">
        <v>978437103.85000002</v>
      </c>
      <c r="K270" s="8">
        <v>0</v>
      </c>
      <c r="L270" s="31">
        <v>0</v>
      </c>
      <c r="M270" s="37">
        <v>602452560.22000003</v>
      </c>
      <c r="N270" s="39">
        <v>318165603.13999999</v>
      </c>
      <c r="O270" s="60">
        <v>1243300437.1199999</v>
      </c>
      <c r="P270" s="62">
        <v>92005650</v>
      </c>
      <c r="Q270" s="62">
        <v>5557605647.5900002</v>
      </c>
      <c r="R270" s="62">
        <v>753308829.80999994</v>
      </c>
      <c r="S270" s="62">
        <v>88.06</v>
      </c>
      <c r="T270" s="62">
        <v>11.94</v>
      </c>
    </row>
    <row r="271" spans="1:20" s="2" customFormat="1" x14ac:dyDescent="0.2">
      <c r="A271" s="2">
        <v>6</v>
      </c>
      <c r="B271" s="2" t="s">
        <v>255</v>
      </c>
      <c r="C271" s="2" t="s">
        <v>517</v>
      </c>
      <c r="D271" s="20">
        <v>44762273049.110001</v>
      </c>
      <c r="E271" s="3">
        <v>0</v>
      </c>
      <c r="F271" s="3">
        <v>0</v>
      </c>
      <c r="G271" s="3">
        <v>0</v>
      </c>
      <c r="H271" s="3">
        <v>0</v>
      </c>
      <c r="I271" s="3">
        <v>0</v>
      </c>
      <c r="J271" s="8">
        <v>8235600000</v>
      </c>
      <c r="K271" s="8">
        <v>0</v>
      </c>
      <c r="L271" s="31">
        <v>0</v>
      </c>
      <c r="M271" s="37">
        <v>0</v>
      </c>
      <c r="N271" s="39">
        <v>0</v>
      </c>
      <c r="O271" s="60">
        <v>25260750000</v>
      </c>
      <c r="P271" s="62">
        <v>0</v>
      </c>
      <c r="Q271" s="62">
        <v>33496350000</v>
      </c>
      <c r="R271" s="62">
        <v>11265923049.110001</v>
      </c>
      <c r="S271" s="62">
        <v>74.83</v>
      </c>
      <c r="T271" s="62">
        <v>25.17</v>
      </c>
    </row>
    <row r="272" spans="1:20" s="2" customFormat="1" x14ac:dyDescent="0.2">
      <c r="A272" s="2">
        <v>6</v>
      </c>
      <c r="B272" s="2" t="s">
        <v>256</v>
      </c>
      <c r="C272" s="2" t="s">
        <v>518</v>
      </c>
      <c r="D272" s="20">
        <v>18908541453.759998</v>
      </c>
      <c r="E272" s="3">
        <v>399163621.14999998</v>
      </c>
      <c r="F272" s="3">
        <v>137011626.94999999</v>
      </c>
      <c r="G272" s="3">
        <v>97350899.040000007</v>
      </c>
      <c r="H272" s="3">
        <v>292858224.25</v>
      </c>
      <c r="I272" s="3">
        <v>203810614.30000007</v>
      </c>
      <c r="J272" s="8">
        <v>4188273265.8299999</v>
      </c>
      <c r="K272" s="8">
        <v>-3507357591.6100001</v>
      </c>
      <c r="L272" s="31">
        <v>333050002.75</v>
      </c>
      <c r="M272" s="37">
        <v>297629433.63999999</v>
      </c>
      <c r="N272" s="39">
        <v>126497393.86</v>
      </c>
      <c r="O272" s="60">
        <v>441802896.75</v>
      </c>
      <c r="P272" s="62">
        <v>264572441.16999999</v>
      </c>
      <c r="Q272" s="62">
        <v>3274662828.0799999</v>
      </c>
      <c r="R272" s="62">
        <v>15633878625.68</v>
      </c>
      <c r="S272" s="62">
        <v>17.32</v>
      </c>
      <c r="T272" s="62">
        <v>82.68</v>
      </c>
    </row>
    <row r="273" spans="1:20" s="2" customFormat="1" x14ac:dyDescent="0.2">
      <c r="A273" s="2">
        <v>6</v>
      </c>
      <c r="B273" s="2" t="s">
        <v>257</v>
      </c>
      <c r="C273" s="2" t="s">
        <v>519</v>
      </c>
      <c r="D273" s="20">
        <v>222319643100</v>
      </c>
      <c r="E273" s="3">
        <v>0</v>
      </c>
      <c r="F273" s="3">
        <v>0</v>
      </c>
      <c r="G273" s="3">
        <v>0</v>
      </c>
      <c r="H273" s="3">
        <v>0</v>
      </c>
      <c r="I273" s="3">
        <v>0</v>
      </c>
      <c r="J273" s="8">
        <v>0</v>
      </c>
      <c r="K273" s="8">
        <v>0</v>
      </c>
      <c r="L273" s="31">
        <v>0</v>
      </c>
      <c r="M273" s="37">
        <v>0</v>
      </c>
      <c r="N273" s="39">
        <v>2797053500</v>
      </c>
      <c r="O273" s="60">
        <v>0</v>
      </c>
      <c r="P273" s="62">
        <v>0</v>
      </c>
      <c r="Q273" s="62">
        <v>2797053500</v>
      </c>
      <c r="R273" s="62">
        <v>219522589600</v>
      </c>
      <c r="S273" s="62">
        <v>1.26</v>
      </c>
      <c r="T273" s="62">
        <v>98.74</v>
      </c>
    </row>
    <row r="274" spans="1:20" s="2" customFormat="1" x14ac:dyDescent="0.2">
      <c r="A274" s="2">
        <v>6</v>
      </c>
      <c r="B274" s="2" t="s">
        <v>258</v>
      </c>
      <c r="C274" s="2" t="s">
        <v>520</v>
      </c>
      <c r="D274" s="20">
        <v>27802000000</v>
      </c>
      <c r="E274" s="3">
        <v>0</v>
      </c>
      <c r="F274" s="3">
        <v>0</v>
      </c>
      <c r="G274" s="3">
        <v>0</v>
      </c>
      <c r="H274" s="3">
        <v>0</v>
      </c>
      <c r="I274" s="3">
        <v>0</v>
      </c>
      <c r="J274" s="8">
        <v>0</v>
      </c>
      <c r="K274" s="8">
        <v>0</v>
      </c>
      <c r="L274" s="31">
        <v>0</v>
      </c>
      <c r="M274" s="37">
        <v>0</v>
      </c>
      <c r="N274" s="39">
        <v>0</v>
      </c>
      <c r="O274" s="60">
        <v>0</v>
      </c>
      <c r="P274" s="62">
        <v>0</v>
      </c>
      <c r="Q274" s="62">
        <v>0</v>
      </c>
      <c r="R274" s="62">
        <v>27802000000</v>
      </c>
      <c r="S274" s="62">
        <v>0</v>
      </c>
      <c r="T274" s="62">
        <v>100</v>
      </c>
    </row>
    <row r="275" spans="1:20" s="2" customFormat="1" x14ac:dyDescent="0.2">
      <c r="A275" s="2">
        <v>5</v>
      </c>
      <c r="B275" s="2" t="s">
        <v>259</v>
      </c>
      <c r="C275" s="2" t="s">
        <v>260</v>
      </c>
      <c r="D275" s="20">
        <v>344369995637.64001</v>
      </c>
      <c r="E275" s="3">
        <v>920618000</v>
      </c>
      <c r="F275" s="3">
        <v>593725743</v>
      </c>
      <c r="G275" s="3">
        <v>0</v>
      </c>
      <c r="H275" s="3">
        <v>2437335000</v>
      </c>
      <c r="I275" s="3">
        <v>3592748782</v>
      </c>
      <c r="J275" s="8">
        <v>5930194746.4499998</v>
      </c>
      <c r="K275" s="8">
        <v>0</v>
      </c>
      <c r="L275" s="31">
        <v>0</v>
      </c>
      <c r="M275" s="37">
        <v>0</v>
      </c>
      <c r="N275" s="39">
        <v>5039080000</v>
      </c>
      <c r="O275" s="60">
        <v>0</v>
      </c>
      <c r="P275" s="62">
        <v>1115440000</v>
      </c>
      <c r="Q275" s="62">
        <v>19629142271.450001</v>
      </c>
      <c r="R275" s="62">
        <v>324740853366.19</v>
      </c>
      <c r="S275" s="62">
        <v>5.7</v>
      </c>
      <c r="T275" s="62">
        <v>94.3</v>
      </c>
    </row>
    <row r="276" spans="1:20" s="2" customFormat="1" x14ac:dyDescent="0.2">
      <c r="A276" s="58">
        <v>6</v>
      </c>
      <c r="B276" s="57" t="s">
        <v>575</v>
      </c>
      <c r="C276" s="57" t="s">
        <v>576</v>
      </c>
      <c r="D276" s="59">
        <v>233377200000</v>
      </c>
      <c r="E276" s="59">
        <v>0</v>
      </c>
      <c r="F276" s="59">
        <v>0</v>
      </c>
      <c r="G276" s="59">
        <v>0</v>
      </c>
      <c r="H276" s="59">
        <v>0</v>
      </c>
      <c r="I276" s="59">
        <v>0</v>
      </c>
      <c r="J276" s="59">
        <v>0</v>
      </c>
      <c r="K276" s="59">
        <v>0</v>
      </c>
      <c r="L276" s="59">
        <v>0</v>
      </c>
      <c r="M276" s="59">
        <v>0</v>
      </c>
      <c r="N276" s="59">
        <v>0</v>
      </c>
      <c r="O276" s="60">
        <v>0</v>
      </c>
      <c r="P276" s="62">
        <v>0</v>
      </c>
      <c r="Q276" s="62">
        <v>0</v>
      </c>
      <c r="R276" s="62">
        <v>233377200000</v>
      </c>
      <c r="S276" s="62">
        <v>0</v>
      </c>
      <c r="T276" s="62">
        <v>100</v>
      </c>
    </row>
    <row r="277" spans="1:20" s="2" customFormat="1" x14ac:dyDescent="0.2">
      <c r="A277" s="2">
        <v>6</v>
      </c>
      <c r="B277" s="2" t="s">
        <v>261</v>
      </c>
      <c r="C277" s="2" t="s">
        <v>521</v>
      </c>
      <c r="D277" s="20">
        <v>0</v>
      </c>
      <c r="E277" s="3">
        <v>0</v>
      </c>
      <c r="F277" s="3">
        <v>0</v>
      </c>
      <c r="G277" s="3">
        <v>0</v>
      </c>
      <c r="H277" s="3">
        <v>0</v>
      </c>
      <c r="I277" s="3">
        <v>0</v>
      </c>
      <c r="J277" s="8">
        <v>0</v>
      </c>
      <c r="K277" s="8">
        <v>0</v>
      </c>
      <c r="L277" s="31">
        <v>0</v>
      </c>
      <c r="M277" s="37">
        <v>0</v>
      </c>
      <c r="N277" s="39">
        <v>0</v>
      </c>
      <c r="O277" s="60">
        <v>0</v>
      </c>
      <c r="P277" s="62">
        <v>0</v>
      </c>
      <c r="Q277" s="62">
        <v>0</v>
      </c>
      <c r="R277" s="62">
        <v>0</v>
      </c>
      <c r="S277" s="62">
        <v>0</v>
      </c>
      <c r="T277" s="62">
        <v>100</v>
      </c>
    </row>
    <row r="278" spans="1:20" s="2" customFormat="1" x14ac:dyDescent="0.2">
      <c r="A278" s="2">
        <v>6</v>
      </c>
      <c r="B278" s="2" t="s">
        <v>262</v>
      </c>
      <c r="C278" s="2" t="s">
        <v>522</v>
      </c>
      <c r="D278" s="20">
        <v>0</v>
      </c>
      <c r="E278" s="3">
        <v>0</v>
      </c>
      <c r="F278" s="3">
        <v>0</v>
      </c>
      <c r="G278" s="3">
        <v>0</v>
      </c>
      <c r="H278" s="3">
        <v>0</v>
      </c>
      <c r="I278" s="3">
        <v>0</v>
      </c>
      <c r="J278" s="8">
        <v>0</v>
      </c>
      <c r="K278" s="8">
        <v>0</v>
      </c>
      <c r="L278" s="31">
        <v>0</v>
      </c>
      <c r="M278" s="37">
        <v>0</v>
      </c>
      <c r="N278" s="39">
        <v>0</v>
      </c>
      <c r="O278" s="60">
        <v>0</v>
      </c>
      <c r="P278" s="62">
        <v>0</v>
      </c>
      <c r="Q278" s="62">
        <v>0</v>
      </c>
      <c r="R278" s="62">
        <v>0</v>
      </c>
      <c r="S278" s="62">
        <v>0</v>
      </c>
      <c r="T278" s="62">
        <v>100</v>
      </c>
    </row>
    <row r="279" spans="1:20" s="2" customFormat="1" x14ac:dyDescent="0.2">
      <c r="A279" s="2">
        <v>6</v>
      </c>
      <c r="B279" s="2" t="s">
        <v>263</v>
      </c>
      <c r="C279" s="2" t="s">
        <v>523</v>
      </c>
      <c r="D279" s="20">
        <v>17485079619.900002</v>
      </c>
      <c r="E279" s="3">
        <v>0</v>
      </c>
      <c r="F279" s="3">
        <v>0</v>
      </c>
      <c r="G279" s="3">
        <v>0</v>
      </c>
      <c r="H279" s="3">
        <v>0</v>
      </c>
      <c r="I279" s="3">
        <v>0</v>
      </c>
      <c r="J279" s="8">
        <v>0</v>
      </c>
      <c r="K279" s="8">
        <v>0</v>
      </c>
      <c r="L279" s="31">
        <v>0</v>
      </c>
      <c r="M279" s="37">
        <v>0</v>
      </c>
      <c r="N279" s="39">
        <v>0</v>
      </c>
      <c r="O279" s="60">
        <v>0</v>
      </c>
      <c r="P279" s="62">
        <v>0</v>
      </c>
      <c r="Q279" s="62">
        <v>0</v>
      </c>
      <c r="R279" s="62">
        <v>17485079619.900002</v>
      </c>
      <c r="S279" s="62">
        <v>0</v>
      </c>
      <c r="T279" s="62">
        <v>100</v>
      </c>
    </row>
    <row r="280" spans="1:20" s="2" customFormat="1" x14ac:dyDescent="0.2">
      <c r="A280" s="2">
        <v>6</v>
      </c>
      <c r="B280" s="2" t="s">
        <v>264</v>
      </c>
      <c r="C280" s="2" t="s">
        <v>524</v>
      </c>
      <c r="D280" s="20">
        <v>93507716017.740005</v>
      </c>
      <c r="E280" s="3">
        <v>920618000</v>
      </c>
      <c r="F280" s="3">
        <v>593725743</v>
      </c>
      <c r="G280" s="3">
        <v>0</v>
      </c>
      <c r="H280" s="3">
        <v>2437335000</v>
      </c>
      <c r="I280" s="3">
        <v>3592748782</v>
      </c>
      <c r="J280" s="8">
        <v>5930194746.4499998</v>
      </c>
      <c r="K280" s="8">
        <v>0</v>
      </c>
      <c r="L280" s="31">
        <v>0</v>
      </c>
      <c r="M280" s="37">
        <v>0</v>
      </c>
      <c r="N280" s="39">
        <v>5039080000</v>
      </c>
      <c r="O280" s="60">
        <v>0</v>
      </c>
      <c r="P280" s="62">
        <v>1115440000</v>
      </c>
      <c r="Q280" s="62">
        <v>19629142271.450001</v>
      </c>
      <c r="R280" s="62">
        <v>73878573746.289993</v>
      </c>
      <c r="S280" s="62">
        <v>20.99</v>
      </c>
      <c r="T280" s="62">
        <v>79.010000000000005</v>
      </c>
    </row>
    <row r="281" spans="1:20" s="2" customFormat="1" x14ac:dyDescent="0.2">
      <c r="A281" s="2">
        <v>5</v>
      </c>
      <c r="B281" s="2" t="s">
        <v>265</v>
      </c>
      <c r="C281" s="2" t="s">
        <v>525</v>
      </c>
      <c r="D281" s="20">
        <v>38205512683.760002</v>
      </c>
      <c r="E281" s="3">
        <v>0</v>
      </c>
      <c r="F281" s="3">
        <v>3986411959.4699998</v>
      </c>
      <c r="G281" s="3">
        <v>3130828857.1100001</v>
      </c>
      <c r="H281" s="3">
        <v>680959161.51999998</v>
      </c>
      <c r="I281" s="3">
        <v>1568322318.5900009</v>
      </c>
      <c r="J281" s="8">
        <v>406446962.25999999</v>
      </c>
      <c r="K281" s="8">
        <v>120948907.33</v>
      </c>
      <c r="L281" s="31">
        <v>1035499146.87</v>
      </c>
      <c r="M281" s="37">
        <v>633751346.51999998</v>
      </c>
      <c r="N281" s="39">
        <v>734909762.80999994</v>
      </c>
      <c r="O281" s="60">
        <v>643229502.51999998</v>
      </c>
      <c r="P281" s="62">
        <v>-2075832769.3199999</v>
      </c>
      <c r="Q281" s="62">
        <v>10865475155.68</v>
      </c>
      <c r="R281" s="62">
        <v>27340037528.080002</v>
      </c>
      <c r="S281" s="62">
        <v>28.44</v>
      </c>
      <c r="T281" s="62">
        <v>71.56</v>
      </c>
    </row>
    <row r="282" spans="1:20" x14ac:dyDescent="0.2">
      <c r="A282" s="2">
        <v>6</v>
      </c>
      <c r="B282" s="2" t="s">
        <v>266</v>
      </c>
      <c r="C282" s="2" t="s">
        <v>526</v>
      </c>
      <c r="D282" s="20">
        <v>25372337813.779999</v>
      </c>
      <c r="E282" s="3">
        <v>0</v>
      </c>
      <c r="F282" s="3">
        <v>3986411959.4699998</v>
      </c>
      <c r="G282" s="3">
        <v>2655563908.6799998</v>
      </c>
      <c r="H282" s="3">
        <v>0</v>
      </c>
      <c r="I282" s="3">
        <v>151535253.12000084</v>
      </c>
      <c r="J282" s="8">
        <v>406446962.25999999</v>
      </c>
      <c r="K282" s="8">
        <v>120948907.33</v>
      </c>
      <c r="L282" s="31">
        <v>268691562.75</v>
      </c>
      <c r="M282" s="37">
        <v>581263182.37</v>
      </c>
      <c r="N282" s="39">
        <v>690352561.30999994</v>
      </c>
      <c r="O282" s="60">
        <v>643229502.51999998</v>
      </c>
      <c r="P282" s="62">
        <v>-2075832769.3199999</v>
      </c>
      <c r="Q282" s="62">
        <v>7428611030.4899998</v>
      </c>
      <c r="R282" s="62">
        <v>17943726783.290001</v>
      </c>
      <c r="S282" s="62">
        <v>29.28</v>
      </c>
      <c r="T282" s="62">
        <v>70.72</v>
      </c>
    </row>
    <row r="283" spans="1:20" x14ac:dyDescent="0.2">
      <c r="A283" s="2">
        <v>6</v>
      </c>
      <c r="B283" s="2" t="s">
        <v>267</v>
      </c>
      <c r="C283" s="2" t="s">
        <v>527</v>
      </c>
      <c r="D283" s="20">
        <v>12833174869.98</v>
      </c>
      <c r="E283" s="3">
        <v>0</v>
      </c>
      <c r="F283" s="3">
        <v>0</v>
      </c>
      <c r="G283" s="3">
        <v>475264948.43000001</v>
      </c>
      <c r="H283" s="3">
        <v>680959161.51999998</v>
      </c>
      <c r="I283" s="3">
        <v>1416787065.47</v>
      </c>
      <c r="J283" s="8">
        <v>0</v>
      </c>
      <c r="K283" s="8">
        <v>0</v>
      </c>
      <c r="L283" s="31">
        <v>766807584.12</v>
      </c>
      <c r="M283" s="37">
        <v>52488164.149999999</v>
      </c>
      <c r="N283" s="39">
        <v>44557201.5</v>
      </c>
      <c r="O283" s="60">
        <v>0</v>
      </c>
      <c r="P283" s="62">
        <v>0</v>
      </c>
      <c r="Q283" s="62">
        <v>3436864125.1900001</v>
      </c>
      <c r="R283" s="62">
        <v>9396310744.7900009</v>
      </c>
      <c r="S283" s="62">
        <v>26.78</v>
      </c>
      <c r="T283" s="62">
        <v>73.22</v>
      </c>
    </row>
    <row r="284" spans="1:20" x14ac:dyDescent="0.2">
      <c r="A284" s="2">
        <v>4</v>
      </c>
      <c r="B284" s="2" t="s">
        <v>268</v>
      </c>
      <c r="C284" s="2" t="s">
        <v>528</v>
      </c>
      <c r="D284" s="20">
        <v>212790721104.23999</v>
      </c>
      <c r="E284" s="3">
        <v>0</v>
      </c>
      <c r="F284" s="3">
        <v>245098631.05000001</v>
      </c>
      <c r="G284" s="3">
        <v>0</v>
      </c>
      <c r="H284" s="3">
        <v>0</v>
      </c>
      <c r="I284" s="3">
        <v>0</v>
      </c>
      <c r="J284" s="8">
        <v>19998294.829999998</v>
      </c>
      <c r="K284" s="8">
        <v>166473925</v>
      </c>
      <c r="L284" s="31">
        <v>0</v>
      </c>
      <c r="M284" s="37">
        <v>0</v>
      </c>
      <c r="N284" s="39">
        <v>0</v>
      </c>
      <c r="O284" s="60">
        <v>0</v>
      </c>
      <c r="P284" s="62">
        <v>44139698438.059998</v>
      </c>
      <c r="Q284" s="62">
        <v>44571269288.940002</v>
      </c>
      <c r="R284" s="62">
        <v>168219451815.29999</v>
      </c>
      <c r="S284" s="62">
        <v>20.95</v>
      </c>
      <c r="T284" s="62">
        <v>79.05</v>
      </c>
    </row>
    <row r="285" spans="1:20" x14ac:dyDescent="0.2">
      <c r="A285" s="2">
        <v>5</v>
      </c>
      <c r="B285" s="2" t="s">
        <v>269</v>
      </c>
      <c r="C285" s="2" t="s">
        <v>529</v>
      </c>
      <c r="D285" s="20">
        <v>53052957835.120003</v>
      </c>
      <c r="E285" s="3">
        <v>0</v>
      </c>
      <c r="F285" s="3">
        <v>0</v>
      </c>
      <c r="G285" s="3">
        <v>0</v>
      </c>
      <c r="H285" s="3">
        <v>0</v>
      </c>
      <c r="I285" s="3">
        <v>0</v>
      </c>
      <c r="J285" s="8">
        <v>0</v>
      </c>
      <c r="K285" s="8">
        <v>0</v>
      </c>
      <c r="L285" s="31">
        <v>0</v>
      </c>
      <c r="M285" s="37">
        <v>0</v>
      </c>
      <c r="N285" s="39">
        <v>0</v>
      </c>
      <c r="O285" s="60">
        <v>0</v>
      </c>
      <c r="P285" s="62">
        <v>44057751996.360001</v>
      </c>
      <c r="Q285" s="62">
        <v>44057751996.360001</v>
      </c>
      <c r="R285" s="62">
        <v>8995205838.7600002</v>
      </c>
      <c r="S285" s="62">
        <v>83.04</v>
      </c>
      <c r="T285" s="62">
        <v>16.96</v>
      </c>
    </row>
    <row r="286" spans="1:20" x14ac:dyDescent="0.2">
      <c r="A286" s="2">
        <v>5</v>
      </c>
      <c r="B286" s="2" t="s">
        <v>270</v>
      </c>
      <c r="C286" s="2" t="s">
        <v>529</v>
      </c>
      <c r="D286" s="20">
        <v>158937200000</v>
      </c>
      <c r="E286" s="3">
        <v>0</v>
      </c>
      <c r="F286" s="3">
        <v>0</v>
      </c>
      <c r="G286" s="3">
        <v>0</v>
      </c>
      <c r="H286" s="3">
        <v>0</v>
      </c>
      <c r="I286" s="3">
        <v>0</v>
      </c>
      <c r="J286" s="8">
        <v>0</v>
      </c>
      <c r="K286" s="6">
        <v>0</v>
      </c>
      <c r="L286" s="31">
        <v>0</v>
      </c>
      <c r="M286" s="37">
        <v>0</v>
      </c>
      <c r="N286" s="39">
        <v>0</v>
      </c>
      <c r="O286" s="60">
        <v>0</v>
      </c>
      <c r="P286" s="62">
        <v>0</v>
      </c>
      <c r="Q286" s="62">
        <v>0</v>
      </c>
      <c r="R286" s="62">
        <v>158937200000</v>
      </c>
      <c r="S286" s="62">
        <v>0</v>
      </c>
      <c r="T286" s="62">
        <v>100</v>
      </c>
    </row>
    <row r="287" spans="1:20" x14ac:dyDescent="0.2">
      <c r="A287" s="2">
        <v>5</v>
      </c>
      <c r="B287" s="2" t="s">
        <v>271</v>
      </c>
      <c r="C287" s="2" t="s">
        <v>530</v>
      </c>
      <c r="D287" s="20">
        <v>800563269.12</v>
      </c>
      <c r="E287" s="3">
        <v>0</v>
      </c>
      <c r="F287" s="3">
        <v>245098631.05000001</v>
      </c>
      <c r="G287" s="3">
        <v>0</v>
      </c>
      <c r="H287" s="3">
        <v>0</v>
      </c>
      <c r="I287" s="3">
        <v>0</v>
      </c>
      <c r="J287" s="8">
        <v>19998294.829999998</v>
      </c>
      <c r="K287" s="6">
        <v>166473925</v>
      </c>
      <c r="L287" s="31">
        <v>0</v>
      </c>
      <c r="M287" s="37">
        <v>0</v>
      </c>
      <c r="N287" s="39">
        <v>0</v>
      </c>
      <c r="O287" s="60">
        <v>0</v>
      </c>
      <c r="P287" s="62">
        <v>81946441.700000003</v>
      </c>
      <c r="Q287" s="62">
        <v>513517292.57999998</v>
      </c>
      <c r="R287" s="62">
        <v>287045976.54000002</v>
      </c>
      <c r="S287" s="62">
        <v>64.14</v>
      </c>
      <c r="T287" s="62">
        <v>35.86</v>
      </c>
    </row>
    <row r="288" spans="1:20" x14ac:dyDescent="0.2">
      <c r="A288" s="2">
        <v>2</v>
      </c>
      <c r="B288" s="2" t="s">
        <v>272</v>
      </c>
      <c r="C288" s="2" t="s">
        <v>531</v>
      </c>
      <c r="D288" s="20">
        <v>3389977352.3299999</v>
      </c>
      <c r="E288" s="3">
        <v>2671550665</v>
      </c>
      <c r="F288" s="3">
        <v>0</v>
      </c>
      <c r="G288" s="3">
        <v>0</v>
      </c>
      <c r="H288" s="3">
        <v>0</v>
      </c>
      <c r="I288" s="3">
        <v>0</v>
      </c>
      <c r="J288" s="8">
        <v>0</v>
      </c>
      <c r="K288" s="6">
        <v>0</v>
      </c>
      <c r="L288" s="31">
        <v>0</v>
      </c>
      <c r="M288" s="37">
        <v>0</v>
      </c>
      <c r="N288" s="39">
        <v>0</v>
      </c>
      <c r="O288" s="60">
        <v>0</v>
      </c>
      <c r="P288" s="62">
        <v>718426687.33000004</v>
      </c>
      <c r="Q288" s="62">
        <v>3389977352.3299999</v>
      </c>
      <c r="R288" s="62">
        <v>0</v>
      </c>
      <c r="S288" s="62">
        <v>100</v>
      </c>
      <c r="T288" s="62">
        <v>0</v>
      </c>
    </row>
    <row r="289" spans="1:20" x14ac:dyDescent="0.2">
      <c r="A289" s="2">
        <v>3</v>
      </c>
      <c r="B289" s="2" t="s">
        <v>273</v>
      </c>
      <c r="C289" s="2" t="s">
        <v>274</v>
      </c>
      <c r="D289" s="20">
        <v>3389977352.3299999</v>
      </c>
      <c r="E289" s="3">
        <v>2671550665</v>
      </c>
      <c r="F289" s="3">
        <v>0</v>
      </c>
      <c r="G289" s="3">
        <v>0</v>
      </c>
      <c r="H289" s="3">
        <v>0</v>
      </c>
      <c r="I289" s="3">
        <v>0</v>
      </c>
      <c r="J289" s="8">
        <v>0</v>
      </c>
      <c r="K289" s="6">
        <v>0</v>
      </c>
      <c r="L289" s="31">
        <v>0</v>
      </c>
      <c r="M289" s="37">
        <v>0</v>
      </c>
      <c r="N289" s="39">
        <v>0</v>
      </c>
      <c r="O289" s="60">
        <v>0</v>
      </c>
      <c r="P289" s="62">
        <v>718426687.33000004</v>
      </c>
      <c r="Q289" s="62">
        <v>3389977352.3299999</v>
      </c>
      <c r="R289" s="62">
        <v>0</v>
      </c>
      <c r="S289" s="62">
        <v>100</v>
      </c>
      <c r="T289" s="62">
        <v>0</v>
      </c>
    </row>
    <row r="290" spans="1:20" x14ac:dyDescent="0.2">
      <c r="A290" s="2">
        <v>4</v>
      </c>
      <c r="B290" s="2" t="s">
        <v>275</v>
      </c>
      <c r="C290" s="2" t="s">
        <v>532</v>
      </c>
      <c r="D290" s="20">
        <v>3389977352.3299999</v>
      </c>
      <c r="E290" s="3">
        <v>2671550665</v>
      </c>
      <c r="F290" s="3">
        <v>0</v>
      </c>
      <c r="G290" s="3">
        <v>0</v>
      </c>
      <c r="H290" s="3">
        <v>0</v>
      </c>
      <c r="I290" s="3">
        <v>0</v>
      </c>
      <c r="J290" s="8">
        <v>0</v>
      </c>
      <c r="K290" s="6">
        <v>0</v>
      </c>
      <c r="L290" s="31">
        <v>0</v>
      </c>
      <c r="M290" s="37">
        <v>0</v>
      </c>
      <c r="N290" s="39">
        <v>0</v>
      </c>
      <c r="O290" s="60">
        <v>0</v>
      </c>
      <c r="P290" s="62">
        <v>718426687.33000004</v>
      </c>
      <c r="Q290" s="62">
        <v>3389977352.3299999</v>
      </c>
      <c r="R290" s="62">
        <v>0</v>
      </c>
      <c r="S290" s="62">
        <v>100</v>
      </c>
      <c r="T290" s="62">
        <v>0</v>
      </c>
    </row>
    <row r="291" spans="1:20" x14ac:dyDescent="0.2">
      <c r="A291" s="2"/>
      <c r="B291" s="2"/>
      <c r="C291" s="2"/>
      <c r="D291" s="65"/>
      <c r="E291" s="3"/>
      <c r="F291" s="3"/>
      <c r="G291" s="3"/>
      <c r="H291" s="3"/>
      <c r="I291" s="3"/>
      <c r="J291" s="8"/>
      <c r="L291" s="62"/>
      <c r="M291" s="62"/>
      <c r="N291" s="65"/>
      <c r="O291" s="62"/>
      <c r="P291" s="62"/>
      <c r="Q291" s="62"/>
      <c r="R291" s="62"/>
      <c r="S291" s="62"/>
      <c r="T291" s="62"/>
    </row>
    <row r="292" spans="1:20" x14ac:dyDescent="0.2">
      <c r="A292" s="2"/>
      <c r="B292" s="2"/>
      <c r="C292" s="2"/>
      <c r="D292" s="65"/>
      <c r="E292" s="3"/>
      <c r="F292" s="3"/>
      <c r="G292" s="3"/>
      <c r="H292" s="3"/>
      <c r="I292" s="3"/>
      <c r="J292" s="8"/>
      <c r="L292" s="62"/>
      <c r="M292" s="62"/>
      <c r="N292" s="65"/>
      <c r="O292" s="62"/>
      <c r="P292" s="62"/>
      <c r="Q292" s="62"/>
      <c r="R292" s="62"/>
      <c r="S292" s="62"/>
      <c r="T292" s="62"/>
    </row>
    <row r="293" spans="1:20" x14ac:dyDescent="0.2">
      <c r="B293" s="19" t="s">
        <v>554</v>
      </c>
      <c r="O293" s="53"/>
      <c r="Q293" s="49"/>
      <c r="R293" s="41"/>
      <c r="S293" s="41"/>
      <c r="T293" s="41"/>
    </row>
    <row r="294" spans="1:20" ht="21.75" customHeight="1" x14ac:dyDescent="0.2">
      <c r="A294" s="18" t="s">
        <v>546</v>
      </c>
      <c r="B294" s="2" t="s">
        <v>161</v>
      </c>
      <c r="C294" t="s">
        <v>581</v>
      </c>
      <c r="O294" s="53"/>
      <c r="Q294" s="45"/>
      <c r="R294" s="41"/>
      <c r="S294" s="41"/>
      <c r="T294" s="41"/>
    </row>
    <row r="295" spans="1:20" x14ac:dyDescent="0.2">
      <c r="A295" s="18" t="s">
        <v>558</v>
      </c>
      <c r="B295" t="s">
        <v>266</v>
      </c>
      <c r="C295" s="2" t="s">
        <v>580</v>
      </c>
      <c r="O295" s="53"/>
      <c r="Q295" s="41"/>
      <c r="R295" s="41"/>
      <c r="S295" s="41"/>
      <c r="T295" s="41"/>
    </row>
    <row r="296" spans="1:20" x14ac:dyDescent="0.2">
      <c r="A296" s="18"/>
      <c r="B296" s="2"/>
      <c r="O296" s="49"/>
      <c r="Q296" s="41"/>
      <c r="R296" s="41"/>
      <c r="S296" s="41"/>
      <c r="T296" s="41"/>
    </row>
    <row r="297" spans="1:20" x14ac:dyDescent="0.2">
      <c r="B297" s="2"/>
      <c r="O297" s="41"/>
    </row>
    <row r="298" spans="1:20" x14ac:dyDescent="0.2">
      <c r="O298" s="41"/>
    </row>
  </sheetData>
  <autoFilter ref="A6:T290"/>
  <mergeCells count="4">
    <mergeCell ref="B1:C1"/>
    <mergeCell ref="B2:C2"/>
    <mergeCell ref="B3:C3"/>
    <mergeCell ref="B4:C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1"/>
  <sheetViews>
    <sheetView showGridLines="0" workbookViewId="0">
      <selection activeCell="A10" sqref="A10"/>
    </sheetView>
  </sheetViews>
  <sheetFormatPr baseColWidth="10" defaultRowHeight="12.75" x14ac:dyDescent="0.2"/>
  <cols>
    <col min="1" max="1" width="65.5703125" style="72" customWidth="1"/>
    <col min="2" max="2" width="19.140625" style="72" bestFit="1" customWidth="1"/>
    <col min="3" max="3" width="21.140625" style="72" customWidth="1"/>
    <col min="4" max="4" width="20.85546875" style="72" bestFit="1" customWidth="1"/>
    <col min="5" max="5" width="12.42578125" style="72" bestFit="1" customWidth="1"/>
    <col min="6" max="256" width="11.42578125" style="72"/>
    <col min="257" max="257" width="65.5703125" style="72" customWidth="1"/>
    <col min="258" max="258" width="11.42578125" style="72"/>
    <col min="259" max="259" width="21.140625" style="72" customWidth="1"/>
    <col min="260" max="260" width="20.85546875" style="72" bestFit="1" customWidth="1"/>
    <col min="261" max="512" width="11.42578125" style="72"/>
    <col min="513" max="513" width="65.5703125" style="72" customWidth="1"/>
    <col min="514" max="514" width="11.42578125" style="72"/>
    <col min="515" max="515" width="21.140625" style="72" customWidth="1"/>
    <col min="516" max="516" width="20.85546875" style="72" bestFit="1" customWidth="1"/>
    <col min="517" max="768" width="11.42578125" style="72"/>
    <col min="769" max="769" width="65.5703125" style="72" customWidth="1"/>
    <col min="770" max="770" width="11.42578125" style="72"/>
    <col min="771" max="771" width="21.140625" style="72" customWidth="1"/>
    <col min="772" max="772" width="20.85546875" style="72" bestFit="1" customWidth="1"/>
    <col min="773" max="1024" width="11.42578125" style="72"/>
    <col min="1025" max="1025" width="65.5703125" style="72" customWidth="1"/>
    <col min="1026" max="1026" width="11.42578125" style="72"/>
    <col min="1027" max="1027" width="21.140625" style="72" customWidth="1"/>
    <col min="1028" max="1028" width="20.85546875" style="72" bestFit="1" customWidth="1"/>
    <col min="1029" max="1280" width="11.42578125" style="72"/>
    <col min="1281" max="1281" width="65.5703125" style="72" customWidth="1"/>
    <col min="1282" max="1282" width="11.42578125" style="72"/>
    <col min="1283" max="1283" width="21.140625" style="72" customWidth="1"/>
    <col min="1284" max="1284" width="20.85546875" style="72" bestFit="1" customWidth="1"/>
    <col min="1285" max="1536" width="11.42578125" style="72"/>
    <col min="1537" max="1537" width="65.5703125" style="72" customWidth="1"/>
    <col min="1538" max="1538" width="11.42578125" style="72"/>
    <col min="1539" max="1539" width="21.140625" style="72" customWidth="1"/>
    <col min="1540" max="1540" width="20.85546875" style="72" bestFit="1" customWidth="1"/>
    <col min="1541" max="1792" width="11.42578125" style="72"/>
    <col min="1793" max="1793" width="65.5703125" style="72" customWidth="1"/>
    <col min="1794" max="1794" width="11.42578125" style="72"/>
    <col min="1795" max="1795" width="21.140625" style="72" customWidth="1"/>
    <col min="1796" max="1796" width="20.85546875" style="72" bestFit="1" customWidth="1"/>
    <col min="1797" max="2048" width="11.42578125" style="72"/>
    <col min="2049" max="2049" width="65.5703125" style="72" customWidth="1"/>
    <col min="2050" max="2050" width="11.42578125" style="72"/>
    <col min="2051" max="2051" width="21.140625" style="72" customWidth="1"/>
    <col min="2052" max="2052" width="20.85546875" style="72" bestFit="1" customWidth="1"/>
    <col min="2053" max="2304" width="11.42578125" style="72"/>
    <col min="2305" max="2305" width="65.5703125" style="72" customWidth="1"/>
    <col min="2306" max="2306" width="11.42578125" style="72"/>
    <col min="2307" max="2307" width="21.140625" style="72" customWidth="1"/>
    <col min="2308" max="2308" width="20.85546875" style="72" bestFit="1" customWidth="1"/>
    <col min="2309" max="2560" width="11.42578125" style="72"/>
    <col min="2561" max="2561" width="65.5703125" style="72" customWidth="1"/>
    <col min="2562" max="2562" width="11.42578125" style="72"/>
    <col min="2563" max="2563" width="21.140625" style="72" customWidth="1"/>
    <col min="2564" max="2564" width="20.85546875" style="72" bestFit="1" customWidth="1"/>
    <col min="2565" max="2816" width="11.42578125" style="72"/>
    <col min="2817" max="2817" width="65.5703125" style="72" customWidth="1"/>
    <col min="2818" max="2818" width="11.42578125" style="72"/>
    <col min="2819" max="2819" width="21.140625" style="72" customWidth="1"/>
    <col min="2820" max="2820" width="20.85546875" style="72" bestFit="1" customWidth="1"/>
    <col min="2821" max="3072" width="11.42578125" style="72"/>
    <col min="3073" max="3073" width="65.5703125" style="72" customWidth="1"/>
    <col min="3074" max="3074" width="11.42578125" style="72"/>
    <col min="3075" max="3075" width="21.140625" style="72" customWidth="1"/>
    <col min="3076" max="3076" width="20.85546875" style="72" bestFit="1" customWidth="1"/>
    <col min="3077" max="3328" width="11.42578125" style="72"/>
    <col min="3329" max="3329" width="65.5703125" style="72" customWidth="1"/>
    <col min="3330" max="3330" width="11.42578125" style="72"/>
    <col min="3331" max="3331" width="21.140625" style="72" customWidth="1"/>
    <col min="3332" max="3332" width="20.85546875" style="72" bestFit="1" customWidth="1"/>
    <col min="3333" max="3584" width="11.42578125" style="72"/>
    <col min="3585" max="3585" width="65.5703125" style="72" customWidth="1"/>
    <col min="3586" max="3586" width="11.42578125" style="72"/>
    <col min="3587" max="3587" width="21.140625" style="72" customWidth="1"/>
    <col min="3588" max="3588" width="20.85546875" style="72" bestFit="1" customWidth="1"/>
    <col min="3589" max="3840" width="11.42578125" style="72"/>
    <col min="3841" max="3841" width="65.5703125" style="72" customWidth="1"/>
    <col min="3842" max="3842" width="11.42578125" style="72"/>
    <col min="3843" max="3843" width="21.140625" style="72" customWidth="1"/>
    <col min="3844" max="3844" width="20.85546875" style="72" bestFit="1" customWidth="1"/>
    <col min="3845" max="4096" width="11.42578125" style="72"/>
    <col min="4097" max="4097" width="65.5703125" style="72" customWidth="1"/>
    <col min="4098" max="4098" width="11.42578125" style="72"/>
    <col min="4099" max="4099" width="21.140625" style="72" customWidth="1"/>
    <col min="4100" max="4100" width="20.85546875" style="72" bestFit="1" customWidth="1"/>
    <col min="4101" max="4352" width="11.42578125" style="72"/>
    <col min="4353" max="4353" width="65.5703125" style="72" customWidth="1"/>
    <col min="4354" max="4354" width="11.42578125" style="72"/>
    <col min="4355" max="4355" width="21.140625" style="72" customWidth="1"/>
    <col min="4356" max="4356" width="20.85546875" style="72" bestFit="1" customWidth="1"/>
    <col min="4357" max="4608" width="11.42578125" style="72"/>
    <col min="4609" max="4609" width="65.5703125" style="72" customWidth="1"/>
    <col min="4610" max="4610" width="11.42578125" style="72"/>
    <col min="4611" max="4611" width="21.140625" style="72" customWidth="1"/>
    <col min="4612" max="4612" width="20.85546875" style="72" bestFit="1" customWidth="1"/>
    <col min="4613" max="4864" width="11.42578125" style="72"/>
    <col min="4865" max="4865" width="65.5703125" style="72" customWidth="1"/>
    <col min="4866" max="4866" width="11.42578125" style="72"/>
    <col min="4867" max="4867" width="21.140625" style="72" customWidth="1"/>
    <col min="4868" max="4868" width="20.85546875" style="72" bestFit="1" customWidth="1"/>
    <col min="4869" max="5120" width="11.42578125" style="72"/>
    <col min="5121" max="5121" width="65.5703125" style="72" customWidth="1"/>
    <col min="5122" max="5122" width="11.42578125" style="72"/>
    <col min="5123" max="5123" width="21.140625" style="72" customWidth="1"/>
    <col min="5124" max="5124" width="20.85546875" style="72" bestFit="1" customWidth="1"/>
    <col min="5125" max="5376" width="11.42578125" style="72"/>
    <col min="5377" max="5377" width="65.5703125" style="72" customWidth="1"/>
    <col min="5378" max="5378" width="11.42578125" style="72"/>
    <col min="5379" max="5379" width="21.140625" style="72" customWidth="1"/>
    <col min="5380" max="5380" width="20.85546875" style="72" bestFit="1" customWidth="1"/>
    <col min="5381" max="5632" width="11.42578125" style="72"/>
    <col min="5633" max="5633" width="65.5703125" style="72" customWidth="1"/>
    <col min="5634" max="5634" width="11.42578125" style="72"/>
    <col min="5635" max="5635" width="21.140625" style="72" customWidth="1"/>
    <col min="5636" max="5636" width="20.85546875" style="72" bestFit="1" customWidth="1"/>
    <col min="5637" max="5888" width="11.42578125" style="72"/>
    <col min="5889" max="5889" width="65.5703125" style="72" customWidth="1"/>
    <col min="5890" max="5890" width="11.42578125" style="72"/>
    <col min="5891" max="5891" width="21.140625" style="72" customWidth="1"/>
    <col min="5892" max="5892" width="20.85546875" style="72" bestFit="1" customWidth="1"/>
    <col min="5893" max="6144" width="11.42578125" style="72"/>
    <col min="6145" max="6145" width="65.5703125" style="72" customWidth="1"/>
    <col min="6146" max="6146" width="11.42578125" style="72"/>
    <col min="6147" max="6147" width="21.140625" style="72" customWidth="1"/>
    <col min="6148" max="6148" width="20.85546875" style="72" bestFit="1" customWidth="1"/>
    <col min="6149" max="6400" width="11.42578125" style="72"/>
    <col min="6401" max="6401" width="65.5703125" style="72" customWidth="1"/>
    <col min="6402" max="6402" width="11.42578125" style="72"/>
    <col min="6403" max="6403" width="21.140625" style="72" customWidth="1"/>
    <col min="6404" max="6404" width="20.85546875" style="72" bestFit="1" customWidth="1"/>
    <col min="6405" max="6656" width="11.42578125" style="72"/>
    <col min="6657" max="6657" width="65.5703125" style="72" customWidth="1"/>
    <col min="6658" max="6658" width="11.42578125" style="72"/>
    <col min="6659" max="6659" width="21.140625" style="72" customWidth="1"/>
    <col min="6660" max="6660" width="20.85546875" style="72" bestFit="1" customWidth="1"/>
    <col min="6661" max="6912" width="11.42578125" style="72"/>
    <col min="6913" max="6913" width="65.5703125" style="72" customWidth="1"/>
    <col min="6914" max="6914" width="11.42578125" style="72"/>
    <col min="6915" max="6915" width="21.140625" style="72" customWidth="1"/>
    <col min="6916" max="6916" width="20.85546875" style="72" bestFit="1" customWidth="1"/>
    <col min="6917" max="7168" width="11.42578125" style="72"/>
    <col min="7169" max="7169" width="65.5703125" style="72" customWidth="1"/>
    <col min="7170" max="7170" width="11.42578125" style="72"/>
    <col min="7171" max="7171" width="21.140625" style="72" customWidth="1"/>
    <col min="7172" max="7172" width="20.85546875" style="72" bestFit="1" customWidth="1"/>
    <col min="7173" max="7424" width="11.42578125" style="72"/>
    <col min="7425" max="7425" width="65.5703125" style="72" customWidth="1"/>
    <col min="7426" max="7426" width="11.42578125" style="72"/>
    <col min="7427" max="7427" width="21.140625" style="72" customWidth="1"/>
    <col min="7428" max="7428" width="20.85546875" style="72" bestFit="1" customWidth="1"/>
    <col min="7429" max="7680" width="11.42578125" style="72"/>
    <col min="7681" max="7681" width="65.5703125" style="72" customWidth="1"/>
    <col min="7682" max="7682" width="11.42578125" style="72"/>
    <col min="7683" max="7683" width="21.140625" style="72" customWidth="1"/>
    <col min="7684" max="7684" width="20.85546875" style="72" bestFit="1" customWidth="1"/>
    <col min="7685" max="7936" width="11.42578125" style="72"/>
    <col min="7937" max="7937" width="65.5703125" style="72" customWidth="1"/>
    <col min="7938" max="7938" width="11.42578125" style="72"/>
    <col min="7939" max="7939" width="21.140625" style="72" customWidth="1"/>
    <col min="7940" max="7940" width="20.85546875" style="72" bestFit="1" customWidth="1"/>
    <col min="7941" max="8192" width="11.42578125" style="72"/>
    <col min="8193" max="8193" width="65.5703125" style="72" customWidth="1"/>
    <col min="8194" max="8194" width="11.42578125" style="72"/>
    <col min="8195" max="8195" width="21.140625" style="72" customWidth="1"/>
    <col min="8196" max="8196" width="20.85546875" style="72" bestFit="1" customWidth="1"/>
    <col min="8197" max="8448" width="11.42578125" style="72"/>
    <col min="8449" max="8449" width="65.5703125" style="72" customWidth="1"/>
    <col min="8450" max="8450" width="11.42578125" style="72"/>
    <col min="8451" max="8451" width="21.140625" style="72" customWidth="1"/>
    <col min="8452" max="8452" width="20.85546875" style="72" bestFit="1" customWidth="1"/>
    <col min="8453" max="8704" width="11.42578125" style="72"/>
    <col min="8705" max="8705" width="65.5703125" style="72" customWidth="1"/>
    <col min="8706" max="8706" width="11.42578125" style="72"/>
    <col min="8707" max="8707" width="21.140625" style="72" customWidth="1"/>
    <col min="8708" max="8708" width="20.85546875" style="72" bestFit="1" customWidth="1"/>
    <col min="8709" max="8960" width="11.42578125" style="72"/>
    <col min="8961" max="8961" width="65.5703125" style="72" customWidth="1"/>
    <col min="8962" max="8962" width="11.42578125" style="72"/>
    <col min="8963" max="8963" width="21.140625" style="72" customWidth="1"/>
    <col min="8964" max="8964" width="20.85546875" style="72" bestFit="1" customWidth="1"/>
    <col min="8965" max="9216" width="11.42578125" style="72"/>
    <col min="9217" max="9217" width="65.5703125" style="72" customWidth="1"/>
    <col min="9218" max="9218" width="11.42578125" style="72"/>
    <col min="9219" max="9219" width="21.140625" style="72" customWidth="1"/>
    <col min="9220" max="9220" width="20.85546875" style="72" bestFit="1" customWidth="1"/>
    <col min="9221" max="9472" width="11.42578125" style="72"/>
    <col min="9473" max="9473" width="65.5703125" style="72" customWidth="1"/>
    <col min="9474" max="9474" width="11.42578125" style="72"/>
    <col min="9475" max="9475" width="21.140625" style="72" customWidth="1"/>
    <col min="9476" max="9476" width="20.85546875" style="72" bestFit="1" customWidth="1"/>
    <col min="9477" max="9728" width="11.42578125" style="72"/>
    <col min="9729" max="9729" width="65.5703125" style="72" customWidth="1"/>
    <col min="9730" max="9730" width="11.42578125" style="72"/>
    <col min="9731" max="9731" width="21.140625" style="72" customWidth="1"/>
    <col min="9732" max="9732" width="20.85546875" style="72" bestFit="1" customWidth="1"/>
    <col min="9733" max="9984" width="11.42578125" style="72"/>
    <col min="9985" max="9985" width="65.5703125" style="72" customWidth="1"/>
    <col min="9986" max="9986" width="11.42578125" style="72"/>
    <col min="9987" max="9987" width="21.140625" style="72" customWidth="1"/>
    <col min="9988" max="9988" width="20.85546875" style="72" bestFit="1" customWidth="1"/>
    <col min="9989" max="10240" width="11.42578125" style="72"/>
    <col min="10241" max="10241" width="65.5703125" style="72" customWidth="1"/>
    <col min="10242" max="10242" width="11.42578125" style="72"/>
    <col min="10243" max="10243" width="21.140625" style="72" customWidth="1"/>
    <col min="10244" max="10244" width="20.85546875" style="72" bestFit="1" customWidth="1"/>
    <col min="10245" max="10496" width="11.42578125" style="72"/>
    <col min="10497" max="10497" width="65.5703125" style="72" customWidth="1"/>
    <col min="10498" max="10498" width="11.42578125" style="72"/>
    <col min="10499" max="10499" width="21.140625" style="72" customWidth="1"/>
    <col min="10500" max="10500" width="20.85546875" style="72" bestFit="1" customWidth="1"/>
    <col min="10501" max="10752" width="11.42578125" style="72"/>
    <col min="10753" max="10753" width="65.5703125" style="72" customWidth="1"/>
    <col min="10754" max="10754" width="11.42578125" style="72"/>
    <col min="10755" max="10755" width="21.140625" style="72" customWidth="1"/>
    <col min="10756" max="10756" width="20.85546875" style="72" bestFit="1" customWidth="1"/>
    <col min="10757" max="11008" width="11.42578125" style="72"/>
    <col min="11009" max="11009" width="65.5703125" style="72" customWidth="1"/>
    <col min="11010" max="11010" width="11.42578125" style="72"/>
    <col min="11011" max="11011" width="21.140625" style="72" customWidth="1"/>
    <col min="11012" max="11012" width="20.85546875" style="72" bestFit="1" customWidth="1"/>
    <col min="11013" max="11264" width="11.42578125" style="72"/>
    <col min="11265" max="11265" width="65.5703125" style="72" customWidth="1"/>
    <col min="11266" max="11266" width="11.42578125" style="72"/>
    <col min="11267" max="11267" width="21.140625" style="72" customWidth="1"/>
    <col min="11268" max="11268" width="20.85546875" style="72" bestFit="1" customWidth="1"/>
    <col min="11269" max="11520" width="11.42578125" style="72"/>
    <col min="11521" max="11521" width="65.5703125" style="72" customWidth="1"/>
    <col min="11522" max="11522" width="11.42578125" style="72"/>
    <col min="11523" max="11523" width="21.140625" style="72" customWidth="1"/>
    <col min="11524" max="11524" width="20.85546875" style="72" bestFit="1" customWidth="1"/>
    <col min="11525" max="11776" width="11.42578125" style="72"/>
    <col min="11777" max="11777" width="65.5703125" style="72" customWidth="1"/>
    <col min="11778" max="11778" width="11.42578125" style="72"/>
    <col min="11779" max="11779" width="21.140625" style="72" customWidth="1"/>
    <col min="11780" max="11780" width="20.85546875" style="72" bestFit="1" customWidth="1"/>
    <col min="11781" max="12032" width="11.42578125" style="72"/>
    <col min="12033" max="12033" width="65.5703125" style="72" customWidth="1"/>
    <col min="12034" max="12034" width="11.42578125" style="72"/>
    <col min="12035" max="12035" width="21.140625" style="72" customWidth="1"/>
    <col min="12036" max="12036" width="20.85546875" style="72" bestFit="1" customWidth="1"/>
    <col min="12037" max="12288" width="11.42578125" style="72"/>
    <col min="12289" max="12289" width="65.5703125" style="72" customWidth="1"/>
    <col min="12290" max="12290" width="11.42578125" style="72"/>
    <col min="12291" max="12291" width="21.140625" style="72" customWidth="1"/>
    <col min="12292" max="12292" width="20.85546875" style="72" bestFit="1" customWidth="1"/>
    <col min="12293" max="12544" width="11.42578125" style="72"/>
    <col min="12545" max="12545" width="65.5703125" style="72" customWidth="1"/>
    <col min="12546" max="12546" width="11.42578125" style="72"/>
    <col min="12547" max="12547" width="21.140625" style="72" customWidth="1"/>
    <col min="12548" max="12548" width="20.85546875" style="72" bestFit="1" customWidth="1"/>
    <col min="12549" max="12800" width="11.42578125" style="72"/>
    <col min="12801" max="12801" width="65.5703125" style="72" customWidth="1"/>
    <col min="12802" max="12802" width="11.42578125" style="72"/>
    <col min="12803" max="12803" width="21.140625" style="72" customWidth="1"/>
    <col min="12804" max="12804" width="20.85546875" style="72" bestFit="1" customWidth="1"/>
    <col min="12805" max="13056" width="11.42578125" style="72"/>
    <col min="13057" max="13057" width="65.5703125" style="72" customWidth="1"/>
    <col min="13058" max="13058" width="11.42578125" style="72"/>
    <col min="13059" max="13059" width="21.140625" style="72" customWidth="1"/>
    <col min="13060" max="13060" width="20.85546875" style="72" bestFit="1" customWidth="1"/>
    <col min="13061" max="13312" width="11.42578125" style="72"/>
    <col min="13313" max="13313" width="65.5703125" style="72" customWidth="1"/>
    <col min="13314" max="13314" width="11.42578125" style="72"/>
    <col min="13315" max="13315" width="21.140625" style="72" customWidth="1"/>
    <col min="13316" max="13316" width="20.85546875" style="72" bestFit="1" customWidth="1"/>
    <col min="13317" max="13568" width="11.42578125" style="72"/>
    <col min="13569" max="13569" width="65.5703125" style="72" customWidth="1"/>
    <col min="13570" max="13570" width="11.42578125" style="72"/>
    <col min="13571" max="13571" width="21.140625" style="72" customWidth="1"/>
    <col min="13572" max="13572" width="20.85546875" style="72" bestFit="1" customWidth="1"/>
    <col min="13573" max="13824" width="11.42578125" style="72"/>
    <col min="13825" max="13825" width="65.5703125" style="72" customWidth="1"/>
    <col min="13826" max="13826" width="11.42578125" style="72"/>
    <col min="13827" max="13827" width="21.140625" style="72" customWidth="1"/>
    <col min="13828" max="13828" width="20.85546875" style="72" bestFit="1" customWidth="1"/>
    <col min="13829" max="14080" width="11.42578125" style="72"/>
    <col min="14081" max="14081" width="65.5703125" style="72" customWidth="1"/>
    <col min="14082" max="14082" width="11.42578125" style="72"/>
    <col min="14083" max="14083" width="21.140625" style="72" customWidth="1"/>
    <col min="14084" max="14084" width="20.85546875" style="72" bestFit="1" customWidth="1"/>
    <col min="14085" max="14336" width="11.42578125" style="72"/>
    <col min="14337" max="14337" width="65.5703125" style="72" customWidth="1"/>
    <col min="14338" max="14338" width="11.42578125" style="72"/>
    <col min="14339" max="14339" width="21.140625" style="72" customWidth="1"/>
    <col min="14340" max="14340" width="20.85546875" style="72" bestFit="1" customWidth="1"/>
    <col min="14341" max="14592" width="11.42578125" style="72"/>
    <col min="14593" max="14593" width="65.5703125" style="72" customWidth="1"/>
    <col min="14594" max="14594" width="11.42578125" style="72"/>
    <col min="14595" max="14595" width="21.140625" style="72" customWidth="1"/>
    <col min="14596" max="14596" width="20.85546875" style="72" bestFit="1" customWidth="1"/>
    <col min="14597" max="14848" width="11.42578125" style="72"/>
    <col min="14849" max="14849" width="65.5703125" style="72" customWidth="1"/>
    <col min="14850" max="14850" width="11.42578125" style="72"/>
    <col min="14851" max="14851" width="21.140625" style="72" customWidth="1"/>
    <col min="14852" max="14852" width="20.85546875" style="72" bestFit="1" customWidth="1"/>
    <col min="14853" max="15104" width="11.42578125" style="72"/>
    <col min="15105" max="15105" width="65.5703125" style="72" customWidth="1"/>
    <col min="15106" max="15106" width="11.42578125" style="72"/>
    <col min="15107" max="15107" width="21.140625" style="72" customWidth="1"/>
    <col min="15108" max="15108" width="20.85546875" style="72" bestFit="1" customWidth="1"/>
    <col min="15109" max="15360" width="11.42578125" style="72"/>
    <col min="15361" max="15361" width="65.5703125" style="72" customWidth="1"/>
    <col min="15362" max="15362" width="11.42578125" style="72"/>
    <col min="15363" max="15363" width="21.140625" style="72" customWidth="1"/>
    <col min="15364" max="15364" width="20.85546875" style="72" bestFit="1" customWidth="1"/>
    <col min="15365" max="15616" width="11.42578125" style="72"/>
    <col min="15617" max="15617" width="65.5703125" style="72" customWidth="1"/>
    <col min="15618" max="15618" width="11.42578125" style="72"/>
    <col min="15619" max="15619" width="21.140625" style="72" customWidth="1"/>
    <col min="15620" max="15620" width="20.85546875" style="72" bestFit="1" customWidth="1"/>
    <col min="15621" max="15872" width="11.42578125" style="72"/>
    <col min="15873" max="15873" width="65.5703125" style="72" customWidth="1"/>
    <col min="15874" max="15874" width="11.42578125" style="72"/>
    <col min="15875" max="15875" width="21.140625" style="72" customWidth="1"/>
    <col min="15876" max="15876" width="20.85546875" style="72" bestFit="1" customWidth="1"/>
    <col min="15877" max="16128" width="11.42578125" style="72"/>
    <col min="16129" max="16129" width="65.5703125" style="72" customWidth="1"/>
    <col min="16130" max="16130" width="11.42578125" style="72"/>
    <col min="16131" max="16131" width="21.140625" style="72" customWidth="1"/>
    <col min="16132" max="16132" width="20.85546875" style="72" bestFit="1" customWidth="1"/>
    <col min="16133" max="16384" width="11.42578125" style="72"/>
  </cols>
  <sheetData>
    <row r="1" spans="1:12" x14ac:dyDescent="0.2">
      <c r="A1" s="71" t="s">
        <v>585</v>
      </c>
    </row>
    <row r="2" spans="1:12" ht="26.25" customHeight="1" x14ac:dyDescent="0.2">
      <c r="A2" s="109" t="s">
        <v>601</v>
      </c>
      <c r="B2" s="109"/>
      <c r="C2" s="109"/>
      <c r="D2" s="109"/>
    </row>
    <row r="3" spans="1:12" ht="26.25" customHeight="1" x14ac:dyDescent="0.2">
      <c r="A3" s="73"/>
      <c r="B3" s="73"/>
      <c r="C3" s="73"/>
      <c r="D3" s="73"/>
    </row>
    <row r="4" spans="1:12" x14ac:dyDescent="0.2">
      <c r="A4" s="74" t="s">
        <v>586</v>
      </c>
      <c r="B4" s="74"/>
      <c r="C4" s="75">
        <v>3943917509144</v>
      </c>
      <c r="F4" s="76"/>
      <c r="G4" s="57"/>
      <c r="H4" s="57"/>
      <c r="I4" s="57"/>
      <c r="J4" s="76"/>
      <c r="K4" s="57"/>
      <c r="L4" s="57"/>
    </row>
    <row r="5" spans="1:12" x14ac:dyDescent="0.2">
      <c r="A5" s="74" t="s">
        <v>587</v>
      </c>
      <c r="B5" s="74"/>
      <c r="C5" s="75">
        <v>41664204512</v>
      </c>
      <c r="F5" s="76"/>
      <c r="G5" s="57"/>
      <c r="H5" s="57"/>
      <c r="I5" s="57"/>
      <c r="J5" s="57"/>
      <c r="K5" s="57"/>
      <c r="L5" s="57"/>
    </row>
    <row r="6" spans="1:12" x14ac:dyDescent="0.2">
      <c r="A6" s="77" t="s">
        <v>588</v>
      </c>
      <c r="B6" s="77"/>
      <c r="C6" s="75">
        <v>211129914173</v>
      </c>
      <c r="F6" s="57"/>
      <c r="G6" s="76"/>
      <c r="H6" s="57"/>
      <c r="I6" s="57"/>
      <c r="J6" s="57"/>
      <c r="K6" s="57"/>
      <c r="L6" s="57"/>
    </row>
    <row r="7" spans="1:12" x14ac:dyDescent="0.2">
      <c r="A7" s="77" t="s">
        <v>589</v>
      </c>
      <c r="B7" s="77"/>
      <c r="C7" s="75">
        <v>148109774877</v>
      </c>
      <c r="F7" s="57"/>
      <c r="G7" s="76"/>
      <c r="H7" s="57"/>
      <c r="I7" s="57"/>
      <c r="J7" s="57"/>
      <c r="K7" s="57"/>
      <c r="L7" s="57"/>
    </row>
    <row r="8" spans="1:12" x14ac:dyDescent="0.2">
      <c r="A8" s="77" t="s">
        <v>590</v>
      </c>
      <c r="B8" s="77"/>
      <c r="C8" s="77"/>
      <c r="D8" s="79">
        <f>SUM(C4:C7)</f>
        <v>4344821402706</v>
      </c>
      <c r="E8"/>
      <c r="F8" s="91"/>
      <c r="G8" s="57"/>
      <c r="H8" s="57"/>
      <c r="I8" s="57"/>
      <c r="J8" s="57"/>
      <c r="K8" s="57"/>
      <c r="L8" s="57"/>
    </row>
    <row r="9" spans="1:12" x14ac:dyDescent="0.2">
      <c r="A9" s="77" t="s">
        <v>591</v>
      </c>
      <c r="B9" s="77"/>
      <c r="C9" s="78">
        <v>3650819421630</v>
      </c>
      <c r="F9" s="76"/>
      <c r="G9" s="57"/>
      <c r="H9" s="57"/>
      <c r="I9" s="57"/>
      <c r="J9" s="57"/>
      <c r="K9" s="57"/>
    </row>
    <row r="10" spans="1:12" x14ac:dyDescent="0.2">
      <c r="A10" s="77" t="s">
        <v>592</v>
      </c>
      <c r="B10" s="77" t="s">
        <v>593</v>
      </c>
      <c r="C10" s="77"/>
      <c r="D10" s="79">
        <f>+D8+C9</f>
        <v>7995640824336</v>
      </c>
      <c r="F10" s="76"/>
      <c r="G10" s="57"/>
      <c r="H10" s="57"/>
      <c r="I10" s="57"/>
      <c r="J10" s="57"/>
      <c r="K10" s="57"/>
      <c r="L10" s="57"/>
    </row>
    <row r="11" spans="1:12" x14ac:dyDescent="0.2">
      <c r="A11" s="77"/>
      <c r="B11" s="77"/>
      <c r="C11" s="77"/>
      <c r="D11" s="80"/>
      <c r="F11" s="76"/>
      <c r="G11" s="57"/>
      <c r="H11" s="57"/>
      <c r="I11" s="57"/>
      <c r="J11" s="57"/>
      <c r="K11" s="76"/>
      <c r="L11" s="57"/>
    </row>
    <row r="12" spans="1:12" x14ac:dyDescent="0.2">
      <c r="A12" s="110" t="s">
        <v>594</v>
      </c>
      <c r="B12" s="108"/>
      <c r="C12" s="108"/>
      <c r="D12" s="108"/>
      <c r="F12" s="76"/>
      <c r="G12" s="57"/>
      <c r="H12" s="57"/>
      <c r="I12" s="57"/>
      <c r="J12" s="57"/>
      <c r="K12" s="57"/>
      <c r="L12" s="57"/>
    </row>
    <row r="13" spans="1:12" ht="39" customHeight="1" x14ac:dyDescent="0.2">
      <c r="A13" s="107" t="s">
        <v>612</v>
      </c>
      <c r="B13" s="107"/>
      <c r="C13" s="107"/>
      <c r="D13" s="107"/>
      <c r="F13" s="76"/>
      <c r="G13" s="57"/>
      <c r="H13" s="57"/>
      <c r="I13" s="57"/>
      <c r="J13" s="57"/>
      <c r="K13" s="57"/>
      <c r="L13" s="57"/>
    </row>
    <row r="14" spans="1:12" x14ac:dyDescent="0.2">
      <c r="A14" s="92" t="s">
        <v>604</v>
      </c>
      <c r="B14" s="92" t="s">
        <v>605</v>
      </c>
      <c r="C14" s="92" t="s">
        <v>606</v>
      </c>
      <c r="D14" s="92" t="s">
        <v>607</v>
      </c>
      <c r="F14" s="76"/>
      <c r="G14" s="57"/>
      <c r="H14" s="57"/>
      <c r="I14" s="57"/>
      <c r="J14" s="57"/>
      <c r="K14" s="57"/>
      <c r="L14" s="57"/>
    </row>
    <row r="15" spans="1:12" x14ac:dyDescent="0.2">
      <c r="A15" s="82" t="s">
        <v>448</v>
      </c>
      <c r="B15" s="93" t="s">
        <v>608</v>
      </c>
      <c r="C15" s="82" t="s">
        <v>602</v>
      </c>
      <c r="D15" s="75">
        <v>535000000</v>
      </c>
    </row>
    <row r="16" spans="1:12" x14ac:dyDescent="0.2">
      <c r="A16" s="82" t="s">
        <v>579</v>
      </c>
      <c r="B16" s="93" t="s">
        <v>609</v>
      </c>
      <c r="C16" s="82" t="s">
        <v>603</v>
      </c>
      <c r="D16" s="75">
        <v>535000000</v>
      </c>
    </row>
    <row r="17" spans="1:12" x14ac:dyDescent="0.2">
      <c r="A17" s="81"/>
      <c r="B17" s="82"/>
      <c r="C17" s="82"/>
      <c r="D17" s="82"/>
    </row>
    <row r="18" spans="1:12" s="103" customFormat="1" x14ac:dyDescent="0.2">
      <c r="A18" s="101" t="s">
        <v>595</v>
      </c>
      <c r="B18" s="102"/>
      <c r="C18" s="102"/>
      <c r="D18" s="102"/>
    </row>
    <row r="19" spans="1:12" s="103" customFormat="1" ht="39.75" customHeight="1" x14ac:dyDescent="0.2">
      <c r="A19" s="111" t="s">
        <v>613</v>
      </c>
      <c r="B19" s="111"/>
      <c r="C19" s="111"/>
      <c r="D19" s="111"/>
    </row>
    <row r="20" spans="1:12" x14ac:dyDescent="0.2">
      <c r="A20" s="74"/>
      <c r="B20" s="74"/>
      <c r="C20" s="74"/>
      <c r="D20" s="74"/>
    </row>
    <row r="21" spans="1:12" x14ac:dyDescent="0.2">
      <c r="A21" s="86" t="s">
        <v>597</v>
      </c>
      <c r="B21" s="57"/>
      <c r="C21" s="57"/>
      <c r="D21" s="57"/>
      <c r="E21" s="57"/>
      <c r="F21" s="57"/>
      <c r="G21" s="57"/>
      <c r="H21" s="57"/>
      <c r="I21" s="57"/>
      <c r="J21" s="57"/>
      <c r="K21" s="57"/>
      <c r="L21" s="57"/>
    </row>
    <row r="22" spans="1:12" x14ac:dyDescent="0.2">
      <c r="A22" s="84" t="s">
        <v>598</v>
      </c>
      <c r="B22" s="57"/>
      <c r="C22" s="57"/>
      <c r="D22" s="79">
        <v>252023011.84</v>
      </c>
      <c r="E22" s="57"/>
      <c r="F22" s="57"/>
      <c r="G22" s="57"/>
      <c r="H22" s="57"/>
      <c r="I22" s="57"/>
      <c r="K22" s="57"/>
      <c r="L22" s="57"/>
    </row>
    <row r="23" spans="1:12" x14ac:dyDescent="0.2">
      <c r="A23" s="84"/>
      <c r="B23" s="57"/>
      <c r="C23" s="57"/>
      <c r="D23" s="79"/>
      <c r="E23" s="57"/>
      <c r="F23" s="57"/>
      <c r="G23" s="57"/>
      <c r="H23" s="57"/>
      <c r="I23" s="57"/>
      <c r="K23" s="57"/>
      <c r="L23" s="57"/>
    </row>
    <row r="24" spans="1:12" x14ac:dyDescent="0.2">
      <c r="A24" s="86" t="s">
        <v>599</v>
      </c>
      <c r="B24" s="57"/>
      <c r="C24" s="57"/>
      <c r="D24" s="57"/>
      <c r="E24" s="57"/>
      <c r="F24" s="57"/>
      <c r="G24" s="57"/>
      <c r="H24" s="57"/>
      <c r="I24" s="57"/>
      <c r="J24" s="57"/>
      <c r="K24" s="57"/>
      <c r="L24" s="57"/>
    </row>
    <row r="25" spans="1:12" x14ac:dyDescent="0.2">
      <c r="A25" s="94" t="s">
        <v>236</v>
      </c>
      <c r="B25" s="57"/>
      <c r="C25" s="57"/>
      <c r="D25" s="57"/>
      <c r="E25" s="57"/>
      <c r="F25" s="57"/>
      <c r="G25" s="57"/>
      <c r="H25" s="57"/>
      <c r="I25" s="57"/>
      <c r="J25" s="57"/>
      <c r="K25" s="57"/>
      <c r="L25" s="57"/>
    </row>
    <row r="26" spans="1:12" x14ac:dyDescent="0.2">
      <c r="A26" t="s">
        <v>503</v>
      </c>
      <c r="B26" s="57"/>
      <c r="C26" s="80"/>
      <c r="D26" s="57"/>
      <c r="E26" s="57"/>
      <c r="F26" s="57"/>
      <c r="G26" s="57"/>
      <c r="H26" s="57"/>
      <c r="I26" s="57"/>
      <c r="J26" s="57"/>
      <c r="K26" s="57"/>
      <c r="L26" s="57"/>
    </row>
    <row r="27" spans="1:12" x14ac:dyDescent="0.2">
      <c r="A27"/>
      <c r="B27" s="57"/>
      <c r="C27" s="80"/>
      <c r="D27" s="79">
        <v>25810869684</v>
      </c>
      <c r="E27" s="57"/>
      <c r="F27" s="57"/>
      <c r="G27" s="57"/>
      <c r="H27" s="57"/>
      <c r="I27" s="57"/>
      <c r="J27" s="57"/>
      <c r="K27" s="57"/>
      <c r="L27" s="57"/>
    </row>
    <row r="28" spans="1:12" x14ac:dyDescent="0.2">
      <c r="A28" s="86" t="s">
        <v>620</v>
      </c>
      <c r="B28" s="57"/>
      <c r="C28" s="57"/>
      <c r="E28" s="57"/>
      <c r="F28" s="57"/>
      <c r="G28" s="57"/>
      <c r="H28" s="57"/>
      <c r="I28" s="57"/>
      <c r="J28" s="57"/>
      <c r="K28" s="57"/>
      <c r="L28" s="57"/>
    </row>
    <row r="29" spans="1:12" x14ac:dyDescent="0.2">
      <c r="A29" s="85" t="s">
        <v>614</v>
      </c>
      <c r="B29" s="57"/>
      <c r="C29" s="80"/>
      <c r="E29" s="57"/>
      <c r="F29" s="57"/>
      <c r="G29" s="57"/>
      <c r="H29" s="57"/>
      <c r="I29" s="57"/>
      <c r="J29" s="57"/>
      <c r="K29" s="57"/>
      <c r="L29" s="57"/>
    </row>
    <row r="30" spans="1:12" x14ac:dyDescent="0.2">
      <c r="A30" t="s">
        <v>629</v>
      </c>
      <c r="C30" s="80">
        <v>1766000000</v>
      </c>
      <c r="D30" s="57"/>
      <c r="E30" s="57"/>
      <c r="F30" s="57"/>
      <c r="G30" s="57"/>
      <c r="H30" s="57"/>
      <c r="I30" s="57"/>
      <c r="J30" s="57"/>
      <c r="K30" s="57"/>
      <c r="L30" s="57"/>
    </row>
    <row r="31" spans="1:12" x14ac:dyDescent="0.2">
      <c r="A31" s="94" t="s">
        <v>591</v>
      </c>
      <c r="B31" s="57"/>
      <c r="C31" s="80"/>
      <c r="D31" s="57"/>
      <c r="E31" s="57"/>
      <c r="F31" s="57"/>
      <c r="G31" s="57"/>
      <c r="H31" s="57"/>
      <c r="I31" s="57"/>
      <c r="J31" s="57"/>
      <c r="K31" s="57"/>
      <c r="L31" s="57"/>
    </row>
    <row r="32" spans="1:12" x14ac:dyDescent="0.2">
      <c r="A32" t="s">
        <v>532</v>
      </c>
      <c r="B32" s="57"/>
      <c r="C32" s="87">
        <v>718426687.33000004</v>
      </c>
      <c r="D32" s="57"/>
      <c r="E32" s="57"/>
      <c r="F32" s="57"/>
      <c r="G32" s="57"/>
      <c r="H32" s="57"/>
      <c r="I32" s="57"/>
      <c r="J32" s="57"/>
      <c r="K32" s="57"/>
      <c r="L32" s="57"/>
    </row>
    <row r="33" spans="1:12" x14ac:dyDescent="0.2">
      <c r="A33" s="86"/>
      <c r="B33" s="57"/>
      <c r="C33" s="57"/>
      <c r="D33" s="79">
        <f>SUM(C30:C32)</f>
        <v>2484426687.3299999</v>
      </c>
      <c r="E33" s="57"/>
      <c r="F33" s="57"/>
      <c r="G33" s="57"/>
      <c r="H33" s="57"/>
      <c r="I33" s="57"/>
      <c r="J33" s="57"/>
      <c r="K33" s="57"/>
      <c r="L33" s="57"/>
    </row>
    <row r="34" spans="1:12" x14ac:dyDescent="0.2">
      <c r="A34" s="86"/>
      <c r="B34" s="57"/>
      <c r="C34" s="57"/>
      <c r="E34" s="57"/>
      <c r="F34" s="57"/>
      <c r="G34" s="57"/>
      <c r="H34" s="57"/>
      <c r="I34" s="57"/>
      <c r="J34" s="57"/>
      <c r="K34" s="57"/>
      <c r="L34" s="57"/>
    </row>
    <row r="35" spans="1:12" x14ac:dyDescent="0.2">
      <c r="A35" s="86" t="s">
        <v>631</v>
      </c>
      <c r="B35" s="57"/>
      <c r="C35" s="57"/>
      <c r="D35" s="88"/>
      <c r="E35" s="57"/>
      <c r="F35" s="57"/>
      <c r="G35" s="57"/>
      <c r="H35" s="57"/>
      <c r="I35" s="57"/>
      <c r="J35" s="57"/>
      <c r="K35" s="57"/>
      <c r="L35" s="57"/>
    </row>
    <row r="36" spans="1:12" x14ac:dyDescent="0.2">
      <c r="A36" s="86" t="s">
        <v>632</v>
      </c>
      <c r="B36" s="57"/>
      <c r="C36" s="57"/>
      <c r="D36" s="88"/>
      <c r="E36" s="57"/>
      <c r="F36" s="57"/>
      <c r="G36" s="57"/>
      <c r="H36" s="57"/>
      <c r="I36" s="57"/>
      <c r="J36" s="57"/>
      <c r="K36" s="57"/>
      <c r="L36" s="57"/>
    </row>
    <row r="37" spans="1:12" x14ac:dyDescent="0.2">
      <c r="A37" s="94" t="s">
        <v>591</v>
      </c>
      <c r="B37" s="57"/>
      <c r="C37" s="57"/>
      <c r="E37" s="57"/>
      <c r="F37" s="57"/>
      <c r="G37" s="57"/>
      <c r="H37" s="57"/>
      <c r="I37" s="57"/>
      <c r="J37" s="57"/>
      <c r="K37" s="57"/>
      <c r="L37" s="57"/>
    </row>
    <row r="38" spans="1:12" x14ac:dyDescent="0.2">
      <c r="A38" s="97" t="s">
        <v>634</v>
      </c>
      <c r="B38" s="97"/>
      <c r="C38" s="97"/>
      <c r="D38" s="96">
        <f>SUM(C39:C40)</f>
        <v>3798748164.1999998</v>
      </c>
      <c r="E38" s="97"/>
      <c r="F38" s="97"/>
      <c r="G38" s="97"/>
      <c r="H38" s="97"/>
      <c r="I38" s="97"/>
      <c r="J38" s="97"/>
      <c r="K38" s="97"/>
      <c r="L38" s="97"/>
    </row>
    <row r="39" spans="1:12" ht="25.5" x14ac:dyDescent="0.2">
      <c r="A39" s="98" t="s">
        <v>633</v>
      </c>
      <c r="B39" s="97"/>
      <c r="C39" s="99">
        <v>2676505037.52</v>
      </c>
      <c r="E39" s="97"/>
      <c r="F39" s="97"/>
      <c r="G39" s="97"/>
      <c r="H39" s="97"/>
      <c r="I39" s="97"/>
      <c r="J39" s="97"/>
      <c r="K39" s="97"/>
      <c r="L39" s="97"/>
    </row>
    <row r="40" spans="1:12" x14ac:dyDescent="0.2">
      <c r="A40" s="98" t="s">
        <v>635</v>
      </c>
      <c r="B40" s="97"/>
      <c r="C40" s="80">
        <v>1122243126.6800001</v>
      </c>
      <c r="E40" s="97"/>
      <c r="F40" s="97"/>
      <c r="G40" s="97"/>
      <c r="H40" s="97"/>
      <c r="I40" s="97"/>
      <c r="J40" s="97"/>
      <c r="K40" s="97"/>
      <c r="L40" s="97"/>
    </row>
    <row r="41" spans="1:12" x14ac:dyDescent="0.2">
      <c r="A41" s="86" t="s">
        <v>620</v>
      </c>
      <c r="B41" s="97"/>
      <c r="C41" s="80"/>
      <c r="E41" s="97"/>
      <c r="F41" s="97"/>
      <c r="G41" s="97"/>
      <c r="H41" s="97"/>
      <c r="I41" s="97"/>
      <c r="J41" s="97"/>
      <c r="K41" s="97"/>
      <c r="L41" s="97"/>
    </row>
    <row r="42" spans="1:12" x14ac:dyDescent="0.2">
      <c r="A42" s="97" t="s">
        <v>636</v>
      </c>
      <c r="B42" s="97"/>
      <c r="C42" s="97"/>
      <c r="D42" s="96">
        <f>SUM(C43:C45)</f>
        <v>25950857966.669998</v>
      </c>
      <c r="E42" s="97"/>
      <c r="F42" s="97"/>
      <c r="G42" s="97"/>
      <c r="H42" s="97"/>
      <c r="I42" s="97"/>
      <c r="J42" s="97"/>
      <c r="K42" s="97"/>
      <c r="L42" s="97"/>
    </row>
    <row r="43" spans="1:12" ht="25.5" x14ac:dyDescent="0.2">
      <c r="A43" s="98" t="s">
        <v>637</v>
      </c>
      <c r="B43" s="97"/>
      <c r="C43" s="99">
        <v>25831035543.599998</v>
      </c>
      <c r="E43" s="97"/>
      <c r="F43" s="97"/>
      <c r="G43" s="97"/>
      <c r="H43" s="97"/>
      <c r="I43" s="97"/>
      <c r="J43" s="97"/>
      <c r="K43" s="97"/>
      <c r="L43" s="97"/>
    </row>
    <row r="44" spans="1:12" x14ac:dyDescent="0.2">
      <c r="A44" s="97" t="s">
        <v>638</v>
      </c>
      <c r="B44" s="97"/>
      <c r="C44" s="99"/>
      <c r="E44" s="97"/>
      <c r="F44" s="97"/>
      <c r="G44" s="97"/>
      <c r="H44" s="97"/>
      <c r="I44" s="97"/>
      <c r="J44" s="97"/>
      <c r="K44" s="97"/>
      <c r="L44" s="97"/>
    </row>
    <row r="45" spans="1:12" ht="38.25" x14ac:dyDescent="0.2">
      <c r="A45" s="98" t="s">
        <v>639</v>
      </c>
      <c r="B45" s="97"/>
      <c r="C45" s="100">
        <v>119822423.06999999</v>
      </c>
      <c r="E45" s="97"/>
      <c r="F45" s="97"/>
      <c r="G45" s="97"/>
      <c r="H45" s="97"/>
      <c r="I45" s="97"/>
      <c r="J45" s="97"/>
      <c r="K45" s="97"/>
      <c r="L45" s="97"/>
    </row>
    <row r="46" spans="1:12" x14ac:dyDescent="0.2">
      <c r="A46" s="84"/>
      <c r="B46" s="57"/>
      <c r="C46" s="57"/>
      <c r="D46" s="95"/>
      <c r="E46" s="57"/>
      <c r="F46" s="57"/>
      <c r="G46" s="57"/>
      <c r="H46" s="57"/>
      <c r="I46" s="57"/>
      <c r="J46" s="57"/>
      <c r="K46" s="57"/>
      <c r="L46" s="57"/>
    </row>
    <row r="47" spans="1:12" x14ac:dyDescent="0.2">
      <c r="A47" s="83" t="s">
        <v>640</v>
      </c>
      <c r="B47" s="57"/>
      <c r="C47" s="57"/>
      <c r="E47" s="57"/>
      <c r="F47" s="57"/>
      <c r="G47" s="57"/>
      <c r="H47" s="57"/>
      <c r="I47" s="57"/>
      <c r="J47" s="57"/>
      <c r="K47" s="57"/>
      <c r="L47" s="57"/>
    </row>
    <row r="48" spans="1:12" ht="28.5" customHeight="1" x14ac:dyDescent="0.2">
      <c r="A48" s="107" t="s">
        <v>641</v>
      </c>
      <c r="B48" s="107"/>
      <c r="C48" s="107"/>
      <c r="D48" s="107"/>
    </row>
    <row r="50" spans="1:12" x14ac:dyDescent="0.2">
      <c r="A50" s="92" t="s">
        <v>604</v>
      </c>
      <c r="B50" s="92" t="s">
        <v>605</v>
      </c>
      <c r="C50" s="92" t="s">
        <v>606</v>
      </c>
      <c r="D50" s="92" t="s">
        <v>607</v>
      </c>
    </row>
    <row r="51" spans="1:12" x14ac:dyDescent="0.2">
      <c r="A51" s="74" t="s">
        <v>503</v>
      </c>
      <c r="B51" s="93" t="s">
        <v>611</v>
      </c>
      <c r="C51" s="74" t="s">
        <v>603</v>
      </c>
      <c r="D51" s="75">
        <v>200000000000</v>
      </c>
    </row>
    <row r="52" spans="1:12" x14ac:dyDescent="0.2">
      <c r="A52" s="74" t="s">
        <v>503</v>
      </c>
      <c r="B52" s="93" t="s">
        <v>610</v>
      </c>
      <c r="C52" s="74" t="s">
        <v>602</v>
      </c>
      <c r="D52" s="75">
        <v>200000000000</v>
      </c>
    </row>
    <row r="53" spans="1:12" x14ac:dyDescent="0.2">
      <c r="A53" s="86"/>
      <c r="B53" s="57"/>
      <c r="C53" s="57"/>
      <c r="D53" s="57"/>
      <c r="E53" s="57"/>
      <c r="F53" s="57"/>
      <c r="G53" s="84"/>
    </row>
    <row r="54" spans="1:12" x14ac:dyDescent="0.2">
      <c r="A54" s="83" t="s">
        <v>596</v>
      </c>
      <c r="B54" s="57"/>
      <c r="C54" s="57"/>
      <c r="D54" s="57"/>
      <c r="E54" s="57"/>
      <c r="F54" s="57"/>
      <c r="G54" s="84"/>
    </row>
    <row r="55" spans="1:12" ht="29.25" customHeight="1" x14ac:dyDescent="0.2">
      <c r="A55" s="109" t="s">
        <v>628</v>
      </c>
      <c r="B55" s="109"/>
      <c r="C55" s="109"/>
      <c r="D55" s="109"/>
    </row>
    <row r="57" spans="1:12" x14ac:dyDescent="0.2">
      <c r="A57" s="86" t="s">
        <v>597</v>
      </c>
      <c r="B57" s="57"/>
      <c r="C57" s="57"/>
      <c r="D57" s="57"/>
      <c r="E57" s="57"/>
      <c r="F57" s="57"/>
      <c r="G57" s="57"/>
      <c r="H57" s="57"/>
      <c r="I57" s="57"/>
      <c r="J57" s="57"/>
      <c r="K57" s="57"/>
      <c r="L57" s="57"/>
    </row>
    <row r="58" spans="1:12" x14ac:dyDescent="0.2">
      <c r="A58" s="84" t="s">
        <v>598</v>
      </c>
      <c r="B58" s="57"/>
      <c r="C58" s="57"/>
      <c r="D58" s="79">
        <v>36442671374</v>
      </c>
      <c r="E58" s="57"/>
      <c r="F58" s="57"/>
      <c r="G58" s="57"/>
      <c r="H58" s="57"/>
      <c r="I58" s="57"/>
      <c r="K58" s="57"/>
      <c r="L58" s="57"/>
    </row>
    <row r="59" spans="1:12" x14ac:dyDescent="0.2">
      <c r="A59" s="84"/>
      <c r="B59" s="57"/>
      <c r="C59" s="57"/>
      <c r="D59" s="79"/>
      <c r="E59" s="57"/>
      <c r="F59" s="57"/>
      <c r="G59" s="57"/>
      <c r="H59" s="57"/>
      <c r="I59" s="57"/>
      <c r="K59" s="57"/>
      <c r="L59" s="57"/>
    </row>
    <row r="60" spans="1:12" x14ac:dyDescent="0.2">
      <c r="A60" s="86" t="s">
        <v>618</v>
      </c>
      <c r="B60" s="57"/>
      <c r="C60" s="57"/>
      <c r="D60" s="57"/>
      <c r="E60" s="57"/>
      <c r="F60" s="57"/>
      <c r="G60" s="57"/>
      <c r="H60" s="57"/>
      <c r="I60" s="57"/>
      <c r="J60" s="57"/>
      <c r="K60" s="57"/>
      <c r="L60" s="57"/>
    </row>
    <row r="61" spans="1:12" x14ac:dyDescent="0.2">
      <c r="A61" s="86" t="s">
        <v>619</v>
      </c>
      <c r="B61" s="57"/>
      <c r="C61" s="57"/>
      <c r="D61" s="57"/>
      <c r="E61" s="57"/>
      <c r="F61" s="57"/>
      <c r="G61" s="57"/>
      <c r="H61" s="57"/>
      <c r="I61" s="57"/>
      <c r="J61" s="57"/>
      <c r="K61" s="57"/>
      <c r="L61" s="57"/>
    </row>
    <row r="62" spans="1:12" x14ac:dyDescent="0.2">
      <c r="A62" s="85" t="s">
        <v>614</v>
      </c>
      <c r="B62" s="57"/>
      <c r="C62" s="57"/>
      <c r="D62" s="57"/>
      <c r="E62" s="57"/>
      <c r="F62" s="57"/>
      <c r="G62" s="57"/>
      <c r="H62" s="57"/>
      <c r="I62" s="57"/>
      <c r="J62" s="57"/>
      <c r="K62" s="57"/>
      <c r="L62" s="57"/>
    </row>
    <row r="63" spans="1:12" x14ac:dyDescent="0.2">
      <c r="A63" t="s">
        <v>615</v>
      </c>
      <c r="B63" s="57"/>
      <c r="C63" s="80">
        <v>618601114</v>
      </c>
      <c r="D63" s="57"/>
      <c r="E63" s="57"/>
      <c r="F63" s="57"/>
      <c r="G63" s="57"/>
      <c r="H63" s="57"/>
      <c r="I63" s="57"/>
      <c r="J63" s="57"/>
      <c r="K63" s="57"/>
      <c r="L63" s="57"/>
    </row>
    <row r="64" spans="1:12" x14ac:dyDescent="0.2">
      <c r="A64" s="94" t="s">
        <v>236</v>
      </c>
      <c r="B64" s="57"/>
      <c r="C64" s="57"/>
      <c r="D64" s="57"/>
      <c r="E64" s="57"/>
      <c r="F64" s="57"/>
      <c r="G64" s="57"/>
      <c r="H64" s="57"/>
      <c r="I64" s="57"/>
      <c r="J64" s="57"/>
      <c r="K64" s="57"/>
      <c r="L64" s="57"/>
    </row>
    <row r="65" spans="1:12" x14ac:dyDescent="0.2">
      <c r="A65" t="s">
        <v>616</v>
      </c>
      <c r="B65" s="57"/>
      <c r="C65" s="80">
        <v>1953065000</v>
      </c>
      <c r="D65" s="57"/>
      <c r="E65" s="57"/>
      <c r="F65" s="57"/>
      <c r="G65" s="57"/>
      <c r="H65" s="57"/>
      <c r="I65" s="57"/>
      <c r="J65" s="57"/>
      <c r="K65" s="57"/>
      <c r="L65" s="57"/>
    </row>
    <row r="66" spans="1:12" x14ac:dyDescent="0.2">
      <c r="A66" t="s">
        <v>617</v>
      </c>
      <c r="B66" s="57"/>
      <c r="C66" s="87">
        <v>74687000000</v>
      </c>
      <c r="D66" s="57"/>
      <c r="E66" s="57"/>
      <c r="F66" s="57"/>
      <c r="G66" s="57"/>
      <c r="H66" s="57"/>
      <c r="I66" s="57"/>
      <c r="J66" s="57"/>
      <c r="K66" s="57"/>
      <c r="L66" s="57"/>
    </row>
    <row r="67" spans="1:12" x14ac:dyDescent="0.2">
      <c r="A67"/>
      <c r="B67" s="57"/>
      <c r="C67" s="80"/>
      <c r="D67" s="79">
        <f>SUM(C63:C66)</f>
        <v>77258666114</v>
      </c>
      <c r="E67" s="57"/>
      <c r="F67" s="57"/>
      <c r="G67" s="57"/>
      <c r="H67" s="57"/>
      <c r="I67" s="57"/>
      <c r="J67" s="57"/>
      <c r="K67" s="57"/>
      <c r="L67" s="57"/>
    </row>
    <row r="68" spans="1:12" x14ac:dyDescent="0.2">
      <c r="A68" s="86" t="s">
        <v>620</v>
      </c>
      <c r="B68" s="57"/>
      <c r="C68" s="57"/>
      <c r="E68" s="57"/>
      <c r="F68" s="57"/>
      <c r="G68" s="57"/>
      <c r="H68" s="57"/>
      <c r="I68" s="57"/>
      <c r="J68" s="57"/>
      <c r="K68" s="57"/>
      <c r="L68" s="57"/>
    </row>
    <row r="69" spans="1:12" x14ac:dyDescent="0.2">
      <c r="A69" s="85" t="s">
        <v>614</v>
      </c>
      <c r="B69" s="57"/>
      <c r="C69" s="80"/>
      <c r="E69" s="57"/>
      <c r="F69" s="57"/>
      <c r="G69" s="57"/>
      <c r="H69" s="57"/>
      <c r="I69" s="57"/>
      <c r="J69" s="57"/>
      <c r="K69" s="57"/>
      <c r="L69" s="57"/>
    </row>
    <row r="70" spans="1:12" x14ac:dyDescent="0.2">
      <c r="A70" t="s">
        <v>499</v>
      </c>
      <c r="C70" s="80">
        <v>867051444</v>
      </c>
      <c r="D70" s="57"/>
      <c r="E70" s="57"/>
      <c r="F70" s="57"/>
      <c r="G70" s="57"/>
      <c r="H70" s="57"/>
      <c r="I70" s="57"/>
      <c r="J70" s="57"/>
      <c r="K70" s="57"/>
      <c r="L70" s="57"/>
    </row>
    <row r="71" spans="1:12" x14ac:dyDescent="0.2">
      <c r="A71" s="94" t="s">
        <v>591</v>
      </c>
      <c r="B71" s="57"/>
      <c r="C71" s="80"/>
      <c r="D71" s="57"/>
      <c r="E71" s="57"/>
      <c r="F71" s="57"/>
      <c r="G71" s="57"/>
      <c r="H71" s="57"/>
      <c r="I71" s="57"/>
      <c r="J71" s="57"/>
      <c r="K71" s="57"/>
      <c r="L71" s="57"/>
    </row>
    <row r="72" spans="1:12" x14ac:dyDescent="0.2">
      <c r="A72" t="s">
        <v>503</v>
      </c>
      <c r="B72" s="57"/>
      <c r="C72" s="87">
        <v>54838501288</v>
      </c>
      <c r="D72" s="57"/>
      <c r="E72" s="57"/>
      <c r="F72" s="57"/>
      <c r="G72" s="57"/>
      <c r="H72" s="57"/>
      <c r="I72" s="57"/>
      <c r="J72" s="57"/>
      <c r="K72" s="57"/>
      <c r="L72" s="57"/>
    </row>
    <row r="73" spans="1:12" x14ac:dyDescent="0.2">
      <c r="A73" s="86"/>
      <c r="B73" s="57"/>
      <c r="C73" s="57"/>
      <c r="D73" s="79">
        <f>SUM(C70:C72)</f>
        <v>55705552732</v>
      </c>
      <c r="E73" s="57"/>
      <c r="F73" s="57"/>
      <c r="G73" s="57"/>
      <c r="H73" s="57"/>
      <c r="I73" s="57"/>
      <c r="J73" s="57"/>
      <c r="K73" s="57"/>
      <c r="L73" s="57"/>
    </row>
    <row r="74" spans="1:12" x14ac:dyDescent="0.2">
      <c r="A74" s="86"/>
      <c r="B74" s="57"/>
      <c r="C74" s="57"/>
      <c r="E74" s="57"/>
      <c r="F74" s="57"/>
      <c r="G74" s="57"/>
      <c r="H74" s="57"/>
      <c r="I74" s="57"/>
      <c r="J74" s="57"/>
      <c r="K74" s="57"/>
      <c r="L74" s="57"/>
    </row>
    <row r="75" spans="1:12" x14ac:dyDescent="0.2">
      <c r="A75" s="86" t="s">
        <v>630</v>
      </c>
      <c r="B75" s="57"/>
      <c r="C75" s="57"/>
      <c r="D75" s="88"/>
      <c r="E75" s="57"/>
      <c r="F75" s="57"/>
      <c r="G75" s="57"/>
      <c r="H75" s="57"/>
      <c r="I75" s="57"/>
      <c r="J75" s="57"/>
      <c r="K75" s="57"/>
      <c r="L75" s="57"/>
    </row>
    <row r="76" spans="1:12" x14ac:dyDescent="0.2">
      <c r="A76" s="94" t="s">
        <v>591</v>
      </c>
      <c r="B76" s="57"/>
      <c r="C76" s="57"/>
      <c r="E76" s="57"/>
      <c r="F76" s="57"/>
      <c r="G76" s="57"/>
      <c r="H76" s="57"/>
      <c r="I76" s="57"/>
      <c r="J76" s="57"/>
      <c r="K76" s="57"/>
      <c r="L76" s="57"/>
    </row>
    <row r="77" spans="1:12" x14ac:dyDescent="0.2">
      <c r="A77" s="84" t="s">
        <v>600</v>
      </c>
      <c r="B77" s="57"/>
      <c r="C77" s="57"/>
      <c r="D77" s="96">
        <f>SUM(C78:C81)</f>
        <v>9372016247.0599995</v>
      </c>
      <c r="E77" s="57"/>
      <c r="F77" s="57"/>
      <c r="G77" s="57"/>
      <c r="H77" s="57"/>
      <c r="I77" s="57"/>
      <c r="J77" s="57"/>
      <c r="K77" s="57"/>
      <c r="L77" s="57"/>
    </row>
    <row r="78" spans="1:12" ht="25.5" x14ac:dyDescent="0.2">
      <c r="A78" s="89" t="s">
        <v>621</v>
      </c>
      <c r="B78" s="57"/>
      <c r="C78" s="80">
        <v>511677277.06</v>
      </c>
      <c r="E78" s="57"/>
      <c r="F78" s="57"/>
      <c r="G78" s="57"/>
      <c r="H78" s="57"/>
      <c r="I78" s="57"/>
      <c r="J78" s="57"/>
      <c r="K78" s="57"/>
      <c r="L78" s="57"/>
    </row>
    <row r="79" spans="1:12" ht="38.25" x14ac:dyDescent="0.2">
      <c r="A79" s="89" t="s">
        <v>622</v>
      </c>
      <c r="B79" s="57"/>
      <c r="C79" s="80">
        <v>267195870</v>
      </c>
      <c r="E79" s="57"/>
      <c r="F79" s="57"/>
      <c r="G79" s="57"/>
      <c r="H79" s="57"/>
      <c r="I79" s="57"/>
      <c r="J79" s="57"/>
      <c r="K79" s="57"/>
      <c r="L79" s="57"/>
    </row>
    <row r="80" spans="1:12" ht="25.5" x14ac:dyDescent="0.2">
      <c r="A80" s="89" t="s">
        <v>623</v>
      </c>
      <c r="B80" s="57"/>
      <c r="C80" s="80">
        <v>7627643100</v>
      </c>
      <c r="E80" s="57"/>
      <c r="F80" s="57"/>
      <c r="G80" s="57"/>
      <c r="H80" s="57"/>
      <c r="I80" s="57"/>
      <c r="J80" s="57"/>
      <c r="K80" s="57"/>
      <c r="L80" s="57"/>
    </row>
    <row r="81" spans="1:12" ht="25.5" x14ac:dyDescent="0.2">
      <c r="A81" s="89" t="s">
        <v>624</v>
      </c>
      <c r="B81" s="57"/>
      <c r="C81" s="87">
        <v>965500000</v>
      </c>
      <c r="E81" s="57"/>
      <c r="F81" s="57"/>
      <c r="G81" s="57"/>
      <c r="H81" s="57"/>
      <c r="I81" s="57"/>
      <c r="J81" s="57"/>
      <c r="K81" s="57"/>
      <c r="L81" s="57"/>
    </row>
    <row r="82" spans="1:12" x14ac:dyDescent="0.2">
      <c r="A82" s="84" t="s">
        <v>625</v>
      </c>
      <c r="B82" s="57"/>
      <c r="C82" s="57"/>
      <c r="D82" s="96">
        <f>SUM(C83:C84)</f>
        <v>240780045396.91</v>
      </c>
      <c r="E82" s="57"/>
      <c r="F82" s="57"/>
      <c r="G82" s="57"/>
      <c r="H82" s="57"/>
      <c r="I82" s="57"/>
      <c r="J82" s="57"/>
      <c r="K82" s="57"/>
      <c r="L82" s="57"/>
    </row>
    <row r="83" spans="1:12" ht="38.25" x14ac:dyDescent="0.2">
      <c r="A83" s="89" t="s">
        <v>626</v>
      </c>
      <c r="B83" s="57"/>
      <c r="C83" s="80">
        <v>233377200000</v>
      </c>
      <c r="E83" s="57"/>
      <c r="F83" s="57"/>
      <c r="G83" s="57"/>
      <c r="H83" s="57"/>
      <c r="I83" s="57"/>
      <c r="J83" s="57"/>
      <c r="K83" s="57"/>
      <c r="L83" s="57"/>
    </row>
    <row r="84" spans="1:12" ht="25.5" x14ac:dyDescent="0.2">
      <c r="A84" s="89" t="s">
        <v>627</v>
      </c>
      <c r="B84" s="57"/>
      <c r="C84" s="87">
        <v>7402845396.9099998</v>
      </c>
      <c r="E84" s="57"/>
      <c r="F84" s="57"/>
      <c r="G84" s="57"/>
      <c r="H84" s="57"/>
      <c r="I84" s="57"/>
      <c r="J84" s="57"/>
      <c r="K84" s="57"/>
      <c r="L84" s="57"/>
    </row>
    <row r="85" spans="1:12" x14ac:dyDescent="0.2">
      <c r="A85" s="84"/>
      <c r="B85" s="57"/>
      <c r="C85" s="57"/>
      <c r="E85" s="57"/>
      <c r="F85" s="57"/>
      <c r="G85" s="57"/>
      <c r="H85" s="57"/>
      <c r="I85" s="57"/>
      <c r="J85" s="57"/>
      <c r="K85" s="57"/>
      <c r="L85" s="57"/>
    </row>
    <row r="86" spans="1:12" x14ac:dyDescent="0.2">
      <c r="A86" s="84"/>
      <c r="B86" s="57"/>
      <c r="C86" s="57"/>
      <c r="E86" s="57"/>
      <c r="F86" s="57"/>
      <c r="G86" s="57"/>
      <c r="H86" s="57"/>
      <c r="I86" s="57"/>
      <c r="J86" s="57"/>
      <c r="K86" s="57"/>
      <c r="L86" s="57"/>
    </row>
    <row r="87" spans="1:12" x14ac:dyDescent="0.2">
      <c r="A87" s="108"/>
      <c r="B87" s="108"/>
      <c r="C87" s="108"/>
      <c r="D87" s="108"/>
    </row>
    <row r="89" spans="1:12" x14ac:dyDescent="0.2">
      <c r="A89" s="106"/>
      <c r="B89" s="106"/>
      <c r="C89" s="106"/>
      <c r="D89" s="106"/>
    </row>
    <row r="90" spans="1:12" x14ac:dyDescent="0.2">
      <c r="A90" s="90"/>
    </row>
    <row r="91" spans="1:12" x14ac:dyDescent="0.2">
      <c r="A91" s="106"/>
      <c r="B91" s="106"/>
      <c r="C91" s="106"/>
      <c r="D91" s="106"/>
    </row>
  </sheetData>
  <mergeCells count="9">
    <mergeCell ref="A89:D89"/>
    <mergeCell ref="A91:D91"/>
    <mergeCell ref="A48:D48"/>
    <mergeCell ref="A87:D87"/>
    <mergeCell ref="A2:D2"/>
    <mergeCell ref="A12:D12"/>
    <mergeCell ref="A19:D19"/>
    <mergeCell ref="A13:D13"/>
    <mergeCell ref="A55:D5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Ingresos</vt:lpstr>
      <vt:lpstr>NOTAS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Marianela Urena Madrigal</dc:creator>
  <cp:lastModifiedBy>Marianela Urena Madrigal</cp:lastModifiedBy>
  <dcterms:created xsi:type="dcterms:W3CDTF">2016-05-18T16:58:49Z</dcterms:created>
  <dcterms:modified xsi:type="dcterms:W3CDTF">2017-03-01T15:22:30Z</dcterms:modified>
</cp:coreProperties>
</file>