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Settings" sheetId="1" r:id="rId3"/>
    <sheet state="visible" name="Archive" sheetId="2" r:id="rId4"/>
    <sheet state="hidden" name="Summary" sheetId="3" r:id="rId5"/>
    <sheet state="hidden" name="Dashboard" sheetId="4" r:id="rId6"/>
  </sheets>
  <definedNames>
    <definedName localSheetId="2" name="sCalc">Summary!$L$1</definedName>
    <definedName localSheetId="3" name="dCalc">Dashboard!$V$1</definedName>
    <definedName localSheetId="0" name="searchTerm">ReadmeSettings!$B$9</definedName>
    <definedName hidden="1" localSheetId="1" name="_xlnm._FilterDatabase">Archive!$A$1:$U$584</definedName>
  </definedNames>
  <calcPr/>
</workbook>
</file>

<file path=xl/sharedStrings.xml><?xml version="1.0" encoding="utf-8"?>
<sst xmlns="http://schemas.openxmlformats.org/spreadsheetml/2006/main" count="6444" uniqueCount="2645">
  <si>
    <t>id_str</t>
  </si>
  <si>
    <t>TAGS v6.1.9.1</t>
  </si>
  <si>
    <t>from_user</t>
  </si>
  <si>
    <t xml:space="preserve">
Created by mhawksey. Read more about this at:</t>
  </si>
  <si>
    <t>text</t>
  </si>
  <si>
    <t>http://tags.hawksey.info</t>
  </si>
  <si>
    <t>created_at</t>
  </si>
  <si>
    <t>time</t>
  </si>
  <si>
    <t>retweet_count</t>
  </si>
  <si>
    <t>favorite_count</t>
  </si>
  <si>
    <t>lang</t>
  </si>
  <si>
    <t>geo_coordinates</t>
  </si>
  <si>
    <t>user_lang</t>
  </si>
  <si>
    <t>in_reply_to_user_id_str</t>
  </si>
  <si>
    <t>in_reply_to_screen_name</t>
  </si>
  <si>
    <t>from_user_id_str</t>
  </si>
  <si>
    <t>in_reply_to_status_id_str</t>
  </si>
  <si>
    <t>source</t>
  </si>
  <si>
    <t>profile_image_url</t>
  </si>
  <si>
    <t>user_followers_count</t>
  </si>
  <si>
    <t>user_friends_count</t>
  </si>
  <si>
    <t>user_location</t>
  </si>
  <si>
    <t>status_url</t>
  </si>
  <si>
    <t>entities_str</t>
  </si>
  <si>
    <t>1199922019594313729</t>
  </si>
  <si>
    <t>ARYNEWSOFFICIAL</t>
  </si>
  <si>
    <t>In occupied Kashmir, the Valley of Kashmir and many parts of Jammu region continue to remain isolated from the world as unprecedented military lockdown entered 116th running day, today.
#IOK #Kashmir #ARYNews
https://t.co/Ubu5eUNXtF</t>
  </si>
  <si>
    <t>Thu Nov 28 05:24:37 +0000 2019</t>
  </si>
  <si>
    <t>en</t>
  </si>
  <si>
    <t>1430793200</t>
  </si>
  <si>
    <t>&lt;a href="https://about.twitter.com/products/tweetdeck" rel="nofollow"&gt;TweetDeck&lt;/a&gt;</t>
  </si>
  <si>
    <t>http://pbs.twimg.com/profile_images/1162078946168623104/Xmv1VntV_normal.jpg</t>
  </si>
  <si>
    <t>With this spreadsheet you can:</t>
  </si>
  <si>
    <t>Karachi,Pakistan</t>
  </si>
  <si>
    <t>http://twitter.com/ARYNEWSOFFICIAL/statuses/1199922019594313729</t>
  </si>
  <si>
    <t>{"hashtags":[{"text":"IOK","indices":[186,190]},{"text":"Kashmir","indices":[191,199]},{"text":"ARYNews","indices":[200,208]}],"symbols":[],"user_mentions":[],"urls":[{"url":"https://t.co/Ubu5eUNXtF","expanded_url":"https://cards.twitter.com/cards/18ce53uzws2/8hydh","display_url":"cards.twitter.com/cards/18ce53uz…","indices":[210,233]}]}</t>
  </si>
  <si>
    <t>1199908059109363712</t>
  </si>
  <si>
    <t>PTVNewsOfficial</t>
  </si>
  <si>
    <t>چناروں کے دیس میں  بھارتی فوجی محاصرےکےمسلسل116دن۔۔ مظلوم کشمیریوں کی زندگی اجیرن ۔۔ مقبوضہ وادی میں خوف وہراس کا ماحول ۔۔غیر یقینی صورتحال برقرار۔۔مواصلاتی رابطے ابھی تک منقطع۔۔۔سکول اوربازاربھی بند
#kashmir https://t.co/QSWFvSPcPA</t>
  </si>
  <si>
    <t>- automatically pull results from a Twitter Search into a Google Spreadsheet</t>
  </si>
  <si>
    <t>Instructions:</t>
  </si>
  <si>
    <r>
      <t xml:space="preserve">1. If you've never run </t>
    </r>
    <r>
      <rPr>
        <rFont val="Courier New"/>
      </rPr>
      <t>TAGS &gt; Setup Twitter Access</t>
    </r>
    <r>
      <t xml:space="preserve"> do so now (this should only need be done once for all your TAGS sheets) </t>
    </r>
  </si>
  <si>
    <t>Filter</t>
  </si>
  <si>
    <t>2. Enter term</t>
  </si>
  <si>
    <t>Thu Nov 28 04:29:09 +0000 2019</t>
  </si>
  <si>
    <t>ur</t>
  </si>
  <si>
    <t>362330967</t>
  </si>
  <si>
    <t>&lt;a href="https://mobile.twitter.com" rel="nofollow"&gt;Twitter Web App&lt;/a&gt;</t>
  </si>
  <si>
    <t>http://pbs.twimg.com/profile_images/1162076800450801665/eqFTW92q_normal.jpg</t>
  </si>
  <si>
    <t>Islamabad</t>
  </si>
  <si>
    <t>http://twitter.com/PTVNewsOfficial/statuses/1199908059109363712</t>
  </si>
  <si>
    <t>{"hashtags":[{"text":"kashmir","indices":[200,208]}],"symbols":[],"user_mentions":[],"urls":[],"media":[{"id":1199908048111845400,"id_str":"1199908048111845376","indices":[209,232],"media_url":"http://pbs.twimg.com/media/EKbuAyrWwAAREcX.png","media_url_https":"https://pbs.twimg.com/media/EKbuAyrWwAAREcX.png","url":"https://t.co/QSWFvSPcPA","display_url":"pic.twitter.com/QSWFvSPcPA","expanded_url":"https://twitter.com/PTVNewsOfficial/status/1199908059109363712/photo/1","type":"photo","sizes":{"small":{"w":680,"h":340,"resize":"fit"},"large":{"w":1024,"h":512,"resize":"fit"},"thumb":{"w":150,"h":150,"resize":"crop"},"medium":{"w":1024,"h":512,"resize":"fit"}}}]}</t>
  </si>
  <si>
    <t>@'s</t>
  </si>
  <si>
    <t>% RT</t>
  </si>
  <si>
    <t>1199676028446224384</t>
  </si>
  <si>
    <t>geonews_english</t>
  </si>
  <si>
    <t>Powerful countries silent on occupied #Kashmir crisis because of 'trading interests': #PMImran
Read more: https://t.co/OeLafvplqA
#GeoNews 
https://t.co/qEoEHC9uq1</t>
  </si>
  <si>
    <t>Wed Nov 27 13:07:08 +0000 2019</t>
  </si>
  <si>
    <t>149516743</t>
  </si>
  <si>
    <t>http://pbs.twimg.com/profile_images/1171679254586822656/wZWcy3rW_normal.jpg</t>
  </si>
  <si>
    <t>Twitter Activity</t>
  </si>
  <si>
    <t xml:space="preserve">Sheet Calculation </t>
  </si>
  <si>
    <t>Karachi, Pakistan</t>
  </si>
  <si>
    <t>http://twitter.com/geonews_english/statuses/1199676028446224384</t>
  </si>
  <si>
    <t>Off</t>
  </si>
  <si>
    <t>Date Bin</t>
  </si>
  <si>
    <t>{"hashtags":[{"text":"Kashmir","indices":[38,46]},{"text":"PMImran","indices":[86,94]},{"text":"GeoNews","indices":[132,140]}],"symbols":[],"user_mentions":[],"urls":[{"url":"https://t.co/OeLafvplqA","expanded_url":"http://bit.ly/2OqdmGo","display_url":"bit.ly/2OqdmGo","indices":[107,130]},{"url":"https://t.co/qEoEHC9uq1","expanded_url":"https://cards.twitter.com/cards/18ce53y2l6t/8hrt5","display_url":"cards.twitter.com/cards/18ce53y2…","indices":[143,166]}]}</t>
  </si>
  <si>
    <t>1199662275696766978</t>
  </si>
  <si>
    <t>The Occupied Kashmir has continued to remain on edge as unprecedented military lockdown entered 115th running day, today
#IOK #Kashmir #ARYNews
https://t.co/xnYelifwGX</t>
  </si>
  <si>
    <t>Wed Nov 27 12:12:29 +0000 2019</t>
  </si>
  <si>
    <t>http://twitter.com/ARYNEWSOFFICIAL/statuses/1199662275696766978</t>
  </si>
  <si>
    <t>{"hashtags":[{"text":"IOK","indices":[121,125]},{"text":"Kashmir","indices":[126,134]},{"text":"ARYNews","indices":[135,143]}],"symbols":[],"user_mentions":[],"urls":[{"url":"https://t.co/xnYelifwGX","expanded_url":"https://cards.twitter.com/cards/18ce53uzws2/8hr58","display_url":"cards.twitter.com/cards/18ce53uz…","indices":[144,167]}]}</t>
  </si>
  <si>
    <t>1199602669398249472</t>
  </si>
  <si>
    <t>Dawn_News</t>
  </si>
  <si>
    <t>وزیراعظم نے جو مضمون شیئر کیا وہ امریکا میں موجود بھارتی قونصلر کے متنازع بیان کے حوالے سے تھا۔
#India #Kashmir #KashmirStillCrying #HumanRights #DawnNews 
مزید پڑھیں:
https://t.co/D9kp9EzmyM</t>
  </si>
  <si>
    <t>Wed Nov 27 08:15:38 +0000 2019</t>
  </si>
  <si>
    <t>61155779</t>
  </si>
  <si>
    <t>http://pbs.twimg.com/profile_images/692447860223262720/unD1GYcM_normal.jpg</t>
  </si>
  <si>
    <t>Pakistan</t>
  </si>
  <si>
    <t>http://twitter.com/Dawn_News/statuses/1199602669398249472</t>
  </si>
  <si>
    <t>{"hashtags":[{"text":"India","indices":[96,102]},{"text":"Kashmir","indices":[103,111]},{"text":"KashmirStillCrying","indices":[112,131]},{"text":"HumanRights","indices":[132,144]},{"text":"DawnNews","indices":[145,154]}],"symbols":[],"user_mentions":[],"urls":[{"url":"https://t.co/D9kp9EzmyM","expanded_url":"http://dawnnews.tv/news/1115491/","display_url":"dawnnews.tv/news/1115491/","indices":[168,191]}]}</t>
  </si>
  <si>
    <t>1199602599353311235</t>
  </si>
  <si>
    <t>جب اسرائیلی ایسا کرسکتے ہیں تو ہم بھی یہ (آبادکاری) کرسکتے ہیں، بھارتی قونصل جنرل
#India #Kashmir #KashmirStillCrying #HumanRights #DawnNews 
مزید پڑھیں:
https://t.co/D9kp9EzmyM</t>
  </si>
  <si>
    <t>Wed Nov 27 08:15:21 +0000 2019</t>
  </si>
  <si>
    <t>http://twitter.com/Dawn_News/statuses/1199602599353311235</t>
  </si>
  <si>
    <t>{"hashtags":[{"text":"India","indices":[82,88]},{"text":"Kashmir","indices":[89,97]},{"text":"KashmirStillCrying","indices":[98,117]},{"text":"HumanRights","indices":[118,130]},{"text":"DawnNews","indices":[131,140]}],"symbols":[],"user_mentions":[],"urls":[{"url":"https://t.co/D9kp9EzmyM","expanded_url":"http://dawnnews.tv/news/1115491/","display_url":"dawnnews.tv/news/1115491/","indices":[154,177]}]}</t>
  </si>
  <si>
    <t>1199602122121269248</t>
  </si>
  <si>
    <t>بھارت کشمیر میں ہندو آبادی کی واپسی کے لیے اسرائیل کے طریقے پر آبادکاری کرے گا، بھارتی قونصل جنرل
#India #Kashmir #KashmirStillCrying #HumanRights #DawnNews 
مزید پڑھیں:
https://t.co/PsLzsLD4W3</t>
  </si>
  <si>
    <t>Wed Nov 27 08:13:28 +0000 2019</t>
  </si>
  <si>
    <t>http://twitter.com/Dawn_News/statuses/1199602122121269248</t>
  </si>
  <si>
    <t>{"hashtags":[{"text":"India","indices":[98,104]},{"text":"Kashmir","indices":[105,113]},{"text":"KashmirStillCrying","indices":[114,133]},{"text":"HumanRights","indices":[134,146]},{"text":"DawnNews","indices":[147,156]}],"symbols":[],"user_mentions":[],"urls":[{"url":"https://t.co/PsLzsLD4W3","expanded_url":"https://www.dawnnews.tv/news/1115491/","display_url":"dawnnews.tv/news/1115491/","indices":[170,193]}]}</t>
  </si>
  <si>
    <t>1199564238953570304</t>
  </si>
  <si>
    <t>ہ کشمیر خواتین کو ریپ کا نشانہ بنانے والے بیشتر بھارتی فورسز کے اہلکاروں کے خلاف کوئی قانونی کارروائی عمل میں نہیں لائی جاتی۔
https://t.co/xqfrxGOR8F
#DawnNews
#India
#OIC
#Islamabad
#KashmirStillCrying 
#KashmirBleeds 
#KashmirStillUnderSiege 
#Kashmir</t>
  </si>
  <si>
    <t>Wed Nov 27 05:42:56 +0000 2019</t>
  </si>
  <si>
    <t>Number of links</t>
  </si>
  <si>
    <t>http://twitter.com/Dawn_News/statuses/1199564238953570304</t>
  </si>
  <si>
    <t>{"hashtags":[{"text":"DawnNews","indices":[151,160]},{"text":"India","indices":[161,167]},{"text":"OIC","indices":[168,172]},{"text":"Islamabad","indices":[173,183]},{"text":"KashmirStillCrying","indices":[184,203]},{"text":"KashmirBleeds","indices":[205,219]},{"text":"KashmirStillUnderSiege","indices":[221,244]},{"text":"Kashmir","indices":[246,254]}],"symbols":[],"user_mentions":[],"urls":[{"url":"https://t.co/xqfrxGOR8F","expanded_url":"http://dawnnews.tv/news/1115479/","display_url":"dawnnews.tv/news/1115479/","indices":[127,150]}]}</t>
  </si>
  <si>
    <t>1199564198524706816</t>
  </si>
  <si>
    <t>مقبوضہ کشمیر میں بھارتی فورسز وادی سے نئی دہلی کا تسلط ختم کرنے کی جدوجہد کرنے والوں کی حوصلہ شکنی کرنے کے لیے ان کی خواتین کو ریپ کا نشانہ بناتے ہیں۔
https://t.co/xqfrxGOR8F
#DawnNews
#India
#OIC
#Islamabad
#KashmirStillCrying 
#KashmirBleeds 
#KashmirStillUnderSiege 
#Kashmir</t>
  </si>
  <si>
    <t>Wed Nov 27 05:42:46 +0000 2019</t>
  </si>
  <si>
    <t>http://twitter.com/Dawn_News/statuses/1199564198524706816</t>
  </si>
  <si>
    <t>{"hashtags":[{"text":"DawnNews","indices":[176,185]},{"text":"India","indices":[186,192]},{"text":"OIC","indices":[193,197]},{"text":"Islamabad","indices":[198,208]},{"text":"KashmirStillCrying","indices":[209,228]},{"text":"KashmirBleeds","indices":[230,244]},{"text":"KashmirStillUnderSiege","indices":[246,269]},{"text":"Kashmir","indices":[271,279]}],"symbols":[],"user_mentions":[],"urls":[{"url":"https://t.co/xqfrxGOR8F","expanded_url":"http://dawnnews.tv/news/1115479/","display_url":"dawnnews.tv/news/1115479/","indices":[152,175]}]}</t>
  </si>
  <si>
    <t>1199564123840880640</t>
  </si>
  <si>
    <t>‘بھارتی فورسز مقبوضہ کشمیر میں ’ریپ‘ کو بطور ہتھیار استعمال کررہی ہیں‘
https://t.co/VZQx94plgm
#DawnNews
#India
#OIC
#Islamabad
#KashmirStillCrying 
#KashmirBleeds 
#KashmirStillUnderSiege 
#Kashmir 
#HumanRightsWatch 
#HRW</t>
  </si>
  <si>
    <t>Wed Nov 27 05:42:28 +0000 2019</t>
  </si>
  <si>
    <t>http://twitter.com/Dawn_News/statuses/1199564123840880640</t>
  </si>
  <si>
    <t>{"hashtags":[{"text":"DawnNews","indices":[95,104]},{"text":"India","indices":[105,111]},{"text":"OIC","indices":[112,116]},{"text":"Islamabad","indices":[117,127]},{"text":"KashmirStillCrying","indices":[128,147]},{"text":"KashmirBleeds","indices":[149,163]},{"text":"KashmirStillUnderSiege","indices":[165,188]},{"text":"Kashmir","indices":[190,198]},{"text":"HumanRightsWatch","indices":[200,217]},{"text":"HRW","indices":[219,223]}],"symbols":[],"user_mentions":[],"urls":[{"url":"https://t.co/VZQx94plgm","expanded_url":"https://www.dawnnews.tv/news/1115479/","display_url":"dawnnews.tv/news/1115479/","indices":[71,94]}]}</t>
  </si>
  <si>
    <t>1199545113548087297</t>
  </si>
  <si>
    <t>مقبوضہ کشمیرمیں  بھارتی ریاستی دہشت گردی   ۔۔ ضلع پلوامہ میں تین کشمیری نوجوان  شہید۔۔۔قابض فوج  نے نوجوانوں کو تلاشی اور محاصرے کی کارروائی کے دوران شہید کیا۔۔
#kashmir https://t.co/juVxzrnlDQ</t>
  </si>
  <si>
    <t>Wed Nov 27 04:26:56 +0000 2019</t>
  </si>
  <si>
    <t>http://twitter.com/PTVNewsOfficial/statuses/1199545113548087297</t>
  </si>
  <si>
    <t>Number of RTs</t>
  </si>
  <si>
    <t>{"hashtags":[{"text":"kashmir","indices":[161,169]}],"symbols":[],"user_mentions":[],"urls":[],"media":[{"id":1199545105398587400,"id_str":"1199545105398587393","indices":[170,193],"media_url":"http://pbs.twimg.com/media/EKWj6vtXYAE_5IE.png","media_url_https":"https://pbs.twimg.com/media/EKWj6vtXYAE_5IE.png","url":"https://t.co/juVxzrnlDQ","display_url":"pic.twitter.com/juVxzrnlDQ","expanded_url":"https://twitter.com/PTVNewsOfficial/status/1199545113548087297/photo/1","type":"photo","sizes":{"large":{"w":1024,"h":512,"resize":"fit"},"small":{"w":680,"h":340,"resize":"fit"},"thumb":{"w":150,"h":150,"resize":"crop"},"medium":{"w":1024,"h":512,"resize":"fit"}}}]}</t>
  </si>
  <si>
    <t>1199184153935327232</t>
  </si>
  <si>
    <t>مقبوضہ کشمیر میں مسلسل114ویں روز بھی بھارتی فوج کا محاصرہ۔۔مقبوضہ وادی کی صورتحال  بدستور کشیدہ۔۔۔عوام شدید مشکلات کا شکار۔۔ معمولات زندگی مفلوج۔۔انٹرنیٹ ، موبائل فون سروسز بدستور معطل
#Kashmir https://t.co/dehq6k1O6J</t>
  </si>
  <si>
    <t>Tue Nov 26 04:32:36 +0000 2019</t>
  </si>
  <si>
    <t>http://twitter.com/PTVNewsOfficial/statuses/1199184153935327232</t>
  </si>
  <si>
    <t>{"hashtags":[{"text":"Kashmir","indices":[185,193]}],"symbols":[],"user_mentions":[],"urls":[],"media":[{"id":1199184139863429000,"id_str":"1199184139863429120","indices":[194,217],"media_url":"http://pbs.twimg.com/media/EKRbnyTXkAASYyX.png","media_url_https":"https://pbs.twimg.com/media/EKRbnyTXkAASYyX.png","url":"https://t.co/dehq6k1O6J","display_url":"pic.twitter.com/dehq6k1O6J","expanded_url":"https://twitter.com/PTVNewsOfficial/status/1199184153935327232/photo/1","type":"photo","sizes":{"small":{"w":680,"h":340,"resize":"fit"},"medium":{"w":1024,"h":512,"resize":"fit"},"large":{"w":1024,"h":512,"resize":"fit"},"thumb":{"w":150,"h":150,"resize":"crop"}}}]}</t>
  </si>
  <si>
    <t>1199003562342268928</t>
  </si>
  <si>
    <t>Chaudhry Sarwar, US ambassador discuss #Kashmir situation
#ARYNews
https://t.co/TuzK3ywjxb</t>
  </si>
  <si>
    <t>Mon Nov 25 16:35:00 +0000 2019</t>
  </si>
  <si>
    <t>ca</t>
  </si>
  <si>
    <t>http://twitter.com/ARYNEWSOFFICIAL/statuses/1199003562342268928</t>
  </si>
  <si>
    <t>{"hashtags":[{"text":"Kashmir","indices":[39,47]},{"text":"ARYNews","indices":[58,66]}],"symbols":[],"user_mentions":[],"urls":[{"url":"https://t.co/TuzK3ywjxb","expanded_url":"https://arynews.tv/en/sarwar-us-ambassador-kashmir-situation/","display_url":"arynews.tv/en/sarwar-us-a…","indices":[68,91]}]}</t>
  </si>
  <si>
    <t>1198946487503335426</t>
  </si>
  <si>
    <t>humnewspakistan</t>
  </si>
  <si>
    <t>کشمیریوں کی زندگی شدید مشکلات سے دوچار
۔۔۔۔۔۔۔۔۔۔۔۔۔۔۔۔۔۔۔۔۔۔
مزید پڑھیں: https://t.co/AThxM95k59
۔۔۔۔۔۔۔۔۔۔۔۔۔۔۔۔۔۔۔۔۔۔
#HumNews #Kashmir #OIC #HumanRights https://t.co/kh3JvxDfjz</t>
  </si>
  <si>
    <t>Mon Nov 25 12:48:12 +0000 2019</t>
  </si>
  <si>
    <t>888689476511432704</t>
  </si>
  <si>
    <t>&lt;a href="https://www.hootsuite.com" rel="nofollow"&gt;Hootsuite Inc.&lt;/a&gt;</t>
  </si>
  <si>
    <t>http://pbs.twimg.com/profile_images/1162219377724252163/rbF6T9NG_normal.jpg</t>
  </si>
  <si>
    <t>&lt;-estimate based on occurrence of RT</t>
  </si>
  <si>
    <t>Islamabad, Pakistan</t>
  </si>
  <si>
    <t>http://twitter.com/humnewspakistan/statuses/1198946487503335426</t>
  </si>
  <si>
    <t>{"hashtags":[{"text":"HumNews","indices":[121,129]},{"text":"Kashmir","indices":[130,138]},{"text":"OIC","indices":[139,143]},{"text":"HumanRights","indices":[144,156]}],"symbols":[],"user_mentions":[],"urls":[{"url":"https://t.co/AThxM95k59","expanded_url":"https://www.humnews.pk/latest/216141/","display_url":"humnews.pk/latest/216141/","indices":[74,97]}],"media":[{"id":1198946486190514200,"id_str":"1198946486190514176","indices":[157,180],"media_url":"http://pbs.twimg.com/media/EKODehYWoAAYNYn.png","media_url_https":"https://pbs.twimg.com/media/EKODehYWoAAYNYn.png","url":"https://t.co/kh3JvxDfjz","display_url":"pic.twitter.com/kh3JvxDfjz","expanded_url":"https://twitter.com/humnewspakistan/status/1198946487503335426/photo/1","type":"photo","sizes":{"large":{"w":843,"h":500,"resize":"fit"},"medium":{"w":843,"h":500,"resize":"fit"},"small":{"w":680,"h":403,"resize":"fit"},"thumb":{"w":150,"h":150,"resize":"crop"}}}]}</t>
  </si>
  <si>
    <t>1198820087828033537</t>
  </si>
  <si>
    <t>چناروں کے دیس  میں مسلسل محاصرےکا113واں روز۔۔۔ بھارتی جبرکےباعث مظلوم کشمیریوں کی زندگی اجیرن ہوگئی  ۔ ۔۔بھارت کے یکطرفہ فیصلے کے کیخلاف سول نافرمانی کی تحریک جاری ۔۔۔بھارتی سیکیورٹی  فورسز کی  جانب سے گھر گھر تلاشی کا سلسلہ جاری ۔
#Kashmir https://t.co/xyMFdGwDhE</t>
  </si>
  <si>
    <t>Mon Nov 25 04:25:56 +0000 2019</t>
  </si>
  <si>
    <t>Number of Tweets</t>
  </si>
  <si>
    <t>http://twitter.com/PTVNewsOfficial/statuses/1198820087828033537</t>
  </si>
  <si>
    <t>{"hashtags":[{"text":"Kashmir","indices":[232,240]}],"symbols":[],"user_mentions":[],"urls":[],"media":[{"id":1198820073013751800,"id_str":"1198820073013751808","indices":[241,264],"media_url":"http://pbs.twimg.com/media/EKMQgTmXsAAWr0j.png","media_url_https":"https://pbs.twimg.com/media/EKMQgTmXsAAWr0j.png","url":"https://t.co/xyMFdGwDhE","display_url":"pic.twitter.com/xyMFdGwDhE","expanded_url":"https://twitter.com/PTVNewsOfficial/status/1198820087828033537/photo/1","type":"photo","sizes":{"small":{"w":680,"h":340,"resize":"fit"},"medium":{"w":1024,"h":512,"resize":"fit"},"thumb":{"w":150,"h":150,"resize":"crop"},"large":{"w":1024,"h":512,"resize":"fit"}}}]}</t>
  </si>
  <si>
    <t>1198596630666235909</t>
  </si>
  <si>
    <t>gnnhdofficial</t>
  </si>
  <si>
    <t>صدرآزاد کشمیر سردار مسعود خان خود کو کشمیری سمجھتے ہیں یا پاکستانی،انہوں نے بڑادعویٰ کر دیا 
#Kashmir #GKaySang #GNN https://t.co/sQcNKUs7KM</t>
  </si>
  <si>
    <t>Sun Nov 24 13:38:00 +0000 2019</t>
  </si>
  <si>
    <t>492154297</t>
  </si>
  <si>
    <t>http://pbs.twimg.com/profile_images/1188532101244706816/HSggB2tx_normal.jpg</t>
  </si>
  <si>
    <t>Unique tweets</t>
  </si>
  <si>
    <t>&lt;-used to monitor quality of archive</t>
  </si>
  <si>
    <t>http://twitter.com/gnnhdofficial/statuses/1198596630666235909</t>
  </si>
  <si>
    <t>First Tweet in Archive</t>
  </si>
  <si>
    <t>{"hashtags":[{"text":"Kashmir","indices":[94,102]},{"text":"GKaySang","indices":[103,112]},{"text":"GNN","indices":[113,117]}],"symbols":[],"user_mentions":[],"urls":[],"media":[{"id":1198576481863184400,"id_str":"1198576481863184384","indices":[118,141],"media_url":"http://pbs.twimg.com/ext_tw_video_thumb/1198576481863184384/pu/img/MoGExfqKJQG_9DZ3.jpg","media_url_https":"https://pbs.twimg.com/ext_tw_video_thumb/1198576481863184384/pu/img/MoGExfqKJQG_9DZ3.jpg","url":"https://t.co/sQcNKUs7KM","display_url":"pic.twitter.com/sQcNKUs7KM","expanded_url":"https://twitter.com/gnnhdofficial/status/1198596630666235909/video/1","type":"photo","sizes":{"thumb":{"w":150,"h":150,"resize":"crop"},"medium":{"w":1200,"h":675,"resize":"fit"},"small":{"w":680,"h":383,"resize":"fit"},"large":{"w":1280,"h":720,"resize":"fit"}}}]}</t>
  </si>
  <si>
    <t>1198588326133022720</t>
  </si>
  <si>
    <t>صدرآزاد کشمیر سردار مسعود خان ڈپلومیٹ بننے سے پہلے کیا بننا چاہتے تھے اور کیا بن گئے،صدر آزاد کشمیر نے انکشاف کر دیا
#Kashmir #GKaySang #GNN https://t.co/4QwcH8wOgA</t>
  </si>
  <si>
    <t>Sun Nov 24 13:05:00 +0000 2019</t>
  </si>
  <si>
    <t>GMT</t>
  </si>
  <si>
    <t>http://twitter.com/gnnhdofficial/statuses/1198588326133022720</t>
  </si>
  <si>
    <t>Last Tweet in Archive</t>
  </si>
  <si>
    <t>{"hashtags":[{"text":"Kashmir","indices":[118,126]},{"text":"GKaySang","indices":[127,136]},{"text":"GNN","indices":[137,141]}],"symbols":[],"user_mentions":[],"urls":[],"media":[{"id":1198575639428767700,"id_str":"1198575639428767749","indices":[142,165],"media_url":"http://pbs.twimg.com/ext_tw_video_thumb/1198575639428767749/pu/img/CFluqRhrwTlAny4a.jpg","media_url_https":"https://pbs.twimg.com/ext_tw_video_thumb/1198575639428767749/pu/img/CFluqRhrwTlAny4a.jpg","url":"https://t.co/4QwcH8wOgA","display_url":"pic.twitter.com/4QwcH8wOgA","expanded_url":"https://twitter.com/gnnhdofficial/status/1198588326133022720/video/1","type":"photo","sizes":{"thumb":{"w":150,"h":150,"resize":"crop"},"medium":{"w":1200,"h":675,"resize":"fit"},"small":{"w":680,"h":383,"resize":"fit"},"large":{"w":1280,"h":720,"resize":"fit"}}}]}</t>
  </si>
  <si>
    <t>1198576111296401409</t>
  </si>
  <si>
    <t>انہوں نے کہا کہ بھارت نے 5 اگست کو مقبوضہ کشمیر کی خصوصی حیثیت ختم کی اور اس کے بعد سے مسئلہ کشمیر کو نئی روح مل گئی۔
https://t.co/ai7AZ8h5Wq
#kashmir https://t.co/X8AY2IYRkh</t>
  </si>
  <si>
    <t>Sun Nov 24 12:16:28 +0000 2019</t>
  </si>
  <si>
    <t>In Reply Ids</t>
  </si>
  <si>
    <t>In Reply @s</t>
  </si>
  <si>
    <t>Tweet rate (tw/min)</t>
  </si>
  <si>
    <t>Tweets/min (from last archive 10mins)</t>
  </si>
  <si>
    <t xml:space="preserve">(#kashmir AND From:geonews_english) OR
(#kashmir AND from:DunyaNews) OR
(#kashmir AND from:ARYNEWSOFFICIAL) OR
(#kashmir AND from:PTVNewsOfficial) OR
(#kashmir AND from:BOLNETWORK) OR
(#kashmir AND from:ExpressNewsPK) OR
(#kashmir AND from:dawn_com) OR
(#kashmir AND from:Dawn_News) OR
(#kashmir AND from:humnewspakistan) OR
(#kashmir AND from:gnnhdofficial)
</t>
  </si>
  <si>
    <r>
      <rPr>
        <b/>
      </rPr>
      <t>Note:</t>
    </r>
    <r>
      <t xml:space="preserve">  Make a one off collection with </t>
    </r>
    <r>
      <rPr>
        <rFont val="Courier New"/>
      </rPr>
      <t>TAGS &gt; Run now!</t>
    </r>
    <r>
      <t xml:space="preserve"> or set a trigger to collect every hour </t>
    </r>
    <r>
      <rPr>
        <rFont val="Courier New"/>
      </rPr>
      <t>TAGS &gt; Update archive every hour</t>
    </r>
    <r>
      <t xml:space="preserve">. To change the frequency open </t>
    </r>
    <r>
      <rPr>
        <rFont val="Courier New"/>
      </rPr>
      <t>Tools &gt; Script Editor</t>
    </r>
    <r>
      <t xml:space="preserve"> then </t>
    </r>
    <r>
      <rPr>
        <rFont val="Courier New"/>
      </rPr>
      <t>Triggers &gt; Current script's triggers...</t>
    </r>
    <r>
      <t xml:space="preserve"> and adjust
</t>
    </r>
  </si>
  <si>
    <t>Advanced Settings:</t>
  </si>
  <si>
    <t>Period</t>
  </si>
  <si>
    <t>default</t>
  </si>
  <si>
    <t>Continuous/paged</t>
  </si>
  <si>
    <t>continuous</t>
  </si>
  <si>
    <t>&lt;- deprecated option</t>
  </si>
  <si>
    <t>Follower count filter</t>
  </si>
  <si>
    <t>&lt;- if search term is being spammed you can set the minimum followers a person must have to be included in archive</t>
  </si>
  <si>
    <t>Number of tweets</t>
  </si>
  <si>
    <t>&lt;- maximum varies based on the type of archive you are collecting</t>
  </si>
  <si>
    <t>Type</t>
  </si>
  <si>
    <t>search/tweets</t>
  </si>
  <si>
    <t>Stats</t>
  </si>
  <si>
    <t>First Tweet</t>
  </si>
  <si>
    <t>Last Tweet</t>
  </si>
  <si>
    <t>Make interactive</t>
  </si>
  <si>
    <t>Turn your archive into an interactive online resource using TAGSExplorer - see http://bit.ly/TAGSsetup</t>
  </si>
  <si>
    <r>
      <t xml:space="preserve">Note: </t>
    </r>
    <r>
      <rPr>
        <rFont val="Courier New"/>
      </rPr>
      <t>Share &gt; Anyone with link</t>
    </r>
    <r>
      <rPr/>
      <t xml:space="preserve"> to use these views</t>
    </r>
  </si>
  <si>
    <t>&lt;- conversation explorer</t>
  </si>
  <si>
    <t>&lt;- searchable archive</t>
  </si>
  <si>
    <t>News</t>
  </si>
  <si>
    <t>Public web views</t>
  </si>
  <si>
    <t>Note</t>
  </si>
  <si>
    <t>Grey = calculated fields</t>
  </si>
  <si>
    <t>Blue = Require File &gt; Published to the web</t>
  </si>
  <si>
    <t>http://twitter.com/Dawn_News/statuses/1198576111296401409</t>
  </si>
  <si>
    <t>{"hashtags":[{"text":"kashmir","indices":[142,150]}],"symbols":[],"user_mentions":[],"urls":[{"url":"https://t.co/ai7AZ8h5Wq","expanded_url":"https://www.dawnnews.tv/news/1115331/","display_url":"dawnnews.tv/news/1115331/","indices":[118,141]}],"media":[{"id":1198576094724677600,"id_str":"1198576094724677632","indices":[151,174],"media_url":"http://pbs.twimg.com/media/EKIym5pW4AA9oOB.jpg","media_url_https":"https://pbs.twimg.com/media/EKIym5pW4AA9oOB.jpg","url":"https://t.co/X8AY2IYRkh","display_url":"pic.twitter.com/X8AY2IYRkh","expanded_url":"https://twitter.com/Dawn_News/status/1198576111296401409/photo/1","type":"photo","sizes":{"small":{"w":383,"h":680,"resize":"fit"},"thumb":{"w":150,"h":150,"resize":"crop"},"medium":{"w":675,"h":1200,"resize":"fit"},"large":{"w":1080,"h":1920,"resize":"fit"}}}]}</t>
  </si>
  <si>
    <t>1198504020207456256</t>
  </si>
  <si>
    <t>کانگریس رکن نے ٹرمپ انتظامیہ کو لکھے گئے خط میں کیا کہا
مزید پڑھیں
https://t.co/cOY8W3sv2m
#USA #Kashmir #DawnNews https://t.co/W3CZshs3d5</t>
  </si>
  <si>
    <t>Sun Nov 24 07:30:00 +0000 2019</t>
  </si>
  <si>
    <t>http://twitter.com/Dawn_News/statuses/1198504020207456256</t>
  </si>
  <si>
    <t>{"hashtags":[{"text":"USA","indices":[93,97]},{"text":"Kashmir","indices":[98,106]},{"text":"DawnNews","indices":[107,116]}],"symbols":[],"user_mentions":[],"urls":[{"url":"https://t.co/cOY8W3sv2m","expanded_url":"http://dawnnews.tv/news/1115305/","display_url":"dawnnews.tv/news/1115305/","indices":[68,91]}],"media":[{"id":1198499988680126500,"id_str":"1198499988680126464","indices":[117,140],"media_url":"http://pbs.twimg.com/media/EKHtY8iWsAA21xX.png","media_url_https":"https://pbs.twimg.com/media/EKHtY8iWsAA21xX.png","url":"https://t.co/W3CZshs3d5","display_url":"pic.twitter.com/W3CZshs3d5","expanded_url":"https://twitter.com/Dawn_News/status/1198504020207456256/photo/1","type":"photo","sizes":{"medium":{"w":800,"h":900,"resize":"fit"},"large":{"w":800,"h":900,"resize":"fit"},"small":{"w":604,"h":680,"resize":"fit"},"thumb":{"w":150,"h":150,"resize":"crop"}}}]}</t>
  </si>
  <si>
    <t>1198470248749555712</t>
  </si>
  <si>
    <t>In Occupied #Kashmir, unprecedented military siege and communications lock down continues on 112th consecutive day, today. 
#ARYNews</t>
  </si>
  <si>
    <t>Sun Nov 24 05:15:48 +0000 2019</t>
  </si>
  <si>
    <t>&lt;a href="https://ads-api.twitter.com" rel="nofollow"&gt;Twitter Ads Composer&lt;/a&gt;</t>
  </si>
  <si>
    <t>http://twitter.com/ARYNEWSOFFICIAL/statuses/1198470248749555712</t>
  </si>
  <si>
    <t>{"hashtags":[{"text":"Kashmir","indices":[12,20]},{"text":"ARYNews","indices":[124,132]}],"symbols":[],"user_mentions":[],"urls":[]}</t>
  </si>
  <si>
    <t>1198457602486734853</t>
  </si>
  <si>
    <t>مقبوضہ کشمیر کی صورتحال سے متعلق تشویش ہونے کی ایک وجہ وہاں سے قابل اعتماد معلومات موصول نہ ہونا ہے، رپورٹ
مزید پڑھیں
https://t.co/cOY8W3sv2m
#USA #India #Kashmir #DawnNews</t>
  </si>
  <si>
    <t>Sun Nov 24 04:25:33 +0000 2019</t>
  </si>
  <si>
    <t>http://twitter.com/Dawn_News/statuses/1198457602486734853</t>
  </si>
  <si>
    <t>{"hashtags":[{"text":"USA","indices":[144,148]},{"text":"India","indices":[149,155]},{"text":"Kashmir","indices":[156,164]},{"text":"DawnNews","indices":[165,174]}],"symbols":[],"user_mentions":[],"urls":[{"url":"https://t.co/cOY8W3sv2m","expanded_url":"http://dawnnews.tv/news/1115305/","display_url":"dawnnews.tv/news/1115305/","indices":[119,142]}]}</t>
  </si>
  <si>
    <t>1198457329466986496</t>
  </si>
  <si>
    <t>امریکی ارکان کانگریس نے مقبوضہ کشمیر کے دورے کیلئے ٹرمپ سے مدد طلب کرلی
مزید پڑھیں
https://t.co/cOY8W3sv2m
#USA #India #Kashmir #DawnNews</t>
  </si>
  <si>
    <t>Sun Nov 24 04:24:28 +0000 2019</t>
  </si>
  <si>
    <t>http://twitter.com/Dawn_News/statuses/1198457329466986496</t>
  </si>
  <si>
    <t>{"hashtags":[{"text":"USA","indices":[109,113]},{"text":"India","indices":[114,120]},{"text":"Kashmir","indices":[121,129]},{"text":"DawnNews","indices":[130,139]}],"symbols":[],"user_mentions":[],"urls":[{"url":"https://t.co/cOY8W3sv2m","expanded_url":"http://dawnnews.tv/news/1115305/","display_url":"dawnnews.tv/news/1115305/","indices":[84,107]}]}</t>
  </si>
  <si>
    <t>1198276794572574724</t>
  </si>
  <si>
    <t>BOLNETWORK</t>
  </si>
  <si>
    <t>امریکہ کو فلسطین اور کشمیر سے ہمدردی نہیں 
مگر پاکستان سے اتنی ہمدردی کیوں؟ 
سمیع ابراہیم نے ملک دشمن عناصر کو بے نقاب کردیا
#BOLNews #Tajzia #America #Pakistan #Kashmir #Palestine #CPEC #China 
@samiabrahim https://t.co/aK581cWxRs</t>
  </si>
  <si>
    <t>Sat Nov 23 16:27:05 +0000 2019</t>
  </si>
  <si>
    <t>1377002137</t>
  </si>
  <si>
    <t>&lt;a href="https://studio.twitter.com" rel="nofollow"&gt;Twitter Media Studio&lt;/a&gt;</t>
  </si>
  <si>
    <t>http://pbs.twimg.com/profile_images/1162076161259819011/jW0SMFw5_normal.jpg</t>
  </si>
  <si>
    <t>http://twitter.com/BOLNETWORK/statuses/1198276794572574724</t>
  </si>
  <si>
    <t>{"hashtags":[{"text":"BOLNews","indices":[125,133]},{"text":"Tajzia","indices":[134,141]},{"text":"America","indices":[142,150]},{"text":"Pakistan","indices":[151,160]},{"text":"Kashmir","indices":[161,169]},{"text":"Palestine","indices":[170,180]},{"text":"CPEC","indices":[181,186]},{"text":"China","indices":[187,193]}],"symbols":[],"user_mentions":[{"screen_name":"samiabrahim","name":"Sami Abraham","id":87225089,"id_str":"87225089","indices":[195,207]}],"urls":[],"media":[{"id":1198270558292586500,"id_str":"1198270558292586497","indices":[208,231],"media_url":"http://pbs.twimg.com/amplify_video_thumb/1198270558292586497/img/G1cP3hkyP_imq1xe.jpg","media_url_https":"https://pbs.twimg.com/amplify_video_thumb/1198270558292586497/img/G1cP3hkyP_imq1xe.jpg","url":"https://t.co/aK581cWxRs","display_url":"pic.twitter.com/aK581cWxRs","expanded_url":"https://twitter.com/BOLNETWORK/status/1198276794572574724/video/1","type":"photo","sizes":{"thumb":{"w":150,"h":150,"resize":"crop"},"medium":{"w":1200,"h":675,"resize":"fit"},"small":{"w":680,"h":383,"resize":"fit"},"large":{"w":1280,"h":720,"resize":"fit"}}}]}</t>
  </si>
  <si>
    <t>1198143958892843008</t>
  </si>
  <si>
    <t>حکومت نے مالی سال 20-2019 میں 3.1 فیصد کا ہدف مقرر کیا تھا
https://t.co/wk46CqITvw
#DawnNews 
#Pakistan
#islamabad
#Kashmir</t>
  </si>
  <si>
    <t>Sat Nov 23 07:39:14 +0000 2019</t>
  </si>
  <si>
    <t>http://twitter.com/Dawn_News/statuses/1198143958892843008</t>
  </si>
  <si>
    <t>{"hashtags":[{"text":"DawnNews","indices":[84,93]},{"text":"Pakistan","indices":[95,104]},{"text":"islamabad","indices":[105,115]},{"text":"Kashmir","indices":[116,124]}],"symbols":[],"user_mentions":[],"urls":[{"url":"https://t.co/wk46CqITvw","expanded_url":"http://dawnnews.tv/news/1115257/","display_url":"dawnnews.tv/news/1115257/","indices":[60,83]}]}</t>
  </si>
  <si>
    <t>1198143871156404224</t>
  </si>
  <si>
    <t>مالی سال 2020 کے تیسرے ماہ میں بڑی صنعت 5.91 فیصد تنزلی کا شکار رہی۔
https://t.co/wk46CqITvw
#DawnNews 
#Pakistan
#islamabad
#Kashmir</t>
  </si>
  <si>
    <t>Sat Nov 23 07:38:53 +0000 2019</t>
  </si>
  <si>
    <t>http://twitter.com/Dawn_News/statuses/1198143871156404224</t>
  </si>
  <si>
    <t>{"hashtags":[{"text":"DawnNews","indices":[94,103]},{"text":"Pakistan","indices":[105,114]},{"text":"islamabad","indices":[115,125]},{"text":"Kashmir","indices":[126,134]}],"symbols":[],"user_mentions":[],"urls":[{"url":"https://t.co/wk46CqITvw","expanded_url":"http://dawnnews.tv/news/1115257/","display_url":"dawnnews.tv/news/1115257/","indices":[70,93]}]}</t>
  </si>
  <si>
    <t>1198143647243472896</t>
  </si>
  <si>
    <t>اعظم سواتی پاکستان تحریک انصاف (پی ٹی آئی) کے علاقائی صدر اور ضمنی انتخابات کے امیدوار بیرسٹر سلطان محمود کی انتخابی مہم میں حصہ لینے کے لیے میرپور میں موجود تھے۔
https://t.co/wk46CqITvw
#DawnNews 
#Pakistan
#islamabad
#Kashmir</t>
  </si>
  <si>
    <t>Sat Nov 23 07:38:00 +0000 2019</t>
  </si>
  <si>
    <t>http://twitter.com/Dawn_News/statuses/1198143647243472896</t>
  </si>
  <si>
    <t>{"hashtags":[{"text":"DawnNews","indices":[188,197]},{"text":"Pakistan","indices":[199,208]},{"text":"islamabad","indices":[209,219]},{"text":"Kashmir","indices":[220,228]}],"symbols":[],"user_mentions":[],"urls":[{"url":"https://t.co/wk46CqITvw","expanded_url":"http://dawnnews.tv/news/1115257/","display_url":"dawnnews.tv/news/1115257/","indices":[164,187]}]}</t>
  </si>
  <si>
    <t>1198143578121351168</t>
  </si>
  <si>
    <t>چیف سیکریٹری آزاد جموں و کشمیر میں وفاق کا نمائندہ ہیں اور آزاد جموں و کشمیر میں بدعنوانی کا احتساب ہوگیا۔
https://t.co/wk46CqITvw
#DawnNews 
#Pakistan
#islamabad
#Kashmir</t>
  </si>
  <si>
    <t>Sat Nov 23 07:37:44 +0000 2019</t>
  </si>
  <si>
    <t>http://twitter.com/Dawn_News/statuses/1198143578121351168</t>
  </si>
  <si>
    <t>{"hashtags":[{"text":"DawnNews","indices":[132,141]},{"text":"Pakistan","indices":[143,152]},{"text":"islamabad","indices":[153,163]},{"text":"Kashmir","indices":[164,172]}],"symbols":[],"user_mentions":[],"urls":[{"url":"https://t.co/wk46CqITvw","expanded_url":"http://dawnnews.tv/news/1115257/","display_url":"dawnnews.tv/news/1115257/","indices":[108,131]}]}</t>
  </si>
  <si>
    <t>1198143506243629056</t>
  </si>
  <si>
    <t>مفادپرست عناصر اسلام آباد اور مظفرآباد میں تصادم چاہتے ہیں، وزیراعظم آزاد کشمیر
https://t.co/0E9mL2l4eV
#DawnNews 
#Pakistan
#islamabad
#Kashmir</t>
  </si>
  <si>
    <t>Sat Nov 23 07:37:26 +0000 2019</t>
  </si>
  <si>
    <t>http://twitter.com/Dawn_News/statuses/1198143506243629056</t>
  </si>
  <si>
    <t>{"hashtags":[{"text":"DawnNews","indices":[104,113]},{"text":"Pakistan","indices":[115,124]},{"text":"islamabad","indices":[125,135]},{"text":"Kashmir","indices":[136,144]}],"symbols":[],"user_mentions":[],"urls":[{"url":"https://t.co/0E9mL2l4eV","expanded_url":"https://www.dawnnews.tv/news/1115257/","display_url":"dawnnews.tv/news/1115257/","indices":[80,103]}]}</t>
  </si>
  <si>
    <t>1197838928176451584</t>
  </si>
  <si>
    <t>DunyaNews</t>
  </si>
  <si>
    <t>امریکی ایوان نمائندگان میں مسئلہ کشمیرکی گونج،رکن کانگرس راشدہ طلیب  کی جانب سے مقبوضہ کشمیر میں مظالم کےخلاف بل پیش کردیا،وادی میں   انسانی حقوق کی خلاف ورزیوں کی مذمت کرتے ہوئے بھارت سے 110 روز سے جاری کرفیوختم کرنےکا مطالبہ کردیا
#DunyaUpdates #DunyaNews #DunyaVideos #Kashmir https://t.co/EoDTM5t1ok</t>
  </si>
  <si>
    <t>Fri Nov 22 11:27:09 +0000 2019</t>
  </si>
  <si>
    <t>99458922</t>
  </si>
  <si>
    <t>http://pbs.twimg.com/profile_images/1162092475131092995/-Ih-fRMX_normal.jpg</t>
  </si>
  <si>
    <t>http://twitter.com/DunyaNews/statuses/1197838928176451584</t>
  </si>
  <si>
    <t>{"hashtags":[{"text":"DunyaUpdates","indices":[234,247]},{"text":"DunyaNews","indices":[248,258]},{"text":"DunyaVideos","indices":[259,271]},{"text":"Kashmir","indices":[272,280]}],"symbols":[],"user_mentions":[],"urls":[],"media":[{"id":1197838832453992400,"id_str":"1197838832453992448","indices":[281,304],"media_url":"http://pbs.twimg.com/ext_tw_video_thumb/1197838832453992448/pu/img/fh1C9Qq8bQoTrc6I.jpg","media_url_https":"https://pbs.twimg.com/ext_tw_video_thumb/1197838832453992448/pu/img/fh1C9Qq8bQoTrc6I.jpg","url":"https://t.co/EoDTM5t1ok","display_url":"pic.twitter.com/EoDTM5t1ok","expanded_url":"https://twitter.com/DunyaNews/status/1197838928176451584/video/1","type":"photo","sizes":{"thumb":{"w":150,"h":150,"resize":"crop"},"medium":{"w":640,"h":468,"resize":"fit"},"large":{"w":640,"h":468,"resize":"fit"},"small":{"w":640,"h":468,"resize":"fit"}}}]}</t>
  </si>
  <si>
    <t>1197780234415808512</t>
  </si>
  <si>
    <t>Kashmir undergoing darkest era of its history: AJK President
#IOK #Kashmir #ARYNews
https://t.co/6XtWMCmbTB</t>
  </si>
  <si>
    <t>Fri Nov 22 07:33:56 +0000 2019</t>
  </si>
  <si>
    <t>http://twitter.com/ARYNEWSOFFICIAL/statuses/1197780234415808512</t>
  </si>
  <si>
    <t>{"hashtags":[{"text":"IOK","indices":[61,65]},{"text":"Kashmir","indices":[66,74]},{"text":"ARYNews","indices":[75,83]}],"symbols":[],"user_mentions":[],"urls":[{"url":"https://t.co/6XtWMCmbTB","expanded_url":"https://arynews.tv/en/kashmir-ajk-president/","display_url":"arynews.tv/en/kashmir-ajk…","indices":[84,107]}]}</t>
  </si>
  <si>
    <t>1197742283636039680</t>
  </si>
  <si>
    <t>RT @bakhabarsavera: کشمیر میں کرفیو کو 109 روز بیت گئے، کوئی پوچھنے والا نہیں!
#ARYNews #BakhabarSavera #Kashmir https://t.co/6jE8QqkKqd</t>
  </si>
  <si>
    <t>Fri Nov 22 05:03:08 +0000 2019</t>
  </si>
  <si>
    <t>http://twitter.com/ARYNEWSOFFICIAL/statuses/1197742283636039680</t>
  </si>
  <si>
    <t>{"hashtags":[{"text":"ARYNews","indices":[80,88]},{"text":"BakhabarSavera","indices":[89,104]},{"text":"Kashmir","indices":[105,113]}],"symbols":[],"user_mentions":[{"screen_name":"bakhabarsavera","name":"Bakhabar Savera","id":1100747552855654400,"id_str":"1100747552855654401","indices":[3,18]}],"urls":[],"media":[{"id":1197736445945024500,"id_str":"1197736445945024512","indices":[114,137],"media_url":"http://pbs.twimg.com/ext_tw_video_thumb/1197736445945024512/pu/img/sz1kd0HZi-HeZ_nO.jpg","media_url_https":"https://pbs.twimg.com/ext_tw_video_thumb/1197736445945024512/pu/img/sz1kd0HZi-HeZ_nO.jpg","url":"https://t.co/6jE8QqkKqd","display_url":"pic.twitter.com/6jE8QqkKqd","expanded_url":"https://twitter.com/bakhabarsavera/status/1197736537494040577/video/1","type":"photo","sizes":{"medium":{"w":1024,"h":576,"resize":"fit"},"thumb":{"w":150,"h":150,"resize":"crop"},"large":{"w":1024,"h":576,"resize":"fit"},"small":{"w":680,"h":383,"resize":"fit"}},"source_status_id":1197736537494040600,"source_status_id_str":"1197736537494040577","source_user_id":1100747552855654400,"source_user_id_str":"1100747552855654401"}]}</t>
  </si>
  <si>
    <t>1197741094395613184</t>
  </si>
  <si>
    <t>انقرہ میں 'کشمیر بحران اور عالمی برادری کا کردار' کے عنوان پر ترکی میں 3 روزہ کانفرنس۔۔ 
#GNN #GNNupdates #TurkeyConference #Kashmir https://t.co/kDU30PbDMv</t>
  </si>
  <si>
    <t>Fri Nov 22 04:58:24 +0000 2019</t>
  </si>
  <si>
    <t>http://twitter.com/gnnhdofficial/statuses/1197741094395613184</t>
  </si>
  <si>
    <t>{"hashtags":[{"text":"GNN","indices":[90,94]},{"text":"GNNupdates","indices":[95,106]},{"text":"TurkeyConference","indices":[107,124]},{"text":"Kashmir","indices":[125,133]}],"symbols":[],"user_mentions":[],"urls":[],"media":[{"id":1197734135294517200,"id_str":"1197734135294517248","indices":[134,157],"media_url":"http://pbs.twimg.com/amplify_video_thumb/1197734135294517248/img/3f1RLaUYnWpxlfw0.jpg","media_url_https":"https://pbs.twimg.com/amplify_video_thumb/1197734135294517248/img/3f1RLaUYnWpxlfw0.jpg","url":"https://t.co/kDU30PbDMv","display_url":"pic.twitter.com/kDU30PbDMv","expanded_url":"https://twitter.com/gnnhdofficial/status/1197741094395613184/video/1","type":"photo","sizes":{"thumb":{"w":150,"h":150,"resize":"crop"},"medium":{"w":1200,"h":675,"resize":"fit"},"small":{"w":680,"h":383,"resize":"fit"},"large":{"w":1280,"h":720,"resize":"fit"}}}]}</t>
  </si>
  <si>
    <t>1197737772129357831</t>
  </si>
  <si>
    <t>مقبوضہ کشمیر  میں مسلسل 110ویں روز  محاصرے کے باعث  صورتحال بدستور ابتر۔۔۔سول نافرمانی جاری ۔۔۔ کاروباری سرگرمیاںمعطل  ۔۔۔  کل جماعتی حریت کانفرنس  کی بھارتی وزیر داخلہ کے  حالات معمول پر آنے کےبیان کی شدید مذمت ۔۔۔
#kashmir https://t.co/VQrZm4sTXG</t>
  </si>
  <si>
    <t>Fri Nov 22 04:45:12 +0000 2019</t>
  </si>
  <si>
    <t>http://twitter.com/PTVNewsOfficial/statuses/1197737772129357831</t>
  </si>
  <si>
    <t>{"hashtags":[{"text":"kashmir","indices":[216,224]}],"symbols":[],"user_mentions":[],"urls":[],"media":[{"id":1197737752919445500,"id_str":"1197737752919445504","indices":[225,248],"media_url":"http://pbs.twimg.com/media/EJ84I_DWkAA09BV.png","media_url_https":"https://pbs.twimg.com/media/EJ84I_DWkAA09BV.png","url":"https://t.co/VQrZm4sTXG","display_url":"pic.twitter.com/VQrZm4sTXG","expanded_url":"https://twitter.com/PTVNewsOfficial/status/1197737772129357831/photo/1","type":"photo","sizes":{"small":{"w":680,"h":340,"resize":"fit"},"medium":{"w":1024,"h":512,"resize":"fit"},"thumb":{"w":150,"h":150,"resize":"crop"},"large":{"w":1024,"h":512,"resize":"fit"}}}]}</t>
  </si>
  <si>
    <t>1197730857877938176</t>
  </si>
  <si>
    <t>مقبوضہ کشمیر سے متعلق بل کا مسودہ امریکی ایوان نمائندگان میں پیش 
#Kashmir #GNN #GNNupdates https://t.co/B76OTFYuee</t>
  </si>
  <si>
    <t>Fri Nov 22 04:17:43 +0000 2019</t>
  </si>
  <si>
    <t>http://twitter.com/gnnhdofficial/statuses/1197730857877938176</t>
  </si>
  <si>
    <t>{"hashtags":[{"text":"Kashmir","indices":[67,75]},{"text":"GNN","indices":[76,80]},{"text":"GNNupdates","indices":[81,92]}],"symbols":[],"user_mentions":[],"urls":[],"media":[{"id":1197730108951400400,"id_str":"1197730108951400448","indices":[93,116],"media_url":"http://pbs.twimg.com/amplify_video_thumb/1197730108951400448/img/ttO2y5yIVnbwHrRI.jpg","media_url_https":"https://pbs.twimg.com/amplify_video_thumb/1197730108951400448/img/ttO2y5yIVnbwHrRI.jpg","url":"https://t.co/B76OTFYuee","display_url":"pic.twitter.com/B76OTFYuee","expanded_url":"https://twitter.com/gnnhdofficial/status/1197730857877938176/video/1","type":"photo","sizes":{"thumb":{"w":150,"h":150,"resize":"crop"},"medium":{"w":1200,"h":675,"resize":"fit"},"small":{"w":680,"h":383,"resize":"fit"},"large":{"w":1280,"h":720,"resize":"fit"}}}]}</t>
  </si>
  <si>
    <t>1197579263664381955</t>
  </si>
  <si>
    <t>وزیراعظم اور امریکی صدر کے درمیان ٹیلیفونک رابطہ
عمران خان نے صدر ٹرمپ کو مقبوضہ کشمیر کی تازہ صورتحال سے آگاہ کیا
#BOLNews #PMImranKhan #PTI #Government #Trump #Kashmir #India #Modi #USA https://t.co/wh4TNeqTeg</t>
  </si>
  <si>
    <t>Thu Nov 21 18:15:21 +0000 2019</t>
  </si>
  <si>
    <t>http://twitter.com/BOLNETWORK/statuses/1197579263664381955</t>
  </si>
  <si>
    <t>{"hashtags":[{"text":"BOLNews","indices":[115,123]},{"text":"PMImranKhan","indices":[124,136]},{"text":"PTI","indices":[137,141]},{"text":"Government","indices":[142,153]},{"text":"Trump","indices":[154,160]},{"text":"Kashmir","indices":[161,169]},{"text":"India","indices":[170,176]},{"text":"Modi","indices":[177,182]},{"text":"USA","indices":[183,187]}],"symbols":[],"user_mentions":[],"urls":[],"media":[{"id":1197579252050399200,"id_str":"1197579252050399233","indices":[188,211],"media_url":"http://pbs.twimg.com/media/EJ6n_BTXkAEEM4x.jpg","media_url_https":"https://pbs.twimg.com/media/EJ6n_BTXkAEEM4x.jpg","url":"https://t.co/wh4TNeqTeg","display_url":"pic.twitter.com/wh4TNeqTeg","expanded_url":"https://twitter.com/BOLNETWORK/status/1197579263664381955/photo/1","type":"photo","sizes":{"medium":{"w":1200,"h":675,"resize":"fit"},"thumb":{"w":150,"h":150,"resize":"crop"},"large":{"w":1280,"h":720,"resize":"fit"},"small":{"w":680,"h":383,"resize":"fit"}}}]}</t>
  </si>
  <si>
    <t>1197567258165436421</t>
  </si>
  <si>
    <t>100دن سےزائد ہوگئے80لاکھ کشمیری محصورہیں،وزیراعظم
مقبوضہ کشمیرسےمتعلق ثالثی کیلئےٹرمپ کی کوششوں کی تعریف
مسئلےکےپرامن حل کیلئےٹرمپ کوششیں جاری رکھیں،وزیراعظم
اسلام آباد:دونوں رہنماؤں کاقریبی روابط جاری رکھنےپراتفاق
#DunyaUpdates #DunyaNews #Kashmir</t>
  </si>
  <si>
    <t>Thu Nov 21 17:27:38 +0000 2019</t>
  </si>
  <si>
    <t>1197567255648841729</t>
  </si>
  <si>
    <t>http://twitter.com/DunyaNews/statuses/1197567258165436421</t>
  </si>
  <si>
    <t>{"hashtags":[{"text":"DunyaUpdates","indices":[219,232]},{"text":"DunyaNews","indices":[233,243]},{"text":"Kashmir","indices":[244,252]}],"symbols":[],"user_mentions":[],"urls":[]}</t>
  </si>
  <si>
    <t>افغان امن اورمفاہتی عمل کیلئےپرعزم ہیں،وزیراعظم عمران خان
مثبت عمل کیلئےپاکستان کی سہولت کاری کےشکرگزارہیں،امریکی صدر ٹرمپ
وزیراعظم نےامریکی صدرکومقبوضہ کشمیرکی صورتحال سےآگاہ کیا
#DunyaUpdates #DunyaNews #Kashmir</t>
  </si>
  <si>
    <t>1197567252951908357</t>
  </si>
  <si>
    <t>http://twitter.com/DunyaNews/statuses/1197567255648841729</t>
  </si>
  <si>
    <t>{"hashtags":[{"text":"DunyaUpdates","indices":[183,196]},{"text":"DunyaNews","indices":[197,207]},{"text":"Kashmir","indices":[208,216]}],"symbols":[],"user_mentions":[],"urls":[]}</t>
  </si>
  <si>
    <t>وزیراعظم نےمقبوضہ کشمیرسےمتعلق امریکی صدرکےموقف کوسراہا
مغربی یرغمالیوں کی افغانستان میں رہائی مثبت پیشرفت ہے،وزیراعظم
واشنگٹن میں ملاقاتوں کےتناظرمیں دوطرفہ تعلقات مستحکم کرنےکافیصلہ
#DunyaUpdates #DunyaNews #Kashmir</t>
  </si>
  <si>
    <t>Thu Nov 21 17:27:37 +0000 2019</t>
  </si>
  <si>
    <t>1197567250607362048</t>
  </si>
  <si>
    <t>http://twitter.com/DunyaNews/statuses/1197567252951908357</t>
  </si>
  <si>
    <t>{"hashtags":[{"text":"DunyaUpdates","indices":[187,200]},{"text":"DunyaNews","indices":[201,211]},{"text":"Kashmir","indices":[212,220]}],"symbols":[],"user_mentions":[],"urls":[]}</t>
  </si>
  <si>
    <t>وزیراعظم عمران خان اورامریکی صدرٹرمپ کےدرمیان ٹیلیفونک رابطہ
دونوں رہنماؤں کےدرمیان دوطرفہ تعلقات اورعلاقائی امورپرتبادلہ خیال
وزیراعظم عمران خان نےمقبوضہ کشمیرکی صورتحال سےآگاہ کیا
#DunyaUpdates #DunyaNews #Kashmir</t>
  </si>
  <si>
    <t>Thu Nov 21 17:27:36 +0000 2019</t>
  </si>
  <si>
    <t>http://twitter.com/DunyaNews/statuses/1197567250607362048</t>
  </si>
  <si>
    <t>{"hashtags":[{"text":"DunyaUpdates","indices":[185,198]},{"text":"DunyaNews","indices":[199,209]},{"text":"Kashmir","indices":[210,218]}],"symbols":[],"user_mentions":[],"urls":[]}</t>
  </si>
  <si>
    <t>1197551907365171200</t>
  </si>
  <si>
    <t>بھارت سےمقبوضہ کشمیرمیں کرفیوکےخاتمےکامطالبہ کرتے ہیں، وزیر خارجہ
کشمیرہماری خارجہ پالیسی کااہم ستون ہے،وزیرخارجہ شاہ محمودقریشی
کشمیریوں کی سیاسی،سفارتی،اخلاقی حمایت جاری رکھیں گے،وزیرخارجہ
#DunyaUpdates #DunyaNews #Kashmir</t>
  </si>
  <si>
    <t>Thu Nov 21 16:26:38 +0000 2019</t>
  </si>
  <si>
    <t>1197551904613683200</t>
  </si>
  <si>
    <t>http://twitter.com/DunyaNews/statuses/1197551907365171200</t>
  </si>
  <si>
    <t>{"hashtags":[{"text":"DunyaUpdates","indices":[195,208]},{"text":"DunyaNews","indices":[209,219]},{"text":"Kashmir","indices":[220,228]}],"symbols":[],"user_mentions":[],"urls":[]}</t>
  </si>
  <si>
    <t>امریکی کانگریس کمیشن کی کشمیرسےمتعلق رپورٹ اہم ہے،وزیرخارجہ
رپورٹ میں کشمیرمیں انسانی حقوق کی خلاف ورزیوں کابتایاگیا،وزیرخارجہ
عالمی تنظیمیں،میڈیا کشمیرمیں بھارتی مظالم کیخلاف آواز اٹھا رہا ہے، وزیر خارجہ
#DunyaUpdates #DunyaNews #Kashmir</t>
  </si>
  <si>
    <t>1197551902042525698</t>
  </si>
  <si>
    <t>http://twitter.com/DunyaNews/statuses/1197551904613683200</t>
  </si>
  <si>
    <t>{"hashtags":[{"text":"DunyaUpdates","indices":[208,221]},{"text":"DunyaNews","indices":[222,232]},{"text":"Kashmir","indices":[233,241]}],"symbols":[],"user_mentions":[],"urls":[]}</t>
  </si>
  <si>
    <t>وزیرخارجہ شاہ محمودقریشی کی زیرصدارت کشمیرسیل کااجلاس
اجلاس میں مسئلہ کشمیرعالمی سطح پراجاگرکرنےکیلئےاقدامات کاجائزہ
بھارتی مظالم کیخلاف دنیابھرمیں آوازیں اٹھ رہی ہیں،شاہ محمودقریشی
#DunyaUpdates #DunyaNews #Kashmir</t>
  </si>
  <si>
    <t>Thu Nov 21 16:26:37 +0000 2019</t>
  </si>
  <si>
    <t>http://twitter.com/DunyaNews/statuses/1197551902042525698</t>
  </si>
  <si>
    <t>1197510876317835265</t>
  </si>
  <si>
    <t>RT @arynewsud: کشمیر سے متعلق سوشل میڈیا پوسٹ، مسلمان خاتون پروفیسر کا جرم بن گیا
#ARYNewsUrdu #Kashmir 
https://t.co/rI3yygOHzx</t>
  </si>
  <si>
    <t>Thu Nov 21 13:43:36 +0000 2019</t>
  </si>
  <si>
    <t>http://twitter.com/ARYNEWSOFFICIAL/statuses/1197510876317835265</t>
  </si>
  <si>
    <t>{"hashtags":[{"text":"ARYNewsUrdu","indices":[82,94]},{"text":"Kashmir","indices":[95,103]}],"symbols":[],"user_mentions":[{"screen_name":"arynewsud","name":"ARY News Urdu","id":2396063839,"id_str":"2396063839","indices":[3,13]}],"urls":[{"url":"https://t.co/rI3yygOHzx","expanded_url":"https://urdu.arynews.tv/case-against-aligarh-muslim-university-professor-for-social-media-post-on-kashmir/","display_url":"urdu.arynews.tv/case-against-a…","indices":[106,129]}]}</t>
  </si>
  <si>
    <t>1197377088132648962</t>
  </si>
  <si>
    <t>Military siege, communications clamp down enter 109th day in IoK
#ARYNews #Kashmir
https://t.co/4JZJF1KyUY</t>
  </si>
  <si>
    <t>Thu Nov 21 04:51:58 +0000 2019</t>
  </si>
  <si>
    <t>http://twitter.com/ARYNEWSOFFICIAL/statuses/1197377088132648962</t>
  </si>
  <si>
    <t>{"hashtags":[{"text":"ARYNews","indices":[65,73]},{"text":"Kashmir","indices":[74,82]}],"symbols":[],"user_mentions":[],"urls":[{"url":"https://t.co/4JZJF1KyUY","expanded_url":"https://arynews.tv/en/military-siege-109th-day-iok/","display_url":"arynews.tv/en/military-si…","indices":[83,106]}]}</t>
  </si>
  <si>
    <t>1197376591497613313</t>
  </si>
  <si>
    <t>مظلوم کشمیریوں کو حقِ خودارادیت دلوانے کی کوششیں، عالمی محاذ پر پاکستان کی ایک اور کامیابی۔۔ 
#Kashmir #GNN #GNNupdates #Kashmir #UN #Pakistan https://t.co/3MomMmXQoD</t>
  </si>
  <si>
    <t>Thu Nov 21 04:50:00 +0000 2019</t>
  </si>
  <si>
    <t>http://twitter.com/gnnhdofficial/statuses/1197376591497613313</t>
  </si>
  <si>
    <t>{"hashtags":[{"text":"Kashmir","indices":[95,103]},{"text":"GNN","indices":[104,108]},{"text":"GNNupdates","indices":[109,120]},{"text":"Kashmir","indices":[121,129]},{"text":"UN","indices":[130,133]},{"text":"Pakistan","indices":[134,143]}],"symbols":[],"user_mentions":[],"urls":[],"media":[{"id":1197372756079325200,"id_str":"1197372756079325189","indices":[144,167],"media_url":"http://pbs.twimg.com/amplify_video_thumb/1197372756079325189/img/2TbVIai2tP4qacTa.jpg","media_url_https":"https://pbs.twimg.com/amplify_video_thumb/1197372756079325189/img/2TbVIai2tP4qacTa.jpg","url":"https://t.co/3MomMmXQoD","display_url":"pic.twitter.com/3MomMmXQoD","expanded_url":"https://twitter.com/gnnhdofficial/status/1197376591497613313/video/1","type":"photo","sizes":{"thumb":{"w":150,"h":150,"resize":"crop"},"medium":{"w":1200,"h":675,"resize":"fit"},"small":{"w":680,"h":383,"resize":"fit"},"large":{"w":1280,"h":720,"resize":"fit"}}}]}</t>
  </si>
  <si>
    <t>1197370842264547328</t>
  </si>
  <si>
    <t>جنت نظیر وادی  میں محاصرے کا مسلسل 109واں دن ۔۔  تجارتی سرگرمیاں معطل،تعلیمی ادارے اوردفاتر   ویران۔۔ 5اگست کے  بعد سے مقبوضہ کشمیر کی بدحال معیشت کو  اربوں  ڈالر کا نقصان ہوچکا ہے ۔۔ایوان صنعت و تجارت کشمیر کا معاشی نقصانات پر بھارت کے خلاف مقدمہ دائر کر نےکا  ا علا ن
#Kashmir https://t.co/qFP8GdgorA</t>
  </si>
  <si>
    <t>Thu Nov 21 04:27:09 +0000 2019</t>
  </si>
  <si>
    <t>http://twitter.com/PTVNewsOfficial/statuses/1197370842264547328</t>
  </si>
  <si>
    <t>{"hashtags":[{"text":"Kashmir","indices":[270,278]}],"symbols":[],"user_mentions":[],"urls":[],"media":[{"id":1197370825453789200,"id_str":"1197370825453789184","indices":[279,302],"media_url":"http://pbs.twimg.com/media/EJ3qa_uW4AAk4Lo.png","media_url_https":"https://pbs.twimg.com/media/EJ3qa_uW4AAk4Lo.png","url":"https://t.co/qFP8GdgorA","display_url":"pic.twitter.com/qFP8GdgorA","expanded_url":"https://twitter.com/PTVNewsOfficial/status/1197370842264547328/photo/1","type":"photo","sizes":{"large":{"w":1024,"h":512,"resize":"fit"},"small":{"w":680,"h":340,"resize":"fit"},"medium":{"w":1024,"h":512,"resize":"fit"},"thumb":{"w":150,"h":150,"resize":"crop"}}}]}</t>
  </si>
  <si>
    <t>1197136275750428672</t>
  </si>
  <si>
    <t>سوشل میڈیا پرمقبوضہ کشمیر بارے پوسٹ کیوں کی؟ یونیورسٹی کی خاتون پروفیسرپر مقدمہ
https://t.co/KZQpchwGMH
#Humnews
#Kashmir https://t.co/vd4IcYfTX8</t>
  </si>
  <si>
    <t>Wed Nov 20 12:55:04 +0000 2019</t>
  </si>
  <si>
    <t>http://twitter.com/humnewspakistan/statuses/1197136275750428672</t>
  </si>
  <si>
    <t>Twitter activity - last 3 days</t>
  </si>
  <si>
    <t>{"hashtags":[{"text":"Humnews","indices":[104,112]},{"text":"Kashmir","indices":[113,121]}],"symbols":[],"user_mentions":[],"urls":[{"url":"https://t.co/KZQpchwGMH","expanded_url":"https://www.humnews.pk/latest/215207/","display_url":"humnews.pk/latest/215207/","indices":[80,103]}],"media":[{"id":1197136273993031700,"id_str":"1197136273993031681","indices":[122,145],"media_url":"http://pbs.twimg.com/media/EJ0VGTcW4AEKEI0.jpg","media_url_https":"https://pbs.twimg.com/media/EJ0VGTcW4AEKEI0.jpg","url":"https://t.co/vd4IcYfTX8","display_url":"pic.twitter.com/vd4IcYfTX8","expanded_url":"https://twitter.com/humnewspakistan/status/1197136275750428672/photo/1","type":"photo","sizes":{"thumb":{"w":150,"h":150,"resize":"crop"},"medium":{"w":800,"h":480,"resize":"fit"},"small":{"w":680,"h":408,"resize":"fit"},"large":{"w":800,"h":480,"resize":"fit"}}}]}</t>
  </si>
  <si>
    <t>1197006667814252545</t>
  </si>
  <si>
    <t>چناروں کے دیس میں    بھارتی فوجی محاصرے کا مسلسل 108 واں دن ۔۔۔ مظلوم کشمیری  بھارتی تسلط  کے خلاف احتجاج کے طور پر سول نافرمانی کی تحریک جاری رکھے ہوئے ہیں۔۔۔ پوری وادی میں تجارتی سرگرمیاں معطل ہیں۔۔ ۔ اسکول ، کالج اوردفاتر بھی  ویرانی کا منظر پیش کررہے ہیں۔۔۔
#Kashmir https://t.co/v5ZUj7PSdl</t>
  </si>
  <si>
    <t>Wed Nov 20 04:20:03 +0000 2019</t>
  </si>
  <si>
    <t>http://twitter.com/PTVNewsOfficial/statuses/1197006667814252545</t>
  </si>
  <si>
    <t>{"hashtags":[{"text":"Kashmir","indices":[262,270]}],"symbols":[],"user_mentions":[],"urls":[],"media":[{"id":1197006653582958600,"id_str":"1197006653582958592","indices":[271,294],"media_url":"http://pbs.twimg.com/media/EJyfNZyXYAApW0X.png","media_url_https":"https://pbs.twimg.com/media/EJyfNZyXYAApW0X.png","url":"https://t.co/v5ZUj7PSdl","display_url":"pic.twitter.com/v5ZUj7PSdl","expanded_url":"https://twitter.com/PTVNewsOfficial/status/1197006667814252545/photo/1","type":"photo","sizes":{"small":{"w":680,"h":340,"resize":"fit"},"medium":{"w":1024,"h":512,"resize":"fit"},"thumb":{"w":150,"h":150,"resize":"crop"},"large":{"w":1024,"h":512,"resize":"fit"}}}]}</t>
  </si>
  <si>
    <t>1196745293074771969</t>
  </si>
  <si>
    <t>dawn_com</t>
  </si>
  <si>
    <t>VIDEO: #BJP leader escorted out by security for heckling Qasim Suri during speech on occupied #Kashmir https://t.co/Fv4z8kv6TZ</t>
  </si>
  <si>
    <t>Tue Nov 19 11:01:26 +0000 2019</t>
  </si>
  <si>
    <t>249022032</t>
  </si>
  <si>
    <t>http://pbs.twimg.com/profile_images/596764851080286208/5dTXIuxr_normal.jpg</t>
  </si>
  <si>
    <t>http://twitter.com/dawn_com/statuses/1196745293074771969</t>
  </si>
  <si>
    <t>{"hashtags":[{"text":"BJP","indices":[7,11]},{"text":"Kashmir","indices":[94,102]}],"symbols":[],"user_mentions":[],"urls":[{"url":"https://t.co/Fv4z8kv6TZ","expanded_url":"https://www.dawn.com/news/1517638","display_url":"dawn.com/news/1517638","indices":[103,126]}]}</t>
  </si>
  <si>
    <t>1196735019127115776</t>
  </si>
  <si>
    <t>جموں میں انٹرنیٹ بحال کرانے کے لئے احتجاجی مظاہرے 
https://t.co/GM46JeckHL
#Humnewsn 
#Kashmir
#Jammun
#Internetban https://t.co/KDAIfKB1rP</t>
  </si>
  <si>
    <t>Tue Nov 19 10:20:37 +0000 2019</t>
  </si>
  <si>
    <t>Tweets</t>
  </si>
  <si>
    <t>Replies</t>
  </si>
  <si>
    <t>http://twitter.com/humnewspakistan/statuses/1196735019127115776</t>
  </si>
  <si>
    <t>Archive Contains</t>
  </si>
  <si>
    <t>{"hashtags":[{"text":"Humnewsn","indices":[75,84]},{"text":"Kashmir","indices":[86,94]},{"text":"Jammun","indices":[95,102]},{"text":"Internetban","indices":[103,115]}],"symbols":[],"user_mentions":[],"urls":[{"url":"https://t.co/GM46JeckHL","expanded_url":"https://www.humnews.pk/latest/214861/","display_url":"humnews.pk/latest/214861/","indices":[51,74]}],"media":[{"id":1196735016367198200,"id_str":"1196735016367198208","indices":[116,139],"media_url":"http://pbs.twimg.com/media/EJuoKCTWkAA_PTY.jpg","media_url_https":"https://pbs.twimg.com/media/EJuoKCTWkAA_PTY.jpg","url":"https://t.co/KDAIfKB1rP","display_url":"pic.twitter.com/KDAIfKB1rP","expanded_url":"https://twitter.com/humnewspakistan/status/1196735019127115776/photo/1","type":"photo","sizes":{"thumb":{"w":150,"h":150,"resize":"crop"},"small":{"w":679,"h":452,"resize":"fit"},"large":{"w":679,"h":452,"resize":"fit"},"medium":{"w":679,"h":452,"resize":"fit"}}}]}</t>
  </si>
  <si>
    <t>1196731135360950272</t>
  </si>
  <si>
    <t>ھارتی فورسز کی انسانی حقوق کی خلاف ورزیوں پر شاذ و نادر ہی کوئی کارروائی کی جاتی ہے۔
#KashmirBleeds #Kashmir #India #HumanRightsViolations #DawnNews 
مزید پڑھیں:
https://t.co/13GDKLlvD8</t>
  </si>
  <si>
    <t>Tue Nov 19 10:05:11 +0000 2019</t>
  </si>
  <si>
    <t>Archive Started</t>
  </si>
  <si>
    <t>Last tweet</t>
  </si>
  <si>
    <t>http://twitter.com/Dawn_News/statuses/1196731135360950272</t>
  </si>
  <si>
    <t>{"hashtags":[{"text":"KashmirBleeds","indices":[85,99]},{"text":"Kashmir","indices":[100,108]},{"text":"India","indices":[109,115]},{"text":"HumanRightsViolations","indices":[116,138]},{"text":"DawnNews","indices":[139,148]}],"symbols":[],"user_mentions":[],"urls":[{"url":"https://t.co/13GDKLlvD8","expanded_url":"http://dawnnews.tv/news/1114996/","display_url":"dawnnews.tv/news/1114996/","indices":[162,185]}]}</t>
  </si>
  <si>
    <t>1196731079299915776</t>
  </si>
  <si>
    <t>بھارتی حکومت نے اہلکاروں کے خلاف کوئی مقدمہ سویلین کورٹ میں چلانے کی اجازت نہیں دیتی۔
#KashmirBleeds #Kashmir #India #HumanRightsViolations #DawnNews 
مزید پڑھیں:
https://t.co/13GDKLlvD8</t>
  </si>
  <si>
    <t>Tue Nov 19 10:04:58 +0000 2019</t>
  </si>
  <si>
    <t>http://twitter.com/Dawn_News/statuses/1196731079299915776</t>
  </si>
  <si>
    <t>{"hashtags":[{"text":"KashmirBleeds","indices":[86,100]},{"text":"Kashmir","indices":[101,109]},{"text":"India","indices":[110,116]},{"text":"HumanRightsViolations","indices":[117,139]},{"text":"DawnNews","indices":[140,149]}],"symbols":[],"user_mentions":[],"urls":[{"url":"https://t.co/13GDKLlvD8","expanded_url":"http://dawnnews.tv/news/1114996/","display_url":"dawnnews.tv/news/1114996/","indices":[163,186]}]}</t>
  </si>
  <si>
    <t>1196731028330733568</t>
  </si>
  <si>
    <t>بھارت دنیا میں انٹرنیٹ بندش کے اعتبار سے اول نمبر پر ہے اور نومبر تک حکام نے 85 مرتبہ انٹرنیٹ بندش عائد کیں.
#KashmirBleeds #Kashmir #India #HumanRightsViolations #DawnNews 
مزید پڑھیں:
https://t.co/YfAoAWoBHR</t>
  </si>
  <si>
    <t>Tue Nov 19 10:04:45 +0000 2019</t>
  </si>
  <si>
    <t>http://twitter.com/Dawn_News/statuses/1196731028330733568</t>
  </si>
  <si>
    <t>{"hashtags":[{"text":"KashmirBleeds","indices":[109,123]},{"text":"Kashmir","indices":[124,132]},{"text":"India","indices":[133,139]},{"text":"HumanRightsViolations","indices":[140,162]},{"text":"DawnNews","indices":[163,172]}],"symbols":[],"user_mentions":[],"urls":[{"url":"https://t.co/YfAoAWoBHR","expanded_url":"https://www.dawnnews.tv/news/1114996/","display_url":"dawnnews.tv/news/1114996/","indices":[186,209]}]}</t>
  </si>
  <si>
    <t>1196717884933885959</t>
  </si>
  <si>
    <t>#Kashmir shutdown caused losses of more than $1bn, trade body says
Read more: https://t.co/iab2j7IfVs 
#GeoNews
https://t.co/XZtJiFrzVf</t>
  </si>
  <si>
    <t>Tue Nov 19 09:12:32 +0000 2019</t>
  </si>
  <si>
    <t>http://twitter.com/geonews_english/statuses/1196717884933885959</t>
  </si>
  <si>
    <t>{"hashtags":[{"text":"Kashmir","indices":[0,8]},{"text":"GeoNews","indices":[105,113]}],"symbols":[],"user_mentions":[],"urls":[{"url":"https://t.co/iab2j7IfVs","expanded_url":"http://bit.ly/2CSHi7t","display_url":"bit.ly/2CSHi7t","indices":[79,102]},{"url":"https://t.co/XZtJiFrzVf","expanded_url":"https://cards.twitter.com/cards/18ce53y2l6t/8fmfc","display_url":"cards.twitter.com/cards/18ce53y2…","indices":[115,138]}]}</t>
  </si>
  <si>
    <t>1196650131690598400</t>
  </si>
  <si>
    <t>مقبوضہ کشمیر میں   بھارتی فوجی محاصرے کا مسلسل 107 واں دن۔۔۔  بھارت کےیکطرفہ اقدامات کےخلاف کشمیری سراپا احتجاج ہیں ۔۔۔ مقبوضہ وادی میں خوراک اور ادویات کی شدید قلت ،معمولات زندگی مفلو ج۔۔
#Kashmir https://t.co/bOhzAyrNk5</t>
  </si>
  <si>
    <t>Tue Nov 19 04:43:18 +0000 2019</t>
  </si>
  <si>
    <t>http://twitter.com/PTVNewsOfficial/statuses/1196650131690598400</t>
  </si>
  <si>
    <t>{"hashtags":[{"text":"Kashmir","indices":[189,197]}],"symbols":[],"user_mentions":[],"urls":[],"media":[{"id":1196650115114647600,"id_str":"1196650115114647552","indices":[198,221],"media_url":"http://pbs.twimg.com/media/EJta8IfWwAA9pmS.png","media_url_https":"https://pbs.twimg.com/media/EJta8IfWwAA9pmS.png","url":"https://t.co/bOhzAyrNk5","display_url":"pic.twitter.com/bOhzAyrNk5","expanded_url":"https://twitter.com/PTVNewsOfficial/status/1196650131690598400/photo/1","type":"photo","sizes":{"large":{"w":1024,"h":512,"resize":"fit"},"medium":{"w":1024,"h":512,"resize":"fit"},"small":{"w":680,"h":340,"resize":"fit"},"thumb":{"w":150,"h":150,"resize":"crop"}}}]}</t>
  </si>
  <si>
    <t>1196523218556731392</t>
  </si>
  <si>
    <t>#Indian actions in occupied #Kashmir pose grave risk to regional peace: Sarwar
#ARYNews
https://t.co/ltYIc8Wc2X</t>
  </si>
  <si>
    <t>Mon Nov 18 20:19:00 +0000 2019</t>
  </si>
  <si>
    <t>http://twitter.com/ARYNEWSOFFICIAL/statuses/1196523218556731392</t>
  </si>
  <si>
    <t>{"hashtags":[{"text":"Indian","indices":[0,7]},{"text":"Kashmir","indices":[28,36]},{"text":"ARYNews","indices":[80,88]}],"symbols":[],"user_mentions":[],"urls":[{"url":"https://t.co/ltYIc8Wc2X","expanded_url":"https://arynews.tv/en/indian-actions-regional-peace/","display_url":"arynews.tv/en/indian-acti…","indices":[90,113]}]}</t>
  </si>
  <si>
    <t>1196518386416488449</t>
  </si>
  <si>
    <t>وزیرخارجہ شاہ محمود قریشی کا سکیورٹی کونسل کے صدر اور اقوام متحدہ کے سیکرٹری جنرل کو خط، مقبوضہ کشمیر کی بگڑتی صورتحال سے آگاہ کیا۔۔
@SMQureshiPTI @UNHumanRights #Kashmir https://t.co/YDV840RKUo</t>
  </si>
  <si>
    <t>Mon Nov 18 19:59:48 +0000 2019</t>
  </si>
  <si>
    <t>http://twitter.com/gnnhdofficial/statuses/1196518386416488449</t>
  </si>
  <si>
    <t>{"hashtags":[{"text":"Kashmir","indices":[163,171]}],"symbols":[],"user_mentions":[{"screen_name":"SMQureshiPTI","name":"Shah Mahmood Qureshi","id":2358945534,"id_str":"2358945534","indices":[134,147]},{"screen_name":"UNHumanRights","name":"UN Human Rights","id":69231187,"id_str":"69231187","indices":[148,162]}],"urls":[],"media":[{"id":1196517852355928000,"id_str":"1196517852355928064","indices":[172,195],"media_url":"http://pbs.twimg.com/ext_tw_video_thumb/1196517852355928064/pu/img/RhxrT7nnscz_UsOd.jpg","media_url_https":"https://pbs.twimg.com/ext_tw_video_thumb/1196517852355928064/pu/img/RhxrT7nnscz_UsOd.jpg","url":"https://t.co/YDV840RKUo","display_url":"pic.twitter.com/YDV840RKUo","expanded_url":"https://twitter.com/gnnhdofficial/status/1196518386416488449/video/1","type":"photo","sizes":{"thumb":{"w":150,"h":150,"resize":"crop"},"medium":{"w":1200,"h":675,"resize":"fit"},"small":{"w":680,"h":383,"resize":"fit"},"large":{"w":1280,"h":720,"resize":"fit"}}}]}</t>
  </si>
  <si>
    <t>date</t>
  </si>
  <si>
    <t>1196498058911080449</t>
  </si>
  <si>
    <t>بھارت کےغیرقانونی اقدامات، عالمی قانون کےتناظرمیں کالعدم ہیں،خط کا متن
بھارت نے 80 لاکھ کشمیریوں کوقید کر رکھا ہے، خط
بھارت نےعالمی میڈیا،اپنےسیاستدانوں اورسول سوسائٹی کورسائی نہیں دی،خط
#DunyaUpdates #DunyaNews #Kashmir #UN</t>
  </si>
  <si>
    <t>Mon Nov 18 18:39:01 +0000 2019</t>
  </si>
  <si>
    <t>1196498054012178432</t>
  </si>
  <si>
    <t>http://twitter.com/DunyaNews/statuses/1196498058911080449</t>
  </si>
  <si>
    <t>{"hashtags":[{"text":"DunyaUpdates","indices":[191,204]},{"text":"DunyaNews","indices":[205,215]},{"text":"Kashmir","indices":[216,224]},{"text":"UN","indices":[225,228]}],"symbols":[],"user_mentions":[],"urls":[]}</t>
  </si>
  <si>
    <t>خط میں اقوام متحدہ فوجی مبصرمشن کومضبوط بنانے پرزور،ترجمان دفتر خارجہ
خط میں سلامتی کونسل کی قراردادوں کابرملاذکر کیا گیا، ترجمان دفتر خارجہ
خط بطورسرکاری دستاویز سلامتی کونسل رکن ممالک کوبھیجاگیا، ترجمان
#DunyaUpdates #DunyaNews #Kashmir #UN</t>
  </si>
  <si>
    <t>Mon Nov 18 18:39:00 +0000 2019</t>
  </si>
  <si>
    <t>1196498050283397121</t>
  </si>
  <si>
    <t>http://twitter.com/DunyaNews/statuses/1196498054012178432</t>
  </si>
  <si>
    <t>{"hashtags":[{"text":"DunyaUpdates","indices":[208,221]},{"text":"DunyaNews","indices":[222,232]},{"text":"Kashmir","indices":[233,241]},{"text":"UN","indices":[242,245]}],"symbols":[],"user_mentions":[],"urls":[]}</t>
  </si>
  <si>
    <t>وزیرخارجہ نے خط میں مقبوضہ کشمیرکی تقسیم مستردکردی،ترجمان
مقبوضہ کشمیرمیں انسانی حقوق کی پامالیوں کا معاملہ اٹھایاگیا،ترجمان
خط میں بھارت کی ایل اوسی پراشتعال انگیزیوں کی نشاندہی کی گئی، ترجمان
#DunyaUpdates #DunyaNews #Kashmir #UN</t>
  </si>
  <si>
    <t>Mon Nov 18 18:38:59 +0000 2019</t>
  </si>
  <si>
    <t>1196498045816455170</t>
  </si>
  <si>
    <t>http://twitter.com/DunyaNews/statuses/1196498050283397121</t>
  </si>
  <si>
    <t>{"hashtags":[{"text":"DunyaUpdates","indices":[197,210]},{"text":"DunyaNews","indices":[211,221]},{"text":"Kashmir","indices":[222,230]},{"text":"UN","indices":[231,234]}],"symbols":[],"user_mentions":[],"urls":[]}</t>
  </si>
  <si>
    <t>مقبوضہ کشمیرمیں بھارتی غاصبانہ اقدامات، کرفیو اورلاک ڈاؤن
وزیر خارجہ کاسیکریٹری جنرل اقوام متحدہ اورصدرسلامتی کونسل کو خط
وزیرخارجہ نے 31 اکتوبرکواقوام متحدہ کوچھٹاخط ارسال کیا، ترجمان
#DunyaUpdates #DunyaNews #Kashmir #UN</t>
  </si>
  <si>
    <t>Mon Nov 18 18:38:58 +0000 2019</t>
  </si>
  <si>
    <t>http://twitter.com/DunyaNews/statuses/1196498045816455170</t>
  </si>
  <si>
    <t>{"hashtags":[{"text":"DunyaUpdates","indices":[188,201]},{"text":"DunyaNews","indices":[202,212]},{"text":"Kashmir","indices":[213,221]},{"text":"UN","indices":[222,225]}],"symbols":[],"user_mentions":[],"urls":[]}</t>
  </si>
  <si>
    <t>1196435810859569157</t>
  </si>
  <si>
    <t>مسلسل کرفیو کےباعث انسانی المیہ جنم لےرہاہے،وزیرخارجہ
مقبوضہ کشمیرمیں خوراک اورطبی سہولتیں میسرنہیں،شاہ محمود قریشی
#DunyaUpdates #DunyaNews #Kashmir</t>
  </si>
  <si>
    <t>Mon Nov 18 14:31:40 +0000 2019</t>
  </si>
  <si>
    <t>1196435807936163840</t>
  </si>
  <si>
    <t>http://twitter.com/DunyaNews/statuses/1196435810859569157</t>
  </si>
  <si>
    <t>{"hashtags":[{"text":"DunyaUpdates","indices":[119,132]},{"text":"DunyaNews","indices":[133,143]},{"text":"Kashmir","indices":[144,152]}],"symbols":[],"user_mentions":[],"urls":[]}</t>
  </si>
  <si>
    <t>وزیرخارجہ سے کونسل فارہیومن رائٹس اینڈ ریلیجیس وفدکی ملاقات
مقبوضہ کشمیرکی صورتحال اورباہمی دلچسپی کےامورپرتبادلہ خیال
بھارت نے 80 لاکھ نہتےکشمیریوں کومحصورکررکھاہے،شاہ محمود قریشی
#DunyaUpdates #DunyaNews #Kashmir</t>
  </si>
  <si>
    <t>Mon Nov 18 14:31:39 +0000 2019</t>
  </si>
  <si>
    <t>http://twitter.com/DunyaNews/statuses/1196435807936163840</t>
  </si>
  <si>
    <t>{"hashtags":[{"text":"DunyaUpdates","indices":[184,197]},{"text":"DunyaNews","indices":[198,208]},{"text":"Kashmir","indices":[209,217]}],"symbols":[],"user_mentions":[],"urls":[]}</t>
  </si>
  <si>
    <t>1196369924362588160</t>
  </si>
  <si>
    <t>کانگریس نے لوک سبھا میں ’جموں کشمیر میں آرٹیکل 370 کے خاتمے کے بعد کی صورتحال پر‘ تحریک التوا بھی جمع کروائی۔
#India #LokSabha #Kashmir #DawnNews 
مزید پڑھیں:
https://t.co/sHw7cUIXVc</t>
  </si>
  <si>
    <t>Mon Nov 18 10:09:52 +0000 2019</t>
  </si>
  <si>
    <t>http://twitter.com/Dawn_News/statuses/1196369924362588160</t>
  </si>
  <si>
    <t>{"hashtags":[{"text":"India","indices":[110,116]},{"text":"LokSabha","indices":[117,126]},{"text":"Kashmir","indices":[127,135]},{"text":"DawnNews","indices":[136,145]}],"symbols":[],"user_mentions":[],"urls":[{"url":"https://t.co/sHw7cUIXVc","expanded_url":"http://dawnnews.tv/news/1114920/","display_url":"dawnnews.tv/news/1114920/","indices":[159,182]}]}</t>
  </si>
  <si>
    <t>1196369866355347457</t>
  </si>
  <si>
    <t>فاروق عبداللہ کو حراست میں لیے گئے 108 دن ہوگئے،انہیں پارلیمنٹ میں لایا جائے جو ان کا آئینی حق ہے۔
#India #LokSabha #Kashmir #DawnNews 
مزید پڑھیں:
https://t.co/sHw7cUIXVc</t>
  </si>
  <si>
    <t>Mon Nov 18 10:09:38 +0000 2019</t>
  </si>
  <si>
    <t>http://twitter.com/Dawn_News/statuses/1196369866355347457</t>
  </si>
  <si>
    <t>{"hashtags":[{"text":"India","indices":[99,105]},{"text":"LokSabha","indices":[106,115]},{"text":"Kashmir","indices":[116,124]},{"text":"DawnNews","indices":[125,134]}],"symbols":[],"user_mentions":[],"urls":[{"url":"https://t.co/sHw7cUIXVc","expanded_url":"http://dawnnews.tv/news/1114920/","display_url":"dawnnews.tv/news/1114920/","indices":[148,171]}]}</t>
  </si>
  <si>
    <t>1196369766279192577</t>
  </si>
  <si>
    <t>یا تو حکومت ان کی رہائی کے احکامات جاری کرے یا وزیر داخلہ ایوان میں آکر آگاہ کریں۔
#India #LokSabha #Kashmir #DawnNews 
مزید پڑھیں:
https://t.co/hMSvAJX1mj</t>
  </si>
  <si>
    <t>Mon Nov 18 10:09:14 +0000 2019</t>
  </si>
  <si>
    <t>http://twitter.com/Dawn_News/statuses/1196369766279192577</t>
  </si>
  <si>
    <t>{"hashtags":[{"text":"India","indices":[83,89]},{"text":"LokSabha","indices":[90,99]},{"text":"Kashmir","indices":[100,108]},{"text":"DawnNews","indices":[109,118]}],"symbols":[],"user_mentions":[],"urls":[{"url":"https://t.co/hMSvAJX1mj","expanded_url":"https://www.dawnnews.tv/news/1114920/","display_url":"dawnnews.tv/news/1114920/","indices":[132,155]}]}</t>
  </si>
  <si>
    <t>1196310567956418560</t>
  </si>
  <si>
    <t>In view of the ongoing military lockdown and communications blackout, occupied Jammu and Kashmir continues to remain cut off from the rest of the world on 106th consecutive, day, Monday.
#ARYNews #Kashmir
https://t.co/dkaNLIBpU8</t>
  </si>
  <si>
    <t>Mon Nov 18 06:14:00 +0000 2019</t>
  </si>
  <si>
    <t>http://twitter.com/ARYNEWSOFFICIAL/statuses/1196310567956418560</t>
  </si>
  <si>
    <t>{"hashtags":[{"text":"ARYNews","indices":[187,195]},{"text":"Kashmir","indices":[196,204]}],"symbols":[],"user_mentions":[],"urls":[{"url":"https://t.co/dkaNLIBpU8","expanded_url":"https://cards.twitter.com/cards/18ce53uzws2/8fazj","display_url":"cards.twitter.com/cards/18ce53uz…","indices":[205,228]}]}</t>
  </si>
  <si>
    <t>1196290686234087424</t>
  </si>
  <si>
    <t>مقبوضہ کشمیر میں حالات معمول پر آنے کا بھارتی دعویٰ جھوٹ ہے، ڈاکٹر محمد فیصل 
@ForeignOfficePk #GNN #GNNupdates #Kashmir https://t.co/FL5qX0oetR</t>
  </si>
  <si>
    <t>Mon Nov 18 04:55:00 +0000 2019</t>
  </si>
  <si>
    <t>http://twitter.com/gnnhdofficial/statuses/1196290686234087424</t>
  </si>
  <si>
    <t>{"hashtags":[{"text":"GNN","indices":[96,100]},{"text":"GNNupdates","indices":[101,112]},{"text":"Kashmir","indices":[113,121]}],"symbols":[],"user_mentions":[{"screen_name":"ForeignOfficePk","name":"Dr Mohammad Faisal","id":314479335,"id_str":"314479335","indices":[79,95]}],"urls":[],"media":[{"id":1196285156191080400,"id_str":"1196285156191080448","indices":[122,145],"media_url":"http://pbs.twimg.com/amplify_video_thumb/1196285156191080448/img/GWTCCsjG7ACMi6sH.jpg","media_url_https":"https://pbs.twimg.com/amplify_video_thumb/1196285156191080448/img/GWTCCsjG7ACMi6sH.jpg","url":"https://t.co/FL5qX0oetR","display_url":"pic.twitter.com/FL5qX0oetR","expanded_url":"https://twitter.com/gnnhdofficial/status/1196290686234087424/video/1","type":"photo","sizes":{"thumb":{"w":150,"h":150,"resize":"crop"},"medium":{"w":1200,"h":675,"resize":"fit"},"small":{"w":680,"h":383,"resize":"fit"},"large":{"w":1280,"h":720,"resize":"fit"}}}]}</t>
  </si>
  <si>
    <t>1196285631414067200</t>
  </si>
  <si>
    <t>جنت نظیر وادی  مسلسل  بھارتی فوجی محاصرے  میں ۔ شدید برفباری سے مظلوم کشمیریوں کی مشکلات میں مزیداضافہ۔۔خوراک اور ادویات کی شدید قلت ،معمولات زندگی مفلو ج
#Kashmir https://t.co/WEVuMd5GkS</t>
  </si>
  <si>
    <t>Mon Nov 18 04:34:55 +0000 2019</t>
  </si>
  <si>
    <t>http://twitter.com/PTVNewsOfficial/statuses/1196285631414067200</t>
  </si>
  <si>
    <t>{"hashtags":[{"text":"Kashmir","indices":[155,163]}],"symbols":[],"user_mentions":[],"urls":[],"media":[{"id":1196285614980829200,"id_str":"1196285614980829184","indices":[164,187],"media_url":"http://pbs.twimg.com/media/EJoPbbrXkAAJr_9.png","media_url_https":"https://pbs.twimg.com/media/EJoPbbrXkAAJr_9.png","url":"https://t.co/WEVuMd5GkS","display_url":"pic.twitter.com/WEVuMd5GkS","expanded_url":"https://twitter.com/PTVNewsOfficial/status/1196285631414067200/photo/1","type":"photo","sizes":{"small":{"w":680,"h":340,"resize":"fit"},"large":{"w":1024,"h":512,"resize":"fit"},"thumb":{"w":150,"h":150,"resize":"crop"},"medium":{"w":1024,"h":512,"resize":"fit"}}}]}</t>
  </si>
  <si>
    <t>1195586855057711104</t>
  </si>
  <si>
    <t>Met Office forecast widespread rainfall in KP, GB and Kashmir
#KP #GB #Kashmir #BKS #ARYNews
https://t.co/gHdnS8pG2z</t>
  </si>
  <si>
    <t>Sat Nov 16 06:18:13 +0000 2019</t>
  </si>
  <si>
    <t>http://twitter.com/ARYNEWSOFFICIAL/statuses/1195586855057711104</t>
  </si>
  <si>
    <t>{"hashtags":[{"text":"KP","indices":[62,65]},{"text":"GB","indices":[66,69]},{"text":"Kashmir","indices":[70,78]},{"text":"BKS","indices":[79,83]},{"text":"ARYNews","indices":[84,92]}],"symbols":[],"user_mentions":[],"urls":[{"url":"https://t.co/gHdnS8pG2z","expanded_url":"https://arynews.tv/en/met-office-forecast-widespread-rainfall-kp-gb-kashmir/","display_url":"arynews.tv/en/met-office-…","indices":[93,116]}]}</t>
  </si>
  <si>
    <t>1195561109945757697</t>
  </si>
  <si>
    <t>کانگریس کے رکن ٹام لینٹوز کے انسانی حقوق کمیشن نے 5 اگست کے بعد مقبوضہ کشمیر کی صورتحال پر سماعت کی، رپورٹ
مزید پڑھیں
https://t.co/cJFejt9s0N
#USA #Congress #Kashmir #DawnNews</t>
  </si>
  <si>
    <t>Sat Nov 16 04:35:55 +0000 2019</t>
  </si>
  <si>
    <t>http://twitter.com/Dawn_News/statuses/1195561109945757697</t>
  </si>
  <si>
    <t>{"hashtags":[{"text":"USA","indices":[144,148]},{"text":"Congress","indices":[149,158]},{"text":"Kashmir","indices":[159,167]},{"text":"DawnNews","indices":[168,177]}],"symbols":[],"user_mentions":[],"urls":[{"url":"https://t.co/cJFejt9s0N","expanded_url":"http://dawnnews.tv/news/1114766/","display_url":"dawnnews.tv/news/1114766/","indices":[119,142]}]}</t>
  </si>
  <si>
    <t>1195561045890392065</t>
  </si>
  <si>
    <t>امریکی کانگریس کی ایک مرتبہ پھر کشمیریوں کے حق خودارادیت کی حمایت
مزید پڑھیں
https://t.co/cJFejt9s0N
#USA #Congress #Kashmir #DawnNews</t>
  </si>
  <si>
    <t>Sat Nov 16 04:35:40 +0000 2019</t>
  </si>
  <si>
    <t>http://twitter.com/Dawn_News/statuses/1195561045890392065</t>
  </si>
  <si>
    <t>{"hashtags":[{"text":"USA","indices":[103,107]},{"text":"Congress","indices":[108,117]},{"text":"Kashmir","indices":[118,126]},{"text":"DawnNews","indices":[127,136]}],"symbols":[],"user_mentions":[],"urls":[{"url":"https://t.co/cJFejt9s0N","expanded_url":"http://dawnnews.tv/news/1114766/","display_url":"dawnnews.tv/news/1114766/","indices":[78,101]}]}</t>
  </si>
  <si>
    <t>1195341492019183617</t>
  </si>
  <si>
    <t>سراج الحق نے بھی آزادی مارچ کی بات کرلی
۔۔۔۔۔۔۔۔۔۔۔۔۔۔۔۔۔۔۔۔۔۔۔۔۔۔۔۔۔۔۔۔۔۔۔۔۔۔۔۔۔۔۔۔۔۔۔۔۔۔۔۔۔۔۔۔۔۔
تفصیل پڑھیں: https://t.co/ygsWttfEbX
۔۔۔۔۔۔۔۔۔۔۔۔
#HUMNews #AzadiMarch #Siraj-ul-Haq #Kashmir https://t.co/x2SA6gvhjm</t>
  </si>
  <si>
    <t>Fri Nov 15 14:03:14 +0000 2019</t>
  </si>
  <si>
    <t>http://twitter.com/humnewspakistan/statuses/1195341492019183617</t>
  </si>
  <si>
    <t>{"hashtags":[{"text":"HUMNews","indices":[149,157]},{"text":"AzadiMarch","indices":[158,169]},{"text":"Siraj","indices":[170,176]},{"text":"Kashmir","indices":[184,192]}],"symbols":[],"user_mentions":[],"urls":[{"url":"https://t.co/ygsWttfEbX","expanded_url":"https://www.humnews.pk/latest/214096/","display_url":"humnews.pk/latest/214096/","indices":[112,135]}],"media":[{"id":1195341490052063200,"id_str":"1195341490052063233","indices":[193,216],"media_url":"http://pbs.twimg.com/media/EJa0wIPW4AEUitJ.jpg","media_url_https":"https://pbs.twimg.com/media/EJa0wIPW4AEUitJ.jpg","url":"https://t.co/x2SA6gvhjm","display_url":"pic.twitter.com/x2SA6gvhjm","expanded_url":"https://twitter.com/humnewspakistan/status/1195341492019183617/photo/1","type":"photo","sizes":{"thumb":{"w":150,"h":150,"resize":"crop"},"small":{"w":680,"h":403,"resize":"fit"},"medium":{"w":843,"h":500,"resize":"fit"},"large":{"w":843,"h":500,"resize":"fit"}}}]}</t>
  </si>
  <si>
    <t>1195328546580959232</t>
  </si>
  <si>
    <t>مقبوضہ کشمیر کا دورہ کرنے والے بھارتی ڈاکٹر  سرور  نے مودی سرکار اور بھارتی میڈیا کے دعووں کی قلعی کھول دی.
#Kashmir #India #KashmirStillUnderSiege #Pakistan #DawnNews https://t.co/c4ZBMo65Yp</t>
  </si>
  <si>
    <t>Fri Nov 15 13:11:48 +0000 2019</t>
  </si>
  <si>
    <t>http://twitter.com/Dawn_News/statuses/1195328546580959232</t>
  </si>
  <si>
    <t>{"hashtags":[{"text":"Kashmir","indices":[108,116]},{"text":"India","indices":[117,123]},{"text":"KashmirStillUnderSiege","indices":[124,147]},{"text":"Pakistan","indices":[148,157]},{"text":"DawnNews","indices":[158,167]}],"symbols":[],"user_mentions":[],"urls":[],"media":[{"id":1195328210269036500,"id_str":"1195328210269036545","indices":[168,191],"media_url":"http://pbs.twimg.com/ext_tw_video_thumb/1195328210269036545/pu/img/JCz96Tb3GQu69F5X.jpg","media_url_https":"https://pbs.twimg.com/ext_tw_video_thumb/1195328210269036545/pu/img/JCz96Tb3GQu69F5X.jpg","url":"https://t.co/c4ZBMo65Yp","display_url":"pic.twitter.com/c4ZBMo65Yp","expanded_url":"https://twitter.com/Dawn_News/status/1195328546580959232/video/1","type":"photo","sizes":{"thumb":{"w":150,"h":150,"resize":"crop"},"small":{"w":680,"h":680,"resize":"fit"},"large":{"w":1080,"h":1080,"resize":"fit"},"medium":{"w":1080,"h":1080,"resize":"fit"}}}]}</t>
  </si>
  <si>
    <t>1195277425464266754</t>
  </si>
  <si>
    <t>RT @USCIRF: ⁦@RepMcGovern⁩ calls on India to allow foreign journalists into #Kashmir and to restore internet. https://t.co/ckRCbGQn14</t>
  </si>
  <si>
    <t>Fri Nov 15 09:48:40 +0000 2019</t>
  </si>
  <si>
    <t>&lt;a href="http://twitter.com/download/iphone" rel="nofollow"&gt;Twitter for iPhone&lt;/a&gt;</t>
  </si>
  <si>
    <t>http://twitter.com/PTVNewsOfficial/statuses/1195277425464266754</t>
  </si>
  <si>
    <t>{"hashtags":[{"text":"Kashmir","indices":[76,84]}],"symbols":[],"user_mentions":[{"screen_name":"USCIRF","name":"USCIRF","id":37671177,"id_str":"37671177","indices":[3,10]},{"screen_name":"RepMcGovern","name":"Rep. Jim McGovern","id":242426145,"id_str":"242426145","indices":[13,25]}],"urls":[],"media":[{"id":1195084849184485400,"id_str":"1195084849184485383","indices":[110,133],"media_url":"http://pbs.twimg.com/media/EJXLVqgXsAc-WX_.jpg","media_url_https":"https://pbs.twimg.com/media/EJXLVqgXsAc-WX_.jpg","url":"https://t.co/ckRCbGQn14","display_url":"pic.twitter.com/ckRCbGQn14","expanded_url":"https://twitter.com/USCIRF/status/1195084856067338255/photo/1","type":"photo","sizes":{"small":{"w":510,"h":680,"resize":"fit"},"thumb":{"w":150,"h":150,"resize":"crop"},"medium":{"w":900,"h":1200,"resize":"fit"},"large":{"w":1536,"h":2048,"resize":"fit"}},"source_status_id":1195084856067338200,"source_status_id_str":"1195084856067338255","source_user_id":37671177,"source_user_id_str":"37671177"}]}</t>
  </si>
  <si>
    <t>1195277391419072512</t>
  </si>
  <si>
    <t>RT @USCIRF: “Cell and Internet service denied to #Kashmir and reports of healthcare being withheld by Indian government.” ⁦@CommrBhargava⁩ https://t.co/aT6kO9GuVO</t>
  </si>
  <si>
    <t>Fri Nov 15 09:48:31 +0000 2019</t>
  </si>
  <si>
    <t>http://twitter.com/PTVNewsOfficial/statuses/1195277391419072512</t>
  </si>
  <si>
    <t>{"hashtags":[{"text":"Kashmir","indices":[49,57]}],"symbols":[],"user_mentions":[{"screen_name":"USCIRF","name":"USCIRF","id":37671177,"id_str":"37671177","indices":[3,10]},{"screen_name":"CommrBhargava","name":"Commissioner Anurima Bhargava","id":1120819233611571200,"id_str":"1120819233611571201","indices":[123,137]}],"urls":[]}</t>
  </si>
  <si>
    <t/>
  </si>
  <si>
    <t>1195209644299427841</t>
  </si>
  <si>
    <t>Inhuman Indian military lockdown enters 103rd day in occupied #Kashmir
#ARYNews
https://t.co/aMb2mJe58m</t>
  </si>
  <si>
    <t>Fri Nov 15 05:19:19 +0000 2019</t>
  </si>
  <si>
    <t>Tweets with the most RTs from last 1-2 days</t>
  </si>
  <si>
    <t>http://twitter.com/ARYNEWSOFFICIAL/statuses/1195209644299427841</t>
  </si>
  <si>
    <t>RTs</t>
  </si>
  <si>
    <t>{"hashtags":[{"text":"Kashmir","indices":[62,70]},{"text":"ARYNews","indices":[71,79]}],"symbols":[],"user_mentions":[],"urls":[{"url":"https://t.co/aMb2mJe58m","expanded_url":"https://arynews.tv/en/lockdown-enters-103rd-day-in-iojk/","display_url":"arynews.tv/en/lockdown-en…","indices":[80,103]}]}</t>
  </si>
  <si>
    <t>1195206410411356160</t>
  </si>
  <si>
    <t>مقبوضہ کشمیر میں ظالمانہ اقدامات سے مودی حکومت بند گلی میں پہنچ چکی ہے، مقبوضہ کشمیر میں 9 لاکھ بھارتی سیکورٹی فورسز نے 80 لاکھ سے زائد لوگوں کو 100 دن سے زائد عرصے سے گھروں میں محصور کر رکھا ہے
https://t.co/Obn0rofNdN
#dawnnews
#pakistan
#india
#kashmir https://t.co/1oIB9i2spe</t>
  </si>
  <si>
    <t>Fri Nov 15 05:06:28 +0000 2019</t>
  </si>
  <si>
    <t>http://twitter.com/Dawn_News/statuses/1195206410411356160</t>
  </si>
  <si>
    <t>{"hashtags":[{"text":"dawnnews","indices":[219,228]},{"text":"pakistan","indices":[229,238]},{"text":"india","indices":[239,245]},{"text":"kashmir","indices":[246,254]}],"symbols":[],"user_mentions":[],"urls":[{"url":"https://t.co/Obn0rofNdN","expanded_url":"https://www.dawnnews.tv/news/1114656","display_url":"dawnnews.tv/news/1114656","indices":[195,218]}],"media":[{"id":1195206364563423200,"id_str":"1195206364563423233","indices":[255,278],"media_url":"http://pbs.twimg.com/media/EJY52ykWwAEKrYT.png","media_url_https":"https://pbs.twimg.com/media/EJY52ykWwAEKrYT.png","url":"https://t.co/1oIB9i2spe","display_url":"pic.twitter.com/1oIB9i2spe","expanded_url":"https://twitter.com/Dawn_News/status/1195206410411356160/photo/1","type":"photo","sizes":{"medium":{"w":800,"h":900,"resize":"fit"},"large":{"w":800,"h":900,"resize":"fit"},"small":{"w":604,"h":680,"resize":"fit"},"thumb":{"w":150,"h":150,"resize":"crop"}}}]}</t>
  </si>
  <si>
    <t>1195195749165944834</t>
  </si>
  <si>
    <t>جنت نظیر وادی میں  بھارتی فوج کا محاصرہ جاری  ۔۔دفعہ144کےتحت سخت پابندیاں نافذ ۔۔کشمیریوں کی  بھارتی یکطرفہ اقدامات کے خلا ف  مزاحمت کے طورپر سول نافرمانی  کی تحریک جاری
#Kashmir https://t.co/NcYsqCGfU6</t>
  </si>
  <si>
    <t>Fri Nov 15 04:24:06 +0000 2019</t>
  </si>
  <si>
    <t>http://twitter.com/PTVNewsOfficial/statuses/1195195749165944834</t>
  </si>
  <si>
    <t>{"hashtags":[{"text":"Kashmir","indices":[170,178]}],"symbols":[],"user_mentions":[],"urls":[],"media":[{"id":1195195729658167300,"id_str":"1195195729658167296","indices":[179,202],"media_url":"http://pbs.twimg.com/media/EJYwLwdWwAAQepM.png","media_url_https":"https://pbs.twimg.com/media/EJYwLwdWwAAQepM.png","url":"https://t.co/NcYsqCGfU6","display_url":"pic.twitter.com/NcYsqCGfU6","expanded_url":"https://twitter.com/PTVNewsOfficial/status/1195195749165944834/photo/1","type":"photo","sizes":{"medium":{"w":1024,"h":512,"resize":"fit"},"small":{"w":680,"h":340,"resize":"fit"},"large":{"w":1024,"h":512,"resize":"fit"},"thumb":{"w":150,"h":150,"resize":"crop"}}}]}</t>
  </si>
  <si>
    <t>1195047911329021952</t>
  </si>
  <si>
    <t>RT @BOLNETWORK: مقبوضہ کشمیر میں انٹرنیٹ سروس ہم پہنچائیں گے
وزیر سائنس فواد چوہدری نئے مشن پر نکل پڑے
#BOLNews #FawadChaudhry #Internet #Kashmir #India #Pakistan 
@fawadchaudhry https://t.co/JtsbmuF5B4</t>
  </si>
  <si>
    <t>Thu Nov 14 18:36:39 +0000 2019</t>
  </si>
  <si>
    <t>http://twitter.com/BOLNETWORK/statuses/1195047911329021952</t>
  </si>
  <si>
    <t>Web views</t>
  </si>
  <si>
    <t>{"hashtags":[{"text":"BOLNews","indices":[103,111]},{"text":"FawadChaudhry","indices":[112,126]},{"text":"Internet","indices":[127,136]}],"symbols":[],"user_mentions":[{"screen_name":"BOLNETWORK","name":"BOL NETWORK","id":1377002137,"id_str":"1377002137","indices":[3,14]}],"urls":[]}</t>
  </si>
  <si>
    <t>1195047496143245314</t>
  </si>
  <si>
    <t>مقبوضہ کشمیر میں انٹرنیٹ سروس ہم پہنچائیں گے
وزیر سائنس فواد چوہدری نئے مشن پر نکل پڑے
#BOLNews #FawadChaudhry #Internet #Kashmir #India #Pakistan 
@fawadchaudhry https://t.co/JtsbmuF5B4</t>
  </si>
  <si>
    <t>Thu Nov 14 18:35:00 +0000 2019</t>
  </si>
  <si>
    <t>http://twitter.com/BOLNETWORK/statuses/1195047496143245314</t>
  </si>
  <si>
    <t>{"hashtags":[{"text":"BOLNews","indices":[87,95]},{"text":"FawadChaudhry","indices":[96,110]},{"text":"Internet","indices":[111,120]},{"text":"Kashmir","indices":[121,129]},{"text":"India","indices":[130,136]},{"text":"Pakistan","indices":[137,146]}],"symbols":[],"user_mentions":[{"screen_name":"fawadchaudhry","name":"Ch Fawad Hussain","id":113286385,"id_str":"113286385","indices":[148,162]}],"urls":[],"media":[{"id":1195044681446498300,"id_str":"1195044681446498304","indices":[163,186],"media_url":"http://pbs.twimg.com/media/EJWpYEUWsAYSdkv.jpg","media_url_https":"https://pbs.twimg.com/media/EJWpYEUWsAYSdkv.jpg","url":"https://t.co/JtsbmuF5B4","display_url":"pic.twitter.com/JtsbmuF5B4","expanded_url":"https://twitter.com/BOLNETWORK/status/1195047496143245314/video/1","type":"photo","sizes":{"thumb":{"w":150,"h":150,"resize":"crop"},"medium":{"w":1200,"h":675,"resize":"fit"},"small":{"w":680,"h":383,"resize":"fit"},"large":{"w":1280,"h":720,"resize":"fit"}}}]}</t>
  </si>
  <si>
    <t>1194994827341029377</t>
  </si>
  <si>
    <t>#German ambassador expresses concern over Indian atrocities in occupied #Kashmir
Read more: https://t.co/1as50Bsyy1
#GeoNews</t>
  </si>
  <si>
    <t>Thu Nov 14 15:05:43 +0000 2019</t>
  </si>
  <si>
    <t>http://twitter.com/geonews_english/statuses/1194994827341029377</t>
  </si>
  <si>
    <t>{"hashtags":[{"text":"German","indices":[0,7]},{"text":"Kashmir","indices":[72,80]},{"text":"GeoNews","indices":[118,126]}],"symbols":[],"user_mentions":[],"urls":[{"url":"https://t.co/1as50Bsyy1","expanded_url":"http://bit.ly/2phWiIJ","display_url":"bit.ly/2phWiIJ","indices":[93,116]}]}</t>
  </si>
  <si>
    <t>1194977719672541184</t>
  </si>
  <si>
    <t>وزیراعظم عمران خان نے کہا ہے کہ دہشتگردی کیخلاف جنگ میں صف اول کا کردار ادا کرنے پر پاکستان کو بہت نقصان اٹھانا پڑا، انڈیا میں اقلیتیں محفوظ نہیں، کشمیری بھی سو روز سے گھروں میں بند ہیں،
#DunyaVideos #ImranKhan #Kashmir https://t.co/2GDgyJ1To9</t>
  </si>
  <si>
    <t>Thu Nov 14 13:57:44 +0000 2019</t>
  </si>
  <si>
    <t>http://twitter.com/DunyaNews/statuses/1194977719672541184</t>
  </si>
  <si>
    <t>{"hashtags":[{"text":"DunyaVideos","indices":[188,200]},{"text":"ImranKhan","indices":[201,211]},{"text":"Kashmir","indices":[212,220]}],"symbols":[],"user_mentions":[],"urls":[],"media":[{"id":1194977175717462000,"id_str":"1194977175717462016","indices":[221,244],"media_url":"http://pbs.twimg.com/amplify_video_thumb/1194977175717462016/img/REE5w-DR0iQX0s56.jpg","media_url_https":"https://pbs.twimg.com/amplify_video_thumb/1194977175717462016/img/REE5w-DR0iQX0s56.jpg","url":"https://t.co/2GDgyJ1To9","display_url":"pic.twitter.com/2GDgyJ1To9","expanded_url":"https://twitter.com/DunyaNews/status/1194977719672541184/video/1","type":"photo","sizes":{"thumb":{"w":150,"h":150,"resize":"crop"},"medium":{"w":640,"h":468,"resize":"fit"},"large":{"w":640,"h":468,"resize":"fit"},"small":{"w":640,"h":468,"resize":"fit"}}}]}</t>
  </si>
  <si>
    <t>1194954357126713344</t>
  </si>
  <si>
    <t>مقبوضہ کشمیر میں کرفیو کو 100 روز ہو چکے ہیں، وزیراعظم عمران خان
کشمیری قیادت سمیت نوجوانوں کو جیلوں میں ڈالا گیا، وزیراعظم
#ImranKhan #DunyaUpdates #DunyaNews #100DaysOfKashmirSiege #Kashmir</t>
  </si>
  <si>
    <t>Thu Nov 14 12:24:54 +0000 2019</t>
  </si>
  <si>
    <t>1194953243882905601</t>
  </si>
  <si>
    <t>http://twitter.com/DunyaNews/statuses/1194954357126713344</t>
  </si>
  <si>
    <t>{"hashtags":[{"text":"ImranKhan","indices":[126,136]},{"text":"DunyaUpdates","indices":[137,150]},{"text":"DunyaNews","indices":[151,161]},{"text":"100DaysOfKashmirSiege","indices":[162,184]},{"text":"Kashmir","indices":[185,193]}],"symbols":[],"user_mentions":[],"urls":[]}</t>
  </si>
  <si>
    <t>1194838278467473408</t>
  </si>
  <si>
    <t>مقبوضہ کشمیر میں  مسلسل 102 دن سے  سخت پابندیاں ۔ کشمیری عوام جموں وکشمیرکی تہذیبی اور اسلامی شناخت پر ڈاکہ ڈالنے کے بی جے پی حکومت کے مذموم منصوبوں کی مزاحمت کے لیے پرعزم ۔۔  
#Kashmir https://t.co/9XGfLMQAv7</t>
  </si>
  <si>
    <t>Thu Nov 14 04:43:39 +0000 2019</t>
  </si>
  <si>
    <t>http://twitter.com/PTVNewsOfficial/statuses/1194838278467473408</t>
  </si>
  <si>
    <t>{"hashtags":[{"text":"Kashmir","indices":[177,185]}],"symbols":[],"user_mentions":[],"urls":[],"media":[{"id":1194838263032373200,"id_str":"1194838263032373250","indices":[186,209],"media_url":"http://pbs.twimg.com/media/EJTrEdgW4AI0pkV.png","media_url_https":"https://pbs.twimg.com/media/EJTrEdgW4AI0pkV.png","url":"https://t.co/9XGfLMQAv7","display_url":"pic.twitter.com/9XGfLMQAv7","expanded_url":"https://twitter.com/PTVNewsOfficial/status/1194838278467473408/photo/1","type":"photo","sizes":{"small":{"w":680,"h":340,"resize":"fit"},"medium":{"w":1024,"h":512,"resize":"fit"},"large":{"w":1024,"h":512,"resize":"fit"},"thumb":{"w":150,"h":150,"resize":"crop"}}}]}</t>
  </si>
  <si>
    <t>1194685120038477825</t>
  </si>
  <si>
    <t>مقبوضہ کشمیر کی صورتحال : امریکی ایوان نمائندگان کا اجلاس کل ہوگا
https://t.co/3pKXX4PX3q
#Humnews
#Kashmir</t>
  </si>
  <si>
    <t>Wed Nov 13 18:35:03 +0000 2019</t>
  </si>
  <si>
    <t>http://twitter.com/humnewspakistan/statuses/1194685120038477825</t>
  </si>
  <si>
    <t>{"hashtags":[{"text":"Humnews","indices":[90,98]},{"text":"Kashmir","indices":[99,107]}],"symbols":[],"user_mentions":[],"urls":[{"url":"https://t.co/3pKXX4PX3q","expanded_url":"https://www.humnews.pk/latest/213611/","display_url":"humnews.pk/latest/213611/","indices":[66,89]}]}</t>
  </si>
  <si>
    <t>1194657443017609217</t>
  </si>
  <si>
    <t>مقبوضہ کشمیر :بھارتی غاصبانہ قبضے کے101ویں دن کی صورتحال
https://t.co/n65DnL4LpI
#Humnews
#Kashmir</t>
  </si>
  <si>
    <t>Wed Nov 13 16:45:04 +0000 2019</t>
  </si>
  <si>
    <t>http://twitter.com/humnewspakistan/statuses/1194657443017609217</t>
  </si>
  <si>
    <t>{"hashtags":[{"text":"Humnews","indices":[81,89]},{"text":"Kashmir","indices":[90,98]}],"symbols":[],"user_mentions":[],"urls":[{"url":"https://t.co/n65DnL4LpI","expanded_url":"https://www.humnews.pk/world/213600/","display_url":"humnews.pk/world/213600/","indices":[57,80]}]}</t>
  </si>
  <si>
    <t>1194619647913529344</t>
  </si>
  <si>
    <t>مولانا نے فوج اور اسٹیبلشمنٹ پر تو بہت تنقید کی 
بابری مسجد اور کشمیر کیلئے منہ پر تالا، واہ مولانا واہ 
سمیع ابراہیم نے مولانا کو نہ بخشا 
#BOLNews #MaulanaFazlurRehman #BabriMasjid #India #Kashmir #PakArmy #Pakistan 
@samiabrahim https://t.co/8u2F8eX6PD</t>
  </si>
  <si>
    <t>Wed Nov 13 14:14:53 +0000 2019</t>
  </si>
  <si>
    <t>http://twitter.com/BOLNETWORK/statuses/1194619647913529344</t>
  </si>
  <si>
    <t>{"hashtags":[{"text":"BOLNews","indices":[140,148]},{"text":"MaulanaFazlurRehman","indices":[149,169]},{"text":"BabriMasjid","indices":[170,182]},{"text":"India","indices":[183,189]},{"text":"Kashmir","indices":[190,198]},{"text":"PakArmy","indices":[199,207]},{"text":"Pakistan","indices":[208,217]}],"symbols":[],"user_mentions":[{"screen_name":"samiabrahim","name":"Sami Abraham","id":87225089,"id_str":"87225089","indices":[219,231]}],"urls":[],"media":[{"id":1194615378888052700,"id_str":"1194615378888052740","indices":[232,255],"media_url":"http://pbs.twimg.com/media/EJQkQDEXsAAfWtX.jpg","media_url_https":"https://pbs.twimg.com/media/EJQkQDEXsAAfWtX.jpg","url":"https://t.co/8u2F8eX6PD","display_url":"pic.twitter.com/8u2F8eX6PD","expanded_url":"https://twitter.com/BOLNETWORK/status/1194619647913529344/video/1","type":"photo","sizes":{"thumb":{"w":150,"h":150,"resize":"crop"},"medium":{"w":1200,"h":675,"resize":"fit"},"small":{"w":680,"h":383,"resize":"fit"},"large":{"w":1280,"h":720,"resize":"fit"}}}]}</t>
  </si>
  <si>
    <t>1194582209115627520</t>
  </si>
  <si>
    <t>کشمیر میں کچھ عرصے بعد مسلم اکثریت اقلیت میں بدل جائے گی، سراج الحق
وزیراعظم نے آج تک سیاسی قیادت کو اکٹھا نہیں کیا، سراج الحق
#DunyaUpdates #DunyaNews #Kashmir #Senate</t>
  </si>
  <si>
    <t>Wed Nov 13 11:46:07 +0000 2019</t>
  </si>
  <si>
    <t>1194582206871724033</t>
  </si>
  <si>
    <t>http://twitter.com/DunyaNews/statuses/1194582209115627520</t>
  </si>
  <si>
    <t>{"hashtags":[{"text":"DunyaUpdates","indices":[130,143]},{"text":"DunyaNews","indices":[144,154]},{"text":"Kashmir","indices":[155,163]},{"text":"Senate","indices":[164,171]}],"symbols":[],"user_mentions":[],"urls":[]}</t>
  </si>
  <si>
    <t>اسلام آباد: چیئرمین صادق سنجرانی کی زیرصدارت سینیٹ اجلاس
کیا حکومت نے مقبوضہ کشمیر پر قومی قیادت کو اعتماد میں لیا؟ سراج الحق
ہماری حکومت کشمیر کے معاملے پرخود پریشان ہے، سینیٹر سراج الحق
#DunyaUpdates #DunyaNews #Kashmir #Senate</t>
  </si>
  <si>
    <t>http://twitter.com/DunyaNews/statuses/1194582206871724033</t>
  </si>
  <si>
    <t>{"hashtags":[{"text":"DunyaUpdates","indices":[191,204]},{"text":"DunyaNews","indices":[205,215]},{"text":"Kashmir","indices":[216,224]},{"text":"Senate","indices":[225,232]}],"symbols":[],"user_mentions":[],"urls":[]}</t>
  </si>
  <si>
    <t>1194564976398258176</t>
  </si>
  <si>
    <t>مقبوضہ کشمیر:100 دنوں میں عدالتی کام شدید متاثر
 https://t.co/aKwkCGqgSF
#Humnews
#Kashmir https://t.co/ULacrjBFEE</t>
  </si>
  <si>
    <t>Wed Nov 13 10:37:38 +0000 2019</t>
  </si>
  <si>
    <t>http://twitter.com/humnewspakistan/statuses/1194564976398258176</t>
  </si>
  <si>
    <t>{"hashtags":[{"text":"Humnews","indices":[73,81]},{"text":"Kashmir","indices":[82,90]}],"symbols":[],"user_mentions":[],"urls":[{"url":"https://t.co/aKwkCGqgSF","expanded_url":"https://www.humnews.pk/latest/213472/","display_url":"humnews.pk/latest/213472/","indices":[49,72]}],"media":[{"id":1194564974871490600,"id_str":"1194564974871490560","indices":[91,114],"media_url":"http://pbs.twimg.com/media/EJPyg_xWsAAYs24.jpg","media_url_https":"https://pbs.twimg.com/media/EJPyg_xWsAAYs24.jpg","url":"https://t.co/ULacrjBFEE","display_url":"pic.twitter.com/ULacrjBFEE","expanded_url":"https://twitter.com/humnewspakistan/status/1194564976398258176/photo/1","type":"photo","sizes":{"thumb":{"w":150,"h":150,"resize":"crop"},"medium":{"w":800,"h":480,"resize":"fit"},"large":{"w":800,"h":480,"resize":"fit"},"small":{"w":680,"h":408,"resize":"fit"}}}]}</t>
  </si>
  <si>
    <t>1194515785856823296</t>
  </si>
  <si>
    <t>In occupied Kashmir, people of Kashmir Valley and Muslim majority areas of Jammu region continue their silent protest on 101st day, today, against Indian occupation by downing their shutters and staying away from schools and offices.
#ARYNews #Kashmir</t>
  </si>
  <si>
    <t>Wed Nov 13 07:22:11 +0000 2019</t>
  </si>
  <si>
    <t>http://twitter.com/ARYNEWSOFFICIAL/statuses/1194515785856823296</t>
  </si>
  <si>
    <t>{"hashtags":[{"text":"ARYNews","indices":[234,242]},{"text":"Kashmir","indices":[243,251]}],"symbols":[],"user_mentions":[],"urls":[]}</t>
  </si>
  <si>
    <t>1194472085881536512</t>
  </si>
  <si>
    <t>مقبوضہ کشمیر میں بھارتی فوج کی ریاستی دہشت گردی جاری  ۔۔قابض فوج نےگزشتہ48گھنٹوں کے دوران4کشمیری نوجوانوں کوشہیدکردیا ۔۔مقبوضہ وادی میں نظام زندگی مفلوج ۔۔مظلوم کشمیریوں کی زندگی اجیرن ۔۔ مواصلاتی رابطے ابھی تک منقطع ۔۔سکول اوربازاربھی بند
#Kashmir https://t.co/hYHVSUkYRZ</t>
  </si>
  <si>
    <t>Wed Nov 13 04:28:32 +0000 2019</t>
  </si>
  <si>
    <t>http://twitter.com/PTVNewsOfficial/statuses/1194472085881536512</t>
  </si>
  <si>
    <t>{"hashtags":[{"text":"Kashmir","indices":[240,248]}],"symbols":[],"user_mentions":[],"urls":[],"media":[{"id":1194472068470972400,"id_str":"1194472068470972417","indices":[249,272],"media_url":"http://pbs.twimg.com/media/EJOeBIdWoAETlKP.png","media_url_https":"https://pbs.twimg.com/media/EJOeBIdWoAETlKP.png","url":"https://t.co/hYHVSUkYRZ","display_url":"pic.twitter.com/hYHVSUkYRZ","expanded_url":"https://twitter.com/PTVNewsOfficial/status/1194472085881536512/photo/1","type":"photo","sizes":{"large":{"w":1024,"h":512,"resize":"fit"},"small":{"w":680,"h":340,"resize":"fit"},"medium":{"w":1024,"h":512,"resize":"fit"},"thumb":{"w":150,"h":150,"resize":"crop"}}}]}</t>
  </si>
  <si>
    <t>1194447289517035520</t>
  </si>
  <si>
    <t>5 اگست سے پہلے ہی مقامی افراد میں اس بات کا خوف پھیل گیا تھا کہ حکومت کوئی انتہائی قدم اٹھانے جارہی ہے۔
https://t.co/zO2nOQH1wW
#KashmirStillCrying #KashmirStillUnderSiege #Kashmir #DawnNews https://t.co/1vttmaOhmp</t>
  </si>
  <si>
    <t>Wed Nov 13 02:50:00 +0000 2019</t>
  </si>
  <si>
    <t>http://twitter.com/Dawn_News/statuses/1194447289517035520</t>
  </si>
  <si>
    <t>{"hashtags":[{"text":"KashmirStillCrying","indices":[129,148]},{"text":"KashmirStillUnderSiege","indices":[149,172]},{"text":"Kashmir","indices":[173,181]},{"text":"DawnNews","indices":[182,191]}],"symbols":[],"user_mentions":[],"urls":[{"url":"https://t.co/zO2nOQH1wW","expanded_url":"https://www.dawnnews.tv/news/1114451/","display_url":"dawnnews.tv/news/1114451/","indices":[104,127]}],"media":[{"id":1194442809257930800,"id_str":"1194442809257930753","indices":[192,215],"media_url":"http://pbs.twimg.com/media/EJODaBZWsAEi7zj.png","media_url_https":"https://pbs.twimg.com/media/EJODaBZWsAEi7zj.png","url":"https://t.co/1vttmaOhmp","display_url":"pic.twitter.com/1vttmaOhmp","expanded_url":"https://twitter.com/Dawn_News/status/1194447289517035520/photo/1","type":"photo","sizes":{"small":{"w":604,"h":680,"resize":"fit"},"large":{"w":800,"h":900,"resize":"fit"},"medium":{"w":800,"h":900,"resize":"fit"},"thumb":{"w":150,"h":150,"resize":"crop"}}}]}</t>
  </si>
  <si>
    <t>1194282754298568704</t>
  </si>
  <si>
    <t>Indian clampdown in occupied #Kashmir enters 100th day: Asad Qaiser
#ARYNews
https://t.co/bnp5IFhAQG</t>
  </si>
  <si>
    <t>Tue Nov 12 15:56:11 +0000 2019</t>
  </si>
  <si>
    <t>http://twitter.com/ARYNEWSOFFICIAL/statuses/1194282754298568704</t>
  </si>
  <si>
    <t>{"hashtags":[{"text":"Kashmir","indices":[29,37]},{"text":"ARYNews","indices":[68,76]}],"symbols":[],"user_mentions":[],"urls":[{"url":"https://t.co/bnp5IFhAQG","expanded_url":"https://arynews.tv/en/indian-clampdown-occupied-kashmir/","display_url":"arynews.tv/en/indian-clam…","indices":[78,101]}]}</t>
  </si>
  <si>
    <t>1194252278640922624</t>
  </si>
  <si>
    <t>مقبوضہ جموں و کشمیر میں اردو بطور سرکاری زبان ختم ہو رہی ہے
 https://t.co/8kI94F6UEW
#KASHMIR
#UDURLANGUAGE</t>
  </si>
  <si>
    <t>Tue Nov 12 13:55:06 +0000 2019</t>
  </si>
  <si>
    <t>http://twitter.com/humnewspakistan/statuses/1194252278640922624</t>
  </si>
  <si>
    <t>{"hashtags":[{"text":"KASHMIR","indices":[85,93]},{"text":"UDURLANGUAGE","indices":[94,107]}],"symbols":[],"user_mentions":[],"urls":[{"url":"https://t.co/8kI94F6UEW","expanded_url":"https://www.humnews.pk/latest/213227/","display_url":"humnews.pk/latest/213227/","indices":[61,84]}]}</t>
  </si>
  <si>
    <t>1194245338368020480</t>
  </si>
  <si>
    <t>بھارت نے مقبوضہ وادی کو دنیا کی سب سے بڑی جیل بنا دیا۔
https://t.co/zO2nOQH1wW
#100DaysOfKashmirSiege #Kashmir https://t.co/Knh0rQyVBQ</t>
  </si>
  <si>
    <t>Tue Nov 12 13:27:31 +0000 2019</t>
  </si>
  <si>
    <t>http://twitter.com/Dawn_News/statuses/1194245338368020480</t>
  </si>
  <si>
    <t>{"hashtags":[{"text":"100DaysOfKashmirSiege","indices":[79,101]},{"text":"Kashmir","indices":[102,110]}],"symbols":[],"user_mentions":[],"urls":[{"url":"https://t.co/zO2nOQH1wW","expanded_url":"https://www.dawnnews.tv/news/1114451/","display_url":"dawnnews.tv/news/1114451/","indices":[55,78]}],"media":[{"id":1194245326921699300,"id_str":"1194245326921699331","indices":[111,134],"media_url":"http://pbs.twimg.com/media/EJLPzCXWkAMYBDm.png","media_url_https":"https://pbs.twimg.com/media/EJLPzCXWkAMYBDm.png","url":"https://t.co/Knh0rQyVBQ","display_url":"pic.twitter.com/Knh0rQyVBQ","expanded_url":"https://twitter.com/Dawn_News/status/1194245338368020480/photo/1","type":"photo","sizes":{"medium":{"w":851,"h":315,"resize":"fit"},"small":{"w":680,"h":252,"resize":"fit"},"large":{"w":851,"h":315,"resize":"fit"},"thumb":{"w":150,"h":150,"resize":"crop"}}}]}</t>
  </si>
  <si>
    <t>1194215765987205120</t>
  </si>
  <si>
    <t>کابینہ اجلاس کے باعث وزیر ایوان میں نہیں پہنچ سکے، اعظم سواتی
سینیٹ اجلاس کا وقت تبدیل نہیں کر سکتے، چیئرمین سینیٹ
آپ کابینہ کو ری شیڈول کیا کریں، چیئرمین سینیٹ
#DunyaUpdates #DunyaNews #Senate #Kashmir</t>
  </si>
  <si>
    <t>Tue Nov 12 11:30:00 +0000 2019</t>
  </si>
  <si>
    <t>1194215762191364096</t>
  </si>
  <si>
    <t>http://twitter.com/DunyaNews/statuses/1194215765987205120</t>
  </si>
  <si>
    <t>{"hashtags":[{"text":"DunyaUpdates","indices":[165,178]},{"text":"DunyaNews","indices":[179,189]},{"text":"Senate","indices":[190,197]},{"text":"Kashmir","indices":[198,206]}],"symbols":[],"user_mentions":[],"urls":[]}</t>
  </si>
  <si>
    <t>ہر بات کا جواب وزیر پارلیمانی امور نہیں دے سکتے، شیری رحمان
اسلام آباد: چیئرمین سینیٹ نے وزیر کشمیرامور کو طلب کرلیا
#DunyaUpdates #DunyaNews #Senate #Kashmir</t>
  </si>
  <si>
    <t>Tue Nov 12 11:29:59 +0000 2019</t>
  </si>
  <si>
    <t>1194215759574114304</t>
  </si>
  <si>
    <t>http://twitter.com/DunyaNews/statuses/1194215762191364096</t>
  </si>
  <si>
    <t>{"hashtags":[{"text":"DunyaUpdates","indices":[119,132]},{"text":"DunyaNews","indices":[133,143]},{"text":"Senate","indices":[144,151]},{"text":"Kashmir","indices":[152,160]}],"symbols":[],"user_mentions":[],"urls":[]}</t>
  </si>
  <si>
    <t>اسلام آباد: اپوزیشن کا وزرا کی عدم حاضری پر سینیٹ میں احتجاج
کشمیر کا مسئلہ انتہائی حساس ہے، شیری رحمان
وزیرخارجہ کو سینیٹ میں ہونا چاہیے، شیری رحمان
کابینہ 50 ارکان پر مشتمل ہے دیگر وزرا کہاں ہیں؟ شیری رحمان
#DunyaUpdates #DunyaNews #Senate #Kashmir</t>
  </si>
  <si>
    <t>http://twitter.com/DunyaNews/statuses/1194215759574114304</t>
  </si>
  <si>
    <t>{"hashtags":[{"text":"DunyaUpdates","indices":[213,226]},{"text":"DunyaNews","indices":[227,237]},{"text":"Senate","indices":[238,245]},{"text":"Kashmir","indices":[246,254]}],"symbols":[],"user_mentions":[],"urls":[]}</t>
  </si>
  <si>
    <t>1194214121241268224</t>
  </si>
  <si>
    <t>RT @arynewsud: حریت رہنما علی گیلانی نے وزیراعظم عمران خان کے نام خط لکھا جس میں مسئلہ کشمیر اجاگرکرنے پر وزیراعظم کا خصوصی شکریہ ادا کیا گیا۔
#PMImranKhan #Kashmir #ARYNewsUrdu
https://t.co/RmQIrlZfZQ</t>
  </si>
  <si>
    <t>Tue Nov 12 11:23:28 +0000 2019</t>
  </si>
  <si>
    <t>http://twitter.com/ARYNEWSOFFICIAL/statuses/1194214121241268224</t>
  </si>
  <si>
    <t>{"hashtags":[],"symbols":[],"user_mentions":[{"screen_name":"arynewsud","name":"ARY News Urdu","id":2396063839,"id_str":"2396063839","indices":[3,13]}],"urls":[]}</t>
  </si>
  <si>
    <t>1194197743130021889</t>
  </si>
  <si>
    <t>Foreign Minister Shah Mehmood Qureshi on Tuesday said Pakistan will continue to extend legal, moral and diplomatic support to people of Kashmir
#IOK #ShahMehmoodQureshi #Kashmir #ARYNews
https://t.co/nwgbsPO3EZ</t>
  </si>
  <si>
    <t>Tue Nov 12 10:18:23 +0000 2019</t>
  </si>
  <si>
    <t>http://twitter.com/ARYNEWSOFFICIAL/statuses/1194197743130021889</t>
  </si>
  <si>
    <t>{"hashtags":[{"text":"IOK","indices":[144,148]},{"text":"ShahMehmoodQureshi","indices":[149,168]},{"text":"Kashmir","indices":[169,177]},{"text":"ARYNews","indices":[178,186]}],"symbols":[],"user_mentions":[],"urls":[{"url":"https://t.co/nwgbsPO3EZ","expanded_url":"https://cards.twitter.com/cards/18ce53uzws2/8dz57","display_url":"cards.twitter.com/cards/18ce53uz…","indices":[187,210]}]}</t>
  </si>
  <si>
    <t>1194195127335636992</t>
  </si>
  <si>
    <t>In an emotional letter to #PMImran, #SyedAliGilani sounds alarm over occupied #Kashmir
Read more: https://t.co/OFnXcD3Cd0 
#GeoNews 
https://t.co/oy5uaZGMVg</t>
  </si>
  <si>
    <t>Tue Nov 12 10:08:00 +0000 2019</t>
  </si>
  <si>
    <t>http://twitter.com/geonews_english/statuses/1194195127335636992</t>
  </si>
  <si>
    <t>{"hashtags":[{"text":"PMImran","indices":[26,34]},{"text":"SyedAliGilani","indices":[36,50]},{"text":"Kashmir","indices":[78,86]},{"text":"GeoNews","indices":[125,133]}],"symbols":[],"user_mentions":[],"urls":[{"url":"https://t.co/OFnXcD3Cd0","expanded_url":"http://bit.ly/2KeUB62","display_url":"bit.ly/2KeUB62","indices":[99,122]},{"url":"https://t.co/oy5uaZGMVg","expanded_url":"https://cards.twitter.com/cards/18ce53y2l6t/8dz0u","display_url":"cards.twitter.com/cards/18ce53y2…","indices":[136,159]}]}</t>
  </si>
  <si>
    <t>1194194234225627138</t>
  </si>
  <si>
    <t>مقبوضہ کشمیر میں لاک ڈاون کرفیو اور انسانی حقوق کی خلاف ورزیوں کو 100 روز ہو گئے۔ ۔ ۔ 
حریت کانفرنس  کا یو این او ملٹری آبزرور گروپ کے دفتر کے باہر احتجاج
#GNN #GNNUpdates #100DaysOfKashmirSiege #100DaysOfCurfew #Kashmir #KashmirStillUnderSiege #KashmirStillCrying #KashmirBleeds https://t.co/k43vswrudO</t>
  </si>
  <si>
    <t>Tue Nov 12 10:04:27 +0000 2019</t>
  </si>
  <si>
    <t>http://twitter.com/gnnhdofficial/statuses/1194194234225627138</t>
  </si>
  <si>
    <t>{"hashtags":[{"text":"GNN","indices":[155,159]},{"text":"GNNUpdates","indices":[160,171]},{"text":"100DaysOfKashmirSiege","indices":[172,194]},{"text":"100DaysOfCurfew","indices":[195,211]},{"text":"Kashmir","indices":[212,220]},{"text":"KashmirStillUnderSiege","indices":[221,244]},{"text":"KashmirStillCrying","indices":[245,264]},{"text":"KashmirBleeds","indices":[265,279]}],"symbols":[],"user_mentions":[],"urls":[],"media":[{"id":1194193895380439000,"id_str":"1194193895380439040","indices":[280,303],"media_url":"http://pbs.twimg.com/ext_tw_video_thumb/1194193895380439040/pu/img/4WQK-YVcf1KieAgi.jpg","media_url_https":"https://pbs.twimg.com/ext_tw_video_thumb/1194193895380439040/pu/img/4WQK-YVcf1KieAgi.jpg","url":"https://t.co/k43vswrudO","display_url":"pic.twitter.com/k43vswrudO","expanded_url":"https://twitter.com/gnnhdofficial/status/1194194234225627138/video/1","type":"photo","sizes":{"thumb":{"w":150,"h":150,"resize":"crop"},"medium":{"w":1200,"h":675,"resize":"fit"},"small":{"w":680,"h":383,"resize":"fit"},"large":{"w":1280,"h":720,"resize":"fit"}}}]}</t>
  </si>
  <si>
    <t>1194187917540970498</t>
  </si>
  <si>
    <t>مقبوضہ کشمیر میں کرفیو کے 100 دن مکمل ۔ ۔ ۔ 
سرینا چوک اسلام آباد میں لگا کرفیو کلاک ہر گزرے دن کو یاد کر رہا ہے 
#GNN #100DaysofKashmirSiege #100DaysOfCurfew #Kashmir #KashmirStillCrying #KashmirBleeds https://t.co/7IwKYzk33o</t>
  </si>
  <si>
    <t>Tue Nov 12 09:39:21 +0000 2019</t>
  </si>
  <si>
    <t>http://twitter.com/gnnhdofficial/statuses/1194187917540970498</t>
  </si>
  <si>
    <t>{"hashtags":[{"text":"GNN","indices":[114,118]},{"text":"100DaysofKashmirSiege","indices":[119,141]},{"text":"100DaysOfCurfew","indices":[142,158]},{"text":"Kashmir","indices":[159,167]},{"text":"KashmirStillCrying","indices":[168,187]},{"text":"KashmirBleeds","indices":[188,202]}],"symbols":[],"user_mentions":[],"urls":[],"media":[{"id":1194187795230793700,"id_str":"1194187795230793728","indices":[203,226],"media_url":"http://pbs.twimg.com/ext_tw_video_thumb/1194187795230793728/pu/img/RAQpFVmtYczREH1v.jpg","media_url_https":"https://pbs.twimg.com/ext_tw_video_thumb/1194187795230793728/pu/img/RAQpFVmtYczREH1v.jpg","url":"https://t.co/7IwKYzk33o","display_url":"pic.twitter.com/7IwKYzk33o","expanded_url":"https://twitter.com/gnnhdofficial/status/1194187917540970498/video/1","type":"photo","sizes":{"thumb":{"w":150,"h":150,"resize":"crop"},"medium":{"w":1200,"h":675,"resize":"fit"},"small":{"w":680,"h":383,"resize":"fit"},"large":{"w":1280,"h":720,"resize":"fit"}}}]}</t>
  </si>
  <si>
    <t>1194170817594241024</t>
  </si>
  <si>
    <t>مقبوضہ کشمیر میں کرفیو کے 100 دن مکمل ۔ ۔ ۔ 
مظفر آباد کا کرفیو کلاک بھی عالمی بے حسی کی گھڑیاں گن رہا ہے 
#GNN #Kashmir #KashmirStillCrying #KashmirStillUnderSiege #Kashmiri https://t.co/MEhAj12R8Y</t>
  </si>
  <si>
    <t>Tue Nov 12 08:31:24 +0000 2019</t>
  </si>
  <si>
    <t>http://twitter.com/gnnhdofficial/statuses/1194170817594241024</t>
  </si>
  <si>
    <t>{"hashtags":[{"text":"GNN","indices":[107,111]},{"text":"Kashmir","indices":[112,120]},{"text":"KashmirStillCrying","indices":[121,140]},{"text":"KashmirStillUnderSiege","indices":[141,164]},{"text":"Kashmiri","indices":[165,174]}],"symbols":[],"user_mentions":[],"urls":[],"media":[{"id":1194170537536303000,"id_str":"1194170537536303104","indices":[175,198],"media_url":"http://pbs.twimg.com/ext_tw_video_thumb/1194170537536303104/pu/img/v17pf8fFNKpg2d0Q.jpg","media_url_https":"https://pbs.twimg.com/ext_tw_video_thumb/1194170537536303104/pu/img/v17pf8fFNKpg2d0Q.jpg","url":"https://t.co/MEhAj12R8Y","display_url":"pic.twitter.com/MEhAj12R8Y","expanded_url":"https://twitter.com/gnnhdofficial/status/1194170817594241024/video/1","type":"photo","sizes":{"thumb":{"w":150,"h":150,"resize":"crop"},"medium":{"w":1200,"h":675,"resize":"fit"},"small":{"w":680,"h":383,"resize":"fit"},"large":{"w":1280,"h":720,"resize":"fit"}}}]}</t>
  </si>
  <si>
    <t>1194147669356224517</t>
  </si>
  <si>
    <t>کشمیر میں ظلم و جبر کے 100 دن۔ ۔ ۔ ۔ 
"کشمیریوں کا سب سے بڑا جرم یہ ہے کہ یہ مسلمان ہیں"  بریگیڈئیر (ر) غضنفر علی 
#GNN #Kashmir #KashmirStillCrying #KashmirBleeds #GNNUpdates https://t.co/6bKNRDqc5n</t>
  </si>
  <si>
    <t>Tue Nov 12 06:59:25 +0000 2019</t>
  </si>
  <si>
    <t>http://twitter.com/gnnhdofficial/statuses/1194147669356224517</t>
  </si>
  <si>
    <t>{"hashtags":[{"text":"GNN","indices":[115,119]},{"text":"Kashmir","indices":[120,128]},{"text":"KashmirStillCrying","indices":[129,148]},{"text":"KashmirBleeds","indices":[149,163]},{"text":"GNNUpdates","indices":[164,175]}],"symbols":[],"user_mentions":[],"urls":[],"media":[{"id":1194147359397204000,"id_str":"1194147359397203974","indices":[176,199],"media_url":"http://pbs.twimg.com/ext_tw_video_thumb/1194147359397203974/pu/img/vlVvm88_Zx9RurwW.jpg","media_url_https":"https://pbs.twimg.com/ext_tw_video_thumb/1194147359397203974/pu/img/vlVvm88_Zx9RurwW.jpg","url":"https://t.co/6bKNRDqc5n","display_url":"pic.twitter.com/6bKNRDqc5n","expanded_url":"https://twitter.com/gnnhdofficial/status/1194147669356224517/video/1","type":"photo","sizes":{"thumb":{"w":150,"h":150,"resize":"crop"},"medium":{"w":1200,"h":675,"resize":"fit"},"small":{"w":680,"h":383,"resize":"fit"},"large":{"w":1280,"h":720,"resize":"fit"}}}]}</t>
  </si>
  <si>
    <t>1194109984122056705</t>
  </si>
  <si>
    <t>جنت نظیروادی میں بھارتی فوجی  کا محاصر ہ جاری۔۔۔قابض فوج نے گزشتہ12گھنٹوں کےدوران 2کشمیری نوجوان شہیدکردئیے۔۔مظلوم کشمیریوں کی زندگی اجیرن۔۔مواصلاتی رابطہ منقطع۔۔سکول اوربازاربند
#Kashmir https://t.co/Wl5yV2zyIR</t>
  </si>
  <si>
    <t>Tue Nov 12 04:29:40 +0000 2019</t>
  </si>
  <si>
    <t>http://twitter.com/PTVNewsOfficial/statuses/1194109984122056705</t>
  </si>
  <si>
    <t>{"hashtags":[{"text":"Kashmir","indices":[179,187]}],"symbols":[],"user_mentions":[],"urls":[],"media":[{"id":1194109966900252700,"id_str":"1194109966900252673","indices":[188,211],"media_url":"http://pbs.twimg.com/media/EJJUsC_X0AE8Ksd.png","media_url_https":"https://pbs.twimg.com/media/EJJUsC_X0AE8Ksd.png","url":"https://t.co/Wl5yV2zyIR","display_url":"pic.twitter.com/Wl5yV2zyIR","expanded_url":"https://twitter.com/PTVNewsOfficial/status/1194109984122056705/photo/1","type":"photo","sizes":{"medium":{"w":1024,"h":512,"resize":"fit"},"small":{"w":680,"h":340,"resize":"fit"},"large":{"w":1024,"h":512,"resize":"fit"},"thumb":{"w":150,"h":150,"resize":"crop"}}}]}</t>
  </si>
  <si>
    <t>1194105763293204480</t>
  </si>
  <si>
    <t>Military lockdown and restrictions continue on 100th consecutive day today in occupied Kashmir following the August 5 Indian illegal decision to abrogate special status of the held valley.
#ARYNews #Kashmir</t>
  </si>
  <si>
    <t>Tue Nov 12 04:12:54 +0000 2019</t>
  </si>
  <si>
    <t>http://twitter.com/ARYNEWSOFFICIAL/statuses/1194105763293204480</t>
  </si>
  <si>
    <t>{"hashtags":[{"text":"ARYNews","indices":[189,197]},{"text":"Kashmir","indices":[198,206]}],"symbols":[],"user_mentions":[],"urls":[]}</t>
  </si>
  <si>
    <t>1193977872115027968</t>
  </si>
  <si>
    <t>ظلم و جبر کے 100 دن۔۔ بھارتی فوج کشمیریوں کو آزادی کیلئے گھروں سے نکلنے سے نہ روک سکی
#Kashmir https://t.co/C9q81kE2F6</t>
  </si>
  <si>
    <t>Mon Nov 11 19:44:42 +0000 2019</t>
  </si>
  <si>
    <t>http://twitter.com/gnnhdofficial/statuses/1193977872115027968</t>
  </si>
  <si>
    <t>{"hashtags":[{"text":"Kashmir","indices":[87,95]}],"symbols":[],"user_mentions":[],"urls":[],"media":[{"id":1193977532988764200,"id_str":"1193977532988764163","indices":[96,119],"media_url":"http://pbs.twimg.com/ext_tw_video_thumb/1193977532988764163/pu/img/QEYOfPEl9M-Phpcu.jpg","media_url_https":"https://pbs.twimg.com/ext_tw_video_thumb/1193977532988764163/pu/img/QEYOfPEl9M-Phpcu.jpg","url":"https://t.co/C9q81kE2F6","display_url":"pic.twitter.com/C9q81kE2F6","expanded_url":"https://twitter.com/gnnhdofficial/status/1193977872115027968/video/1","type":"photo","sizes":{"thumb":{"w":150,"h":150,"resize":"crop"},"medium":{"w":1200,"h":675,"resize":"fit"},"small":{"w":680,"h":383,"resize":"fit"},"large":{"w":1280,"h":720,"resize":"fit"}}}]}</t>
  </si>
  <si>
    <t>1193964752365641733</t>
  </si>
  <si>
    <t>RT @DunyaBlogs: #KartarpurCorridor is an opening of a new era which will bring peace and harmony in region. #Pakistan elevated its status by opening path to religious unison but #India is reciprocating with suppression in #Kashmir.
Read blog by: Hammad Hassan
#Kartarpur
https://t.co/Sj3NpAo8Fq</t>
  </si>
  <si>
    <t>Mon Nov 11 18:52:34 +0000 2019</t>
  </si>
  <si>
    <t>http://twitter.com/DunyaNews/statuses/1193964752365641733</t>
  </si>
  <si>
    <t>{"hashtags":[{"text":"KartarpurCorridor","indices":[16,34]},{"text":"Pakistan","indices":[108,117]}],"symbols":[],"user_mentions":[{"screen_name":"DunyaBlogs","name":"Dunya Blogs","id":4515066136,"id_str":"4515066136","indices":[3,14]}],"urls":[]}</t>
  </si>
  <si>
    <t>1193916003324960768</t>
  </si>
  <si>
    <t>بلاول بھٹو زرداری کی پنجاب کے لوگوں کو تیار رہنے کی ہدایت 
۔۔۔۔۔۔۔۔۔۔۔۔۔۔۔۔۔۔۔۔۔۔۔۔۔۔۔۔۔۔۔
مزید پڑھیں: https://t.co/vAgDujcKf6
۔۔۔۔۔۔۔۔۔۔۔۔۔۔۔۔۔۔۔۔۔۔۔۔۔۔۔۔۔۔۔
#HumNews #BilawalBhuttoZardari #PPP #Kashmir #Punjab https://t.co/CbG8Fzb4Ua</t>
  </si>
  <si>
    <t>Mon Nov 11 15:38:51 +0000 2019</t>
  </si>
  <si>
    <t>http://twitter.com/humnewspakistan/statuses/1193916003324960768</t>
  </si>
  <si>
    <t>{"hashtags":[{"text":"HumNews","indices":[159,167]},{"text":"BilawalBhuttoZardari","indices":[168,189]},{"text":"PPP","indices":[190,194]},{"text":"Kashmir","indices":[195,203]},{"text":"Punjab","indices":[204,211]}],"symbols":[],"user_mentions":[],"urls":[{"url":"https://t.co/vAgDujcKf6","expanded_url":"https://www.humnews.pk/latest/213005/","display_url":"humnews.pk/latest/213005/","indices":[103,126]}],"media":[{"id":1193916001492111400,"id_str":"1193916001492111368","indices":[212,235],"media_url":"http://pbs.twimg.com/media/EJGkRxiXkAgu6VY.png","media_url_https":"https://pbs.twimg.com/media/EJGkRxiXkAgu6VY.png","url":"https://t.co/CbG8Fzb4Ua","display_url":"pic.twitter.com/CbG8Fzb4Ua","expanded_url":"https://twitter.com/humnewspakistan/status/1193916003324960768/photo/1","type":"photo","sizes":{"large":{"w":843,"h":500,"resize":"fit"},"medium":{"w":843,"h":500,"resize":"fit"},"thumb":{"w":150,"h":150,"resize":"crop"},"small":{"w":680,"h":403,"resize":"fit"}}}]}</t>
  </si>
  <si>
    <t>1193781653312823297</t>
  </si>
  <si>
    <t>پاکستان کا فخر دوسری بار سنوکر ورلڈ چیمپئن بننے والے محمد آصف نے اپنی فتح کشمیریوں کے نام کردی۔۔ 
#MohammadAsif #GNN #GNNupdates #Kashmir https://t.co/jH0pLao2oy</t>
  </si>
  <si>
    <t>Mon Nov 11 06:45:00 +0000 2019</t>
  </si>
  <si>
    <t>http://twitter.com/gnnhdofficial/statuses/1193781653312823297</t>
  </si>
  <si>
    <t>{"hashtags":[{"text":"MohammadAsif","indices":[99,112]},{"text":"GNN","indices":[113,117]},{"text":"GNNupdates","indices":[118,129]},{"text":"Kashmir","indices":[130,138]}],"symbols":[],"user_mentions":[],"urls":[],"media":[{"id":1193772170297696300,"id_str":"1193772170297696256","indices":[139,162],"media_url":"http://pbs.twimg.com/amplify_video_thumb/1193772170297696256/img/04CYFqdTKw4NSked.jpg","media_url_https":"https://pbs.twimg.com/amplify_video_thumb/1193772170297696256/img/04CYFqdTKw4NSked.jpg","url":"https://t.co/jH0pLao2oy","display_url":"pic.twitter.com/jH0pLao2oy","expanded_url":"https://twitter.com/gnnhdofficial/status/1193781653312823297/video/1","type":"photo","sizes":{"thumb":{"w":150,"h":150,"resize":"crop"},"medium":{"w":1200,"h":675,"resize":"fit"},"small":{"w":680,"h":383,"resize":"fit"},"large":{"w":1280,"h":720,"resize":"fit"}}}]}</t>
  </si>
  <si>
    <t>1193746125813157888</t>
  </si>
  <si>
    <t>جنت نظیروادی میں بھارتی فوجی محاصرے کے مسلسل 99 دن۔۔تاریخ میں پہلی بار آنحضورﷺ کے یوم ولادت پر درگاہ حضرت بل سرینگرمیں عیدمیلا دالنبیﷺکی تقریبات کاانعقادنہیں کرنےدیا گیا۔۔۔پاکستان کی مقبوضہ کشمیر میں جلوسوں پر پابندی کی شدید   مذمت
#Kashmir https://t.co/cF8ZB5jjnp</t>
  </si>
  <si>
    <t>Mon Nov 11 04:23:49 +0000 2019</t>
  </si>
  <si>
    <t>http://twitter.com/PTVNewsOfficial/statuses/1193746125813157888</t>
  </si>
  <si>
    <t>{"hashtags":[{"text":"Kashmir","indices":[232,240]}],"symbols":[],"user_mentions":[],"urls":[],"media":[{"id":1193746108360597500,"id_str":"1193746108360597504","indices":[241,264],"media_url":"http://pbs.twimg.com/media/EJEJwsTWoAAm7Df.png","media_url_https":"https://pbs.twimg.com/media/EJEJwsTWoAAm7Df.png","url":"https://t.co/cF8ZB5jjnp","display_url":"pic.twitter.com/cF8ZB5jjnp","expanded_url":"https://twitter.com/PTVNewsOfficial/status/1193746125813157888/photo/1","type":"photo","sizes":{"small":{"w":680,"h":340,"resize":"fit"},"medium":{"w":1024,"h":512,"resize":"fit"},"thumb":{"w":150,"h":150,"resize":"crop"},"large":{"w":1024,"h":512,"resize":"fit"}}}]}</t>
  </si>
  <si>
    <t>1193580301940908034</t>
  </si>
  <si>
    <t>‘میلادالنبیﷺ کے موقع پر جشن منانے اور دیگر اجتماعات پر پابندیوں سے ظاہر ہوتا ہے کہ مقبوضہ کشمیر میں مسلمانوں کے جذبات کا احترام نہیں کیا جاتا اور یہ ان کے بنیادی انسانی حقوق کی کھلی خلاف ورزی ہے’۔
https://t.co/9Tp0fFz4MI
#Kashmir https://t.co/XygN9QqLEE</t>
  </si>
  <si>
    <t>Sun Nov 10 17:24:54 +0000 2019</t>
  </si>
  <si>
    <t>http://twitter.com/Dawn_News/statuses/1193580301940908034</t>
  </si>
  <si>
    <t>{"hashtags":[{"text":"Kashmir","indices":[221,229]}],"symbols":[],"user_mentions":[],"urls":[{"url":"https://t.co/9Tp0fFz4MI","expanded_url":"https://www.dawnnews.tv/news/1114336/","display_url":"dawnnews.tv/news/1114336/","indices":[197,220]}],"media":[{"id":1193580268961063000,"id_str":"1193580268961062913","indices":[230,253],"media_url":"http://pbs.twimg.com/media/EJBy7kZW4AEnodU.jpg","media_url_https":"https://pbs.twimg.com/media/EJBy7kZW4AEnodU.jpg","url":"https://t.co/XygN9QqLEE","display_url":"pic.twitter.com/XygN9QqLEE","expanded_url":"https://twitter.com/Dawn_News/status/1193580301940908034/photo/1","type":"photo","sizes":{"thumb":{"w":150,"h":150,"resize":"crop"},"small":{"w":383,"h":680,"resize":"fit"},"large":{"w":1080,"h":1920,"resize":"fit"},"medium":{"w":675,"h":1200,"resize":"fit"}}}]}</t>
  </si>
  <si>
    <t>1193561197645377539</t>
  </si>
  <si>
    <t>مذہبی آزادی نہ دینا بنیادی حقوق کی خلاف ورزی ہے، دفتر خارجہ
۔۔۔۔۔۔۔۔۔۔۔۔۔۔۔۔۔۔
مزید پڑھیں: https://t.co/JIWZcsyjtw
۔۔۔۔۔۔۔۔۔۔۔۔۔۔۔۔۔۔
#HumNews #Kashmir #ForeignOffice #PTI #ImranKhan #Pakistan https://t.co/Dm0fx3haK4</t>
  </si>
  <si>
    <t>Sun Nov 10 16:08:59 +0000 2019</t>
  </si>
  <si>
    <t>http://twitter.com/humnewspakistan/statuses/1193561197645377539</t>
  </si>
  <si>
    <t>{"hashtags":[{"text":"HumNews","indices":[134,142]},{"text":"Kashmir","indices":[143,151]},{"text":"ForeignOffice","indices":[152,166]},{"text":"PTI","indices":[167,171]},{"text":"ImranKhan","indices":[172,182]},{"text":"Pakistan","indices":[183,192]}],"symbols":[],"user_mentions":[],"urls":[{"url":"https://t.co/JIWZcsyjtw","expanded_url":"https://www.humnews.pk/latest/212734/","display_url":"humnews.pk/latest/212734/","indices":[91,114]}],"media":[{"id":1193561196244459500,"id_str":"1193561196244459520","indices":[193,216],"media_url":"http://pbs.twimg.com/media/EJBhlY_XYAAFGAc.png","media_url_https":"https://pbs.twimg.com/media/EJBhlY_XYAAFGAc.png","url":"https://t.co/Dm0fx3haK4","display_url":"pic.twitter.com/Dm0fx3haK4","expanded_url":"https://twitter.com/humnewspakistan/status/1193561197645377539/photo/1","type":"photo","sizes":{"large":{"w":843,"h":500,"resize":"fit"},"medium":{"w":843,"h":500,"resize":"fit"},"small":{"w":680,"h":403,"resize":"fit"},"thumb":{"w":150,"h":150,"resize":"crop"}}}]}</t>
  </si>
  <si>
    <t>1193228750072221696</t>
  </si>
  <si>
    <t>RT @imranyaqubkhan: کرتارپورراہداری کے مسئلہ کشمیر پر کیا اثرات ہوں گے۔۔؟ جانیئے سینئر صحافی عمران یعقوب خان سے
@ZafarHilaly #KartapurCorridor #Kashmir https://t.co/GUCsznhQTS</t>
  </si>
  <si>
    <t>Sat Nov 09 18:07:57 +0000 2019</t>
  </si>
  <si>
    <t>http://twitter.com/gnnhdofficial/statuses/1193228750072221696</t>
  </si>
  <si>
    <t>{"hashtags":[],"symbols":[],"user_mentions":[{"screen_name":"imranyaqubkhan","name":"Imran Yaqub Khan","id":710721449556910100,"id_str":"710721449556910080","indices":[3,18]},{"screen_name":"ZafarHilaly","name":"Zafar Hilaly","id":747949338593198100,"id_str":"747949338593198081","indices":[113,125]}],"urls":[]}</t>
  </si>
  <si>
    <t>1193213157579182081</t>
  </si>
  <si>
    <t>آرمی چیف اور سدھو کی انقلابی ملاقات، سکھوں کی تقدیر بدل گئی
ایک مصافحہ، گلے ملنا جادو کی جھپی بن گیا 
#BOLNews #KartarpurCorridor #PakistanOpensKartarpur #SunnyDeol #KartarpurSahib #PMImranKhan #Modi #Pakistan #India #Kashmir https://t.co/qKumQKBNtU</t>
  </si>
  <si>
    <t>Sat Nov 09 17:06:00 +0000 2019</t>
  </si>
  <si>
    <t>http://twitter.com/BOLNETWORK/statuses/1193213157579182081</t>
  </si>
  <si>
    <t>{"hashtags":[{"text":"BOLNews","indices":[102,110]},{"text":"KartarpurCorridor","indices":[111,129]},{"text":"PakistanOpensKartarpur","indices":[130,153]},{"text":"SunnyDeol","indices":[154,164]},{"text":"KartarpurSahib","indices":[165,180]},{"text":"PMImranKhan","indices":[181,193]},{"text":"Modi","indices":[194,199]},{"text":"Pakistan","indices":[200,209]},{"text":"India","indices":[210,216]},{"text":"Kashmir","indices":[217,225]}],"symbols":[],"user_mentions":[],"urls":[],"media":[{"id":1193210313983824000,"id_str":"1193210313983823872","indices":[226,249],"media_url":"http://pbs.twimg.com/media/EI8i1T5WkAA0iiG.jpg","media_url_https":"https://pbs.twimg.com/media/EI8i1T5WkAA0iiG.jpg","url":"https://t.co/qKumQKBNtU","display_url":"pic.twitter.com/qKumQKBNtU","expanded_url":"https://twitter.com/BOLNETWORK/status/1193213157579182081/video/1","type":"photo","sizes":{"thumb":{"w":150,"h":150,"resize":"crop"},"medium":{"w":1200,"h":675,"resize":"fit"},"small":{"w":680,"h":383,"resize":"fit"},"large":{"w":1280,"h":720,"resize":"fit"}}}]}</t>
  </si>
  <si>
    <t>1193207623878873088</t>
  </si>
  <si>
    <t>World Snooker champion Muhammad Asif dedicates his title to Kahmiri people.
#DunyaVideos #Snooker #MuhammadAsif #Kashmir https://t.co/Jb4WmiRETp</t>
  </si>
  <si>
    <t>Sat Nov 09 16:44:00 +0000 2019</t>
  </si>
  <si>
    <t>http://twitter.com/DunyaNews/statuses/1193207623878873088</t>
  </si>
  <si>
    <t>{"hashtags":[{"text":"DunyaVideos","indices":[77,89]},{"text":"Snooker","indices":[90,98]},{"text":"MuhammadAsif","indices":[99,112]},{"text":"Kashmir","indices":[113,121]}],"symbols":[],"user_mentions":[],"urls":[],"media":[{"id":1193207484510548000,"id_str":"1193207484510547968","indices":[122,145],"media_url":"http://pbs.twimg.com/ext_tw_video_thumb/1193207484510547968/pu/img/e8X5q8hT1hsTyE3J.jpg","media_url_https":"https://pbs.twimg.com/ext_tw_video_thumb/1193207484510547968/pu/img/e8X5q8hT1hsTyE3J.jpg","url":"https://t.co/Jb4WmiRETp","display_url":"pic.twitter.com/Jb4WmiRETp","expanded_url":"https://twitter.com/DunyaNews/status/1193207623878873088/video/1","type":"photo","sizes":{"thumb":{"w":150,"h":150,"resize":"crop"},"medium":{"w":640,"h":468,"resize":"fit"},"large":{"w":640,"h":468,"resize":"fit"},"small":{"w":640,"h":468,"resize":"fit"}}}]}</t>
  </si>
  <si>
    <t>1193194905360850948</t>
  </si>
  <si>
    <t>مودی سن لیں، امن انصاف سے ہوتا ہے اور نا انصافی سے انتشار پھیلتا ہے: وزیراعظم
#BOLNews #KartarpurCorridor #PakistanOpensKartarpur #SunnyDeol #KartarpurSahib #PMImranKhan #Modi #Pakistan #India #Kashmir https://t.co/Wh2TyYsrVg</t>
  </si>
  <si>
    <t>Sat Nov 09 15:53:28 +0000 2019</t>
  </si>
  <si>
    <t>http://twitter.com/BOLNETWORK/statuses/1193194905360850948</t>
  </si>
  <si>
    <t>{"hashtags":[{"text":"BOLNews","indices":[78,86]},{"text":"KartarpurCorridor","indices":[87,105]},{"text":"PakistanOpensKartarpur","indices":[106,129]},{"text":"SunnyDeol","indices":[130,140]},{"text":"KartarpurSahib","indices":[141,156]},{"text":"PMImranKhan","indices":[157,169]},{"text":"Modi","indices":[170,175]},{"text":"Pakistan","indices":[176,185]},{"text":"India","indices":[186,192]},{"text":"Kashmir","indices":[193,201]}],"symbols":[],"user_mentions":[],"urls":[],"media":[{"id":1193194891930689500,"id_str":"1193194891930689544","indices":[202,225],"media_url":"http://pbs.twimg.com/media/EI8UbrFW4AgrZAQ.jpg","media_url_https":"https://pbs.twimg.com/media/EI8UbrFW4AgrZAQ.jpg","url":"https://t.co/Wh2TyYsrVg","display_url":"pic.twitter.com/Wh2TyYsrVg","expanded_url":"https://twitter.com/BOLNETWORK/status/1193194905360850948/photo/1","type":"photo","sizes":{"thumb":{"w":150,"h":150,"resize":"crop"},"small":{"w":680,"h":383,"resize":"fit"},"large":{"w":1280,"h":720,"resize":"fit"},"medium":{"w":1200,"h":675,"resize":"fit"}}}]}</t>
  </si>
  <si>
    <t>1193187638980874240</t>
  </si>
  <si>
    <t>AJK president, Imran Ismail discuss situation in occupied #Kashmir  
#ARYNews
https://t.co/qUEpdYVLnR</t>
  </si>
  <si>
    <t>Sat Nov 09 15:24:36 +0000 2019</t>
  </si>
  <si>
    <t>http://twitter.com/ARYNEWSOFFICIAL/statuses/1193187638980874240</t>
  </si>
  <si>
    <t>{"hashtags":[{"text":"Kashmir","indices":[58,66]},{"text":"ARYNews","indices":[69,77]}],"symbols":[],"user_mentions":[],"urls":[{"url":"https://t.co/qUEpdYVLnR","expanded_url":"https://arynews.tv/en/occupied-kashmir-situation-discussed/","display_url":"arynews.tv/en/occupied-ka…","indices":[79,102]}]}</t>
  </si>
  <si>
    <t>1193140420127199233</t>
  </si>
  <si>
    <t>#KartarpurCorridor: #PMImran urges #Modi to solve #Kashmir crisis through talks
Read more: https://t.co/ehb66ycxug
#GeoNews 
https://t.co/qDBwDEPhiF</t>
  </si>
  <si>
    <t>Sat Nov 09 12:16:58 +0000 2019</t>
  </si>
  <si>
    <t>http://twitter.com/geonews_english/statuses/1193140420127199233</t>
  </si>
  <si>
    <t>{"hashtags":[{"text":"KartarpurCorridor","indices":[0,18]},{"text":"PMImran","indices":[20,28]},{"text":"Modi","indices":[35,40]},{"text":"Kashmir","indices":[50,58]},{"text":"GeoNews","indices":[117,125]}],"symbols":[],"user_mentions":[],"urls":[{"url":"https://t.co/ehb66ycxug","expanded_url":"http://bit.ly/2pXyslN","display_url":"bit.ly/2pXyslN","indices":[92,115]},{"url":"https://t.co/qDBwDEPhiF","expanded_url":"https://cards.twitter.com/cards/18ce53y2l6t/8dh99","display_url":"cards.twitter.com/cards/18ce53y2…","indices":[128,151]}]}</t>
  </si>
  <si>
    <t>1193136261235650562</t>
  </si>
  <si>
    <t>Radicalisation in Indian occupied #Kashmir a threat to UK security, warn panelists
Read more: https://t.co/SUmpb264QW
#GeoNews 
https://t.co/qSaI8hus0M</t>
  </si>
  <si>
    <t>Sat Nov 09 12:00:26 +0000 2019</t>
  </si>
  <si>
    <t>http://twitter.com/geonews_english/statuses/1193136261235650562</t>
  </si>
  <si>
    <t>{"hashtags":[{"text":"Kashmir","indices":[34,42]},{"text":"GeoNews","indices":[120,128]}],"symbols":[],"user_mentions":[],"urls":[{"url":"https://t.co/SUmpb264QW","expanded_url":"http://bit.ly/2PXrqbw","display_url":"bit.ly/2PXrqbw","indices":[95,118]},{"url":"https://t.co/qSaI8hus0M","expanded_url":"https://cards.twitter.com/cards/18ce53y2l6t/8dh7x","display_url":"cards.twitter.com/cards/18ce53y2…","indices":[131,154]}]}</t>
  </si>
  <si>
    <t>1192409327652483073</t>
  </si>
  <si>
    <t>پاکستان نے سیاسی مقاصد کیلئے مقبوضہ کشمیر میں اقدامات اور بھارت کے نئے نقشے مسترد کرتے ہوئے اسے جغرافیائی تبدیلی کی سازش قرار دیا ہے، مقبوضہ وادی میں بھارتی بربریت ختم اور کشمیر کا مسئلہ کشمیریوں کی امنگوں کے مطابق حل ہونا چاہیے
#DunyaVideos #KashmirStillUnderSiege #Kashmir https://t.co/iNSeHDfrS0</t>
  </si>
  <si>
    <t>Thu Nov 07 11:51:52 +0000 2019</t>
  </si>
  <si>
    <t>http://twitter.com/DunyaNews/statuses/1192409327652483073</t>
  </si>
  <si>
    <t>{"hashtags":[{"text":"DunyaVideos","indices":[230,242]},{"text":"KashmirStillUnderSiege","indices":[243,266]},{"text":"Kashmir","indices":[267,275]}],"symbols":[],"user_mentions":[],"urls":[],"media":[{"id":1192409206273577000,"id_str":"1192409206273576962","indices":[276,299],"media_url":"http://pbs.twimg.com/ext_tw_video_thumb/1192409206273576962/pu/img/PzhS5TGgFc2rAyRh.jpg","media_url_https":"https://pbs.twimg.com/ext_tw_video_thumb/1192409206273576962/pu/img/PzhS5TGgFc2rAyRh.jpg","url":"https://t.co/iNSeHDfrS0","display_url":"pic.twitter.com/iNSeHDfrS0","expanded_url":"https://twitter.com/DunyaNews/status/1192409327652483073/video/1","type":"photo","sizes":{"thumb":{"w":150,"h":150,"resize":"crop"},"medium":{"w":640,"h":468,"resize":"fit"},"large":{"w":640,"h":468,"resize":"fit"},"small":{"w":640,"h":468,"resize":"fit"}}}]}</t>
  </si>
  <si>
    <t>1192322611163881472</t>
  </si>
  <si>
    <t>مقبوضہ کشمیرمیں جاری سخت محاصرے کی وجہ سے نظا م زندگی بری طرح سے مفلوج ۔لوگ خوف و دہشت اور ذہنی دباؤ کا شکار۔طلباءاور تاجر طبقے کو سخت مشکلات کا سامنا۔ کشمیری  بھارت کے  غیر قانونی قبضے خلاف اپنے غم و غصے کے اظہار کیلئے سول نافرمانی کے طور پر ہڑتال  جاری رکھے ہوئے ہیں۔
#kashmir https://t.co/iyOV6lxFZh</t>
  </si>
  <si>
    <t>Thu Nov 07 06:07:17 +0000 2019</t>
  </si>
  <si>
    <t>http://twitter.com/PTVNewsOfficial/statuses/1192322611163881472</t>
  </si>
  <si>
    <t>{"hashtags":[{"text":"kashmir","indices":[270,278]}],"symbols":[],"user_mentions":[],"urls":[],"media":[{"id":1192322594411810800,"id_str":"1192322594411810816","indices":[279,302],"media_url":"http://pbs.twimg.com/media/EIv7FRmWkAAe6qR.png","media_url_https":"https://pbs.twimg.com/media/EIv7FRmWkAAe6qR.png","url":"https://t.co/iyOV6lxFZh","display_url":"pic.twitter.com/iyOV6lxFZh","expanded_url":"https://twitter.com/PTVNewsOfficial/status/1192322611163881472/photo/1","type":"photo","sizes":{"small":{"w":680,"h":340,"resize":"fit"},"medium":{"w":1024,"h":512,"resize":"fit"},"thumb":{"w":150,"h":150,"resize":"crop"},"large":{"w":1024,"h":512,"resize":"fit"}}}]}</t>
  </si>
  <si>
    <t>1192123476804603904</t>
  </si>
  <si>
    <t>No link between Kartarpur initiative and occupied #Kashmir violence, says DG ISPR
Follow updates on ‘Azadi March’ here: https://t.co/vY4fVgAjuk</t>
  </si>
  <si>
    <t>Wed Nov 06 16:56:00 +0000 2019</t>
  </si>
  <si>
    <t>http://twitter.com/dawn_com/statuses/1192123476804603904</t>
  </si>
  <si>
    <t>{"hashtags":[{"text":"Kashmir","indices":[50,58]}],"symbols":[],"user_mentions":[],"urls":[{"url":"https://t.co/vY4fVgAjuk","expanded_url":"http://dawn.com/live-blog/","display_url":"dawn.com/live-blog/","indices":[121,144]}]}</t>
  </si>
  <si>
    <t>1192100565582516229</t>
  </si>
  <si>
    <t>کشمیر کے مسئلے پر سمجھوتہ کیا نہ کبھی ہوگا، ڈی جی آئی ایس پی آر
کرتارپور راہداری کا کشمیر سے لنک نہیں بنتا، ڈی جی آئی ایس پی آر
#DunyaUpdates #DunyaNews #ISPR #AzadiMarch #Kashmir #Kartarpur</t>
  </si>
  <si>
    <t>Wed Nov 06 15:24:57 +0000 2019</t>
  </si>
  <si>
    <t>1192100563351154695</t>
  </si>
  <si>
    <t>http://twitter.com/DunyaNews/statuses/1192100565582516229</t>
  </si>
  <si>
    <t>{"hashtags":[{"text":"DunyaUpdates","indices":[131,144]},{"text":"DunyaNews","indices":[145,155]},{"text":"ISPR","indices":[156,161]},{"text":"AzadiMarch","indices":[162,173]},{"text":"Kashmir","indices":[174,182]},{"text":"Kartarpur","indices":[183,193]}],"symbols":[],"user_mentions":[],"urls":[]}</t>
  </si>
  <si>
    <t>اگرفوج کو الیکشن میں نہیں بلایا جائے گا تو نہیں جائے گی، ڈی جی آئی ایس پی آر
فوج کی خواہش نہیں کہ الیکشن میں کوئی کردار ادا کرے، ڈی جی آئی ایس پی آر
#DunyaUpdates #DunyaNews #ISPR #AzadiMarch #Kashmir #Kartarpur</t>
  </si>
  <si>
    <t>1192100560775852032</t>
  </si>
  <si>
    <t>http://twitter.com/DunyaNews/statuses/1192100563351154695</t>
  </si>
  <si>
    <t>{"hashtags":[{"text":"DunyaUpdates","indices":[151,164]},{"text":"DunyaNews","indices":[165,175]},{"text":"ISPR","indices":[176,181]},{"text":"AzadiMarch","indices":[182,193]},{"text":"Kashmir","indices":[194,202]},{"text":"Kartarpur","indices":[203,213]}],"symbols":[],"user_mentions":[],"urls":[]}</t>
  </si>
  <si>
    <t>دھرنے میں فوج کا کوئی کردار نہیں، ڈی جی آئی ایس پی آر
فوج حکومت کے احکامات پرعمل کرتی ہے، ڈی جی آئی ایس پی آر
الیکشن میں فوج کا کردارنہیں صرف سیکیورٹی دیتی ہے، ڈی جی آئی ایس پی آر
#DunyaUpdates #DunyaNews #ISPR #AzadiMarch #Kashmir #Kartarpur</t>
  </si>
  <si>
    <t>Wed Nov 06 15:24:56 +0000 2019</t>
  </si>
  <si>
    <t>http://twitter.com/DunyaNews/statuses/1192100560775852032</t>
  </si>
  <si>
    <t>{"hashtags":[{"text":"DunyaUpdates","indices":[183,196]},{"text":"DunyaNews","indices":[197,207]},{"text":"ISPR","indices":[208,213]},{"text":"AzadiMarch","indices":[214,225]},{"text":"Kashmir","indices":[226,234]},{"text":"Kartarpur","indices":[235,245]}],"symbols":[],"user_mentions":[],"urls":[]}</t>
  </si>
  <si>
    <t>1192085790089777152</t>
  </si>
  <si>
    <t>کشمیریوں کی قربانیاں رائیگاں نہیں جائیں گی، فردوس عاشق
وزیراعظم کی کاوشوں سے دنیا بھرمیں مسئلہ کشمیراجاگرہوا،فردوس عاشق
ماضی میں کسی حکمران نےکشمیرکی آوازکوبلندنہیں کیا،فردوس عاشق اعوان
عمران خان کشمیریوں کے ترجمان،وکیل اورسفیرہیں،فردوس عاشق اعوان
#DunyaUpdates #Kashmir</t>
  </si>
  <si>
    <t>Wed Nov 06 14:26:14 +0000 2019</t>
  </si>
  <si>
    <t>1192085787627728896</t>
  </si>
  <si>
    <t>http://twitter.com/DunyaNews/statuses/1192085790089777152</t>
  </si>
  <si>
    <t>{"hashtags":[{"text":"DunyaUpdates","indices":[253,266]},{"text":"Kashmir","indices":[267,275]}],"symbols":[],"user_mentions":[],"urls":[]}</t>
  </si>
  <si>
    <t>یورپی پارلیمنٹ میں 17 سال بعد کشمیر مسئلے پربات ہوئی، فردوس عاشق
کشمیریوں کو کبھی تنہا نہیں چھوڑیں گے، فردوس عاشق اعوان
کوئی پاکستانی کشمیریوں کو تکلیف میں نہیں دیکھ سکتا، فردوس عاشق اعوان
#DunyaUpdates #DunyaNews #Kashmir</t>
  </si>
  <si>
    <t>http://twitter.com/DunyaNews/statuses/1192085787627728896</t>
  </si>
  <si>
    <t>{"hashtags":[{"text":"DunyaUpdates","indices":[192,205]},{"text":"DunyaNews","indices":[206,216]},{"text":"Kashmir","indices":[217,225]}],"symbols":[],"user_mentions":[],"urls":[]}</t>
  </si>
  <si>
    <t>1192070546663587842</t>
  </si>
  <si>
    <t>مودی کی ایک اور سازش بے نقاب
۔۔۔۔۔۔۔۔۔۔۔۔۔۔۔۔۔۔۔۔۔۔۔۔۔۔۔۔۔۔۔۔۔۔۔۔۔۔۔۔۔۔۔۔۔
تفصیل پڑھیں: https://t.co/b7KRSbEt7C
۔۔۔۔۔۔۔۔۔۔۔۔۔۔۔۔۔۔۔۔۔۔۔۔۔۔۔۔۔۔۔۔۔۔۔۔۔۔۔۔۔۔۔۔۔
#HumNews #Modi #OccupiedKashmir #Kashmir #India https://t.co/FHKQQaePij</t>
  </si>
  <si>
    <t>Wed Nov 06 13:25:40 +0000 2019</t>
  </si>
  <si>
    <t>http://twitter.com/humnewspakistan/statuses/1192070546663587842</t>
  </si>
  <si>
    <t>{"hashtags":[{"text":"HumNews","indices":[158,166]},{"text":"Modi","indices":[167,172]},{"text":"OccupiedKashmir","indices":[173,189]},{"text":"Kashmir","indices":[190,198]},{"text":"India","indices":[199,205]}],"symbols":[],"user_mentions":[],"urls":[{"url":"https://t.co/b7KRSbEt7C","expanded_url":"https://www.humnews.pk/latest/211844/","display_url":"humnews.pk/latest/211844/","indices":[88,111]}],"media":[{"id":1192070544520351700,"id_str":"1192070544520351744","indices":[206,229],"media_url":"http://pbs.twimg.com/media/EIsV2ClXkAABAxb.jpg","media_url_https":"https://pbs.twimg.com/media/EIsV2ClXkAABAxb.jpg","url":"https://t.co/FHKQQaePij","display_url":"pic.twitter.com/FHKQQaePij","expanded_url":"https://twitter.com/humnewspakistan/status/1192070546663587842/photo/1","type":"photo","sizes":{"thumb":{"w":150,"h":150,"resize":"crop"},"large":{"w":843,"h":500,"resize":"fit"},"small":{"w":680,"h":403,"resize":"fit"},"medium":{"w":843,"h":500,"resize":"fit"}}}]}</t>
  </si>
  <si>
    <t>1192064355367559168</t>
  </si>
  <si>
    <t>مولانا نے آج تک کشمیر کیلئے کونسا کارنامہ کیا ہے؟ 
مراد سعید کے ہاتھوں مولانا کی تاریخی چھترول 
#BOLNews #MuradSaeed #PTI #Opposition #Government #FazalurRehman #Kashmir 
@MuradSaeedPTI https://t.co/NMXDdmw9c9</t>
  </si>
  <si>
    <t>Wed Nov 06 13:01:04 +0000 2019</t>
  </si>
  <si>
    <t>http://twitter.com/BOLNETWORK/statuses/1192064355367559168</t>
  </si>
  <si>
    <t>{"hashtags":[{"text":"BOLNews","indices":[96,104]},{"text":"MuradSaeed","indices":[105,116]},{"text":"PTI","indices":[117,121]},{"text":"Opposition","indices":[122,133]},{"text":"Government","indices":[134,145]},{"text":"FazalurRehman","indices":[146,160]},{"text":"Kashmir","indices":[161,169]}],"symbols":[],"user_mentions":[{"screen_name":"MuradSaeedPTI","name":"Murad Saeed","id":1349435910,"id_str":"1349435910","indices":[171,185]}],"urls":[],"media":[{"id":1192063656793653200,"id_str":"1192063656793653249","indices":[186,209],"media_url":"http://pbs.twimg.com/media/EIsQPCbWoAARx2M.jpg","media_url_https":"https://pbs.twimg.com/media/EIsQPCbWoAARx2M.jpg","url":"https://t.co/NMXDdmw9c9","display_url":"pic.twitter.com/NMXDdmw9c9","expanded_url":"https://twitter.com/BOLNETWORK/status/1192064355367559168/video/1","type":"photo","sizes":{"thumb":{"w":150,"h":150,"resize":"crop"},"medium":{"w":1200,"h":675,"resize":"fit"},"small":{"w":680,"h":383,"resize":"fit"},"large":{"w":1280,"h":720,"resize":"fit"}}}]}</t>
  </si>
  <si>
    <t>1191956973815775238</t>
  </si>
  <si>
    <t>Kashmiris on both sides of LoC observing Jammu Martyrs’ Day today
#Kashmir #IOK #Jammu #ARYNews
https://t.co/9UKQ9yohRa</t>
  </si>
  <si>
    <t>Wed Nov 06 05:54:22 +0000 2019</t>
  </si>
  <si>
    <t>http://twitter.com/ARYNEWSOFFICIAL/statuses/1191956973815775238</t>
  </si>
  <si>
    <t>{"hashtags":[{"text":"Kashmir","indices":[66,74]},{"text":"IOK","indices":[75,79]},{"text":"Jammu","indices":[80,86]},{"text":"ARYNews","indices":[87,95]}],"symbols":[],"user_mentions":[],"urls":[{"url":"https://t.co/9UKQ9yohRa","expanded_url":"https://cards.twitter.com/cards/18ce53uzws2/8clli","display_url":"cards.twitter.com/cards/18ce53uz…","indices":[97,120]}]}</t>
  </si>
  <si>
    <t>1191935516587020289</t>
  </si>
  <si>
    <t>مقبوضہ کشمیر  میں سخت بھارتی فوجی محاصرے اور دیگر پابندیوں  کے باعث بے یقینی اور اضطراب کا ماحول برقرار ۔۔آزادی ہی ہماری آخری منز ل ہے ۔۔تین ماہ سے جاری غیر انسانی پابندیوں کے باوجود کشمیریوں کا عزم 
#Kashmir https://t.co/O2SE9c0cEO</t>
  </si>
  <si>
    <t>Wed Nov 06 04:29:06 +0000 2019</t>
  </si>
  <si>
    <t>http://twitter.com/PTVNewsOfficial/statuses/1191935516587020289</t>
  </si>
  <si>
    <t>{"hashtags":[{"text":"Kashmir","indices":[200,208]}],"symbols":[],"user_mentions":[],"urls":[],"media":[{"id":1191935499537199000,"id_str":"1191935499537199104","indices":[209,232],"media_url":"http://pbs.twimg.com/media/EIqbBY0XsAA7V2g.png","media_url_https":"https://pbs.twimg.com/media/EIqbBY0XsAA7V2g.png","url":"https://t.co/O2SE9c0cEO","display_url":"pic.twitter.com/O2SE9c0cEO","expanded_url":"https://twitter.com/PTVNewsOfficial/status/1191935516587020289/photo/1","type":"photo","sizes":{"large":{"w":1024,"h":512,"resize":"fit"},"small":{"w":680,"h":340,"resize":"fit"},"medium":{"w":1024,"h":512,"resize":"fit"},"thumb":{"w":150,"h":150,"resize":"crop"}}}]}</t>
  </si>
  <si>
    <t>1191735666062905344</t>
  </si>
  <si>
    <t>حکومت اب تو کشمیر پر کوئی بیان بھی نہیں دے رہی، سراج الحق
۔۔۔۔۔۔۔۔۔۔۔۔۔۔۔۔۔۔۔۔۔۔۔۔
مزید پڑھیں: https://t.co/div7E2YwU8
۔۔۔۔۔۔۔۔۔۔۔۔۔۔۔۔۔۔۔۔۔۔۔۔
#HumNews #SirajUlHaq #JI #PTI #Kashmir https://t.co/BLxy77frLm</t>
  </si>
  <si>
    <t>Tue Nov 05 15:14:58 +0000 2019</t>
  </si>
  <si>
    <t>http://twitter.com/humnewspakistan/statuses/1191735666062905344</t>
  </si>
  <si>
    <t>{"hashtags":[{"text":"HumNews","indices":[144,152]},{"text":"SirajUlHaq","indices":[153,164]},{"text":"JI","indices":[165,168]},{"text":"PTI","indices":[169,173]},{"text":"Kashmir","indices":[174,182]}],"symbols":[],"user_mentions":[],"urls":[{"url":"https://t.co/div7E2YwU8","expanded_url":"https://www.humnews.pk/latest/211603/","display_url":"humnews.pk/latest/211603/","indices":[95,118]}],"media":[{"id":1191735664309670000,"id_str":"1191735664309669888","indices":[183,206],"media_url":"http://pbs.twimg.com/media/EInlRclXkAA4tBV.png","media_url_https":"https://pbs.twimg.com/media/EInlRclXkAA4tBV.png","url":"https://t.co/BLxy77frLm","display_url":"pic.twitter.com/BLxy77frLm","expanded_url":"https://twitter.com/humnewspakistan/status/1191735666062905344/photo/1","type":"photo","sizes":{"small":{"w":680,"h":403,"resize":"fit"},"medium":{"w":843,"h":500,"resize":"fit"},"thumb":{"w":150,"h":150,"resize":"crop"},"large":{"w":843,"h":500,"resize":"fit"}}}]}</t>
  </si>
  <si>
    <t>1191639896940789760</t>
  </si>
  <si>
    <t>مقبوضہ کشمیر میں تاریخ کا بد ترین کرفیو جاری
مزید جانیں
https://t.co/w0g69uBFfK
-----------
#HumNews #Kashmir https://t.co/NuIB9srAQ6</t>
  </si>
  <si>
    <t>Tue Nov 05 08:54:25 +0000 2019</t>
  </si>
  <si>
    <t>http://twitter.com/humnewspakistan/statuses/1191639896940789760</t>
  </si>
  <si>
    <t>{"hashtags":[{"text":"HumNews","indices":[92,100]},{"text":"Kashmir","indices":[101,109]}],"symbols":[],"user_mentions":[],"urls":[{"url":"https://t.co/w0g69uBFfK","expanded_url":"https://www.humnews.pk/latest/211451/","display_url":"humnews.pk/latest/211451/","indices":[56,79]}],"media":[{"id":1191639895263121400,"id_str":"1191639895263121409","indices":[110,133],"media_url":"http://pbs.twimg.com/media/EImOK9FXkAE_cdk.jpg","media_url_https":"https://pbs.twimg.com/media/EImOK9FXkAE_cdk.jpg","url":"https://t.co/NuIB9srAQ6","display_url":"pic.twitter.com/NuIB9srAQ6","expanded_url":"https://twitter.com/humnewspakistan/status/1191639896940789760/photo/1","type":"photo","sizes":{"small":{"w":680,"h":403,"resize":"fit"},"thumb":{"w":150,"h":150,"resize":"crop"},"large":{"w":843,"h":500,"resize":"fit"},"medium":{"w":843,"h":500,"resize":"fit"}}}]}</t>
  </si>
  <si>
    <t>1191615649698795520</t>
  </si>
  <si>
    <t>18 افراد زخمی ہوئے ہیں جن میں سے ایک اسپتال میں دم توڑ گیا۔
مزیدپڑھیں:
https://t.co/GwmFjNDa99
#DawnNews 
#Kashmir
#Pakistan
#India</t>
  </si>
  <si>
    <t>Tue Nov 05 07:18:04 +0000 2019</t>
  </si>
  <si>
    <t>http://twitter.com/Dawn_News/statuses/1191615649698795520</t>
  </si>
  <si>
    <t>{"hashtags":[{"text":"DawnNews","indices":[96,105]},{"text":"Kashmir","indices":[107,115]},{"text":"Pakistan","indices":[116,125]},{"text":"India","indices":[126,132]}],"symbols":[],"user_mentions":[],"urls":[{"url":"https://t.co/GwmFjNDa99","expanded_url":"http://dawnnews.tv/news/1113939/","display_url":"dawnnews.tv/news/1113939/","indices":[72,95]}]}</t>
  </si>
  <si>
    <t>1191615594640158720</t>
  </si>
  <si>
    <t>سری نگر: دستی بم دھماکے میں ایک شخص ہلاک
مزیدپڑھیں:
https://t.co/cdZ13otqYZ
#DawnNews 
#Kashmir
#Pakistan
#India</t>
  </si>
  <si>
    <t>Tue Nov 05 07:17:51 +0000 2019</t>
  </si>
  <si>
    <t>http://twitter.com/Dawn_News/statuses/1191615594640158720</t>
  </si>
  <si>
    <t>{"hashtags":[{"text":"DawnNews","indices":[76,85]},{"text":"Kashmir","indices":[87,95]},{"text":"Pakistan","indices":[96,105]},{"text":"India","indices":[106,112]}],"symbols":[],"user_mentions":[],"urls":[{"url":"https://t.co/cdZ13otqYZ","expanded_url":"https://www.dawnnews.tv/news/1113939/","display_url":"dawnnews.tv/news/1113939/","indices":[52,75]}]}</t>
  </si>
  <si>
    <t>1191591136265199618</t>
  </si>
  <si>
    <t>RT @bakhabarsavera: مقبوضہ وادی کی اب کیا صورتحال ہے؟ مشعال ملک کی پروگرام سے گفتگو۔
مکمل ویڈیو: https://t.co/Ve88pBYKkA
#BakhabarSavera #ARYNews #Kashmir https://t.co/mq8ntUgWIB</t>
  </si>
  <si>
    <t>Tue Nov 05 05:40:40 +0000 2019</t>
  </si>
  <si>
    <t>http://twitter.com/ARYNEWSOFFICIAL/statuses/1191591136265199618</t>
  </si>
  <si>
    <t>{"hashtags":[{"text":"BakhabarSavera","indices":[122,137]}],"symbols":[],"user_mentions":[{"screen_name":"bakhabarsavera","name":"Bakhabar Savera","id":1100747552855654400,"id_str":"1100747552855654401","indices":[3,18]}],"urls":[{"url":"https://t.co/Ve88pBYKkA","expanded_url":"https://bit.ly/2pJ0Xnb","display_url":"bit.ly/2pJ0Xnb","indices":[98,121]}]}</t>
  </si>
  <si>
    <t>1191589796780613632</t>
  </si>
  <si>
    <t>مقبوضہ کشمیر میں لاک ڈاؤن 93 روز بھی جاری
#Kashmir #Article370 #India #HumNews https://t.co/TRQJyWsbSi</t>
  </si>
  <si>
    <t>Tue Nov 05 05:35:20 +0000 2019</t>
  </si>
  <si>
    <t>http://twitter.com/humnewspakistan/statuses/1191589796780613632</t>
  </si>
  <si>
    <t>{"hashtags":[{"text":"Kashmir","indices":[42,50]},{"text":"Article370","indices":[51,62]},{"text":"India","indices":[63,69]},{"text":"HumNews","indices":[70,78]}],"symbols":[],"user_mentions":[],"urls":[],"media":[{"id":1191589401278779400,"id_str":"1191589401278779392","indices":[79,102],"media_url":"http://pbs.twimg.com/ext_tw_video_thumb/1191589401278779392/pu/img/KcD2VNXCgFwmkq36.jpg","media_url_https":"https://pbs.twimg.com/ext_tw_video_thumb/1191589401278779392/pu/img/KcD2VNXCgFwmkq36.jpg","url":"https://t.co/TRQJyWsbSi","display_url":"pic.twitter.com/TRQJyWsbSi","expanded_url":"https://twitter.com/humnewspakistan/status/1191589796780613632/video/1","type":"photo","sizes":{"thumb":{"w":150,"h":150,"resize":"crop"},"medium":{"w":1200,"h":675,"resize":"fit"},"small":{"w":680,"h":383,"resize":"fit"},"large":{"w":1280,"h":720,"resize":"fit"}}}]}</t>
  </si>
  <si>
    <t>1191571265724784640</t>
  </si>
  <si>
    <t>مقبوضہ کشمیر میں معمولات زندگی مفلوج ۔۔۔ انٹرنیٹ اور پری پیڈ موبائل فون سروسزمسلسل معطل۔۔۔ تجارتی مراکزاورتعلیمی ادارےبدستور  بند ۔۔۔بھارتی غاصبانہ قبضے کے خلاف  مختلف علاقوں میں مظاہروں کاسلسلہ جاری ۔۔
#Kashmir https://t.co/9hIrKvYbgw</t>
  </si>
  <si>
    <t>Tue Nov 05 04:21:42 +0000 2019</t>
  </si>
  <si>
    <t>http://twitter.com/PTVNewsOfficial/statuses/1191571265724784640</t>
  </si>
  <si>
    <t>{"hashtags":[{"text":"Kashmir","indices":[203,211]}],"symbols":[],"user_mentions":[],"urls":[],"media":[{"id":1191571251808088000,"id_str":"1191571251808088064","indices":[212,235],"media_url":"http://pbs.twimg.com/media/EIlPvYSWsAA9KY9.png","media_url_https":"https://pbs.twimg.com/media/EIlPvYSWsAA9KY9.png","url":"https://t.co/9hIrKvYbgw","display_url":"pic.twitter.com/9hIrKvYbgw","expanded_url":"https://twitter.com/PTVNewsOfficial/status/1191571265724784640/photo/1","type":"photo","sizes":{"medium":{"w":1024,"h":512,"resize":"fit"},"large":{"w":1024,"h":512,"resize":"fit"},"small":{"w":680,"h":340,"resize":"fit"},"thumb":{"w":150,"h":150,"resize":"crop"}}}]}</t>
  </si>
  <si>
    <t>1191340294803001344</t>
  </si>
  <si>
    <t>ہر قسم کے چیلنجز سے نمٹنے کیلئے تیار ہیں، آرمی چیف
۔۔۔۔۔۔۔۔۔۔۔۔۔۔۔۔۔۔۔۔۔۔۔۔۔۔۔۔۔۔۔۔
مزید پڑھیں: https://t.co/LQdK0EA9yf
۔۔۔۔۔۔۔۔۔۔۔۔۔۔۔۔۔۔۔۔۔۔۔۔۔۔۔۔۔۔۔۔
#HumNews #ArmyChief #ISPR #Kashmir https://t.co/u48FDlzb5g</t>
  </si>
  <si>
    <t>Mon Nov 04 13:03:54 +0000 2019</t>
  </si>
  <si>
    <t>http://twitter.com/humnewspakistan/statuses/1191340294803001344</t>
  </si>
  <si>
    <t>{"hashtags":[{"text":"HumNews","indices":[153,161]},{"text":"ArmyChief","indices":[162,172]},{"text":"ISPR","indices":[173,178]},{"text":"Kashmir","indices":[179,187]}],"symbols":[],"user_mentions":[],"urls":[{"url":"https://t.co/LQdK0EA9yf","expanded_url":"https://www.humnews.pk/latest/211232/","display_url":"humnews.pk/latest/211232/","indices":[96,119]}],"media":[{"id":1191340293494333400,"id_str":"1191340293494333440","indices":[188,211],"media_url":"http://pbs.twimg.com/media/EIh9r1hW4AAIl2Q.png","media_url_https":"https://pbs.twimg.com/media/EIh9r1hW4AAIl2Q.png","url":"https://t.co/u48FDlzb5g","display_url":"pic.twitter.com/u48FDlzb5g","expanded_url":"https://twitter.com/humnewspakistan/status/1191340294803001344/photo/1","type":"photo","sizes":{"medium":{"w":843,"h":500,"resize":"fit"},"large":{"w":843,"h":500,"resize":"fit"},"thumb":{"w":150,"h":150,"resize":"crop"},"small":{"w":680,"h":403,"resize":"fit"}}}]}</t>
  </si>
  <si>
    <t>1191214773251252224</t>
  </si>
  <si>
    <t>مقبوضہ کشمیر میں فوجی محاصرہ مسلسل جاری ۔۔معمولات زندگی مفلوج ۔۔جگہ جگہ غاصبانہ قبضےکےخلاف مظاہرے ۔۔  پانچ اگست  سے ا بتک کشمیر ایوان صنعت وتجارت کو 15ہزار کروڑ روپے کا نقصان  ۔۔
#Kashmir https://t.co/40AlkJbrjg</t>
  </si>
  <si>
    <t>Mon Nov 04 04:45:08 +0000 2019</t>
  </si>
  <si>
    <t>http://twitter.com/PTVNewsOfficial/statuses/1191214773251252224</t>
  </si>
  <si>
    <t>{"hashtags":[{"text":"Kashmir","indices":[179,187]}],"symbols":[],"user_mentions":[],"urls":[],"media":[{"id":1191214759628214300,"id_str":"1191214759628214272","indices":[188,211],"media_url":"http://pbs.twimg.com/media/EIgLgzbXkAAqUc6.png","media_url_https":"https://pbs.twimg.com/media/EIgLgzbXkAAqUc6.png","url":"https://t.co/40AlkJbrjg","display_url":"pic.twitter.com/40AlkJbrjg","expanded_url":"https://twitter.com/PTVNewsOfficial/status/1191214773251252224/photo/1","type":"photo","sizes":{"large":{"w":1024,"h":512,"resize":"fit"},"small":{"w":680,"h":340,"resize":"fit"},"medium":{"w":1024,"h":512,"resize":"fit"},"thumb":{"w":150,"h":150,"resize":"crop"}}}]}</t>
  </si>
  <si>
    <t>1191067853941854213</t>
  </si>
  <si>
    <t>An unprecedented Congressional hearing on #Kashmir
Read more: https://t.co/o4AXh6PCvm
#GeoNews</t>
  </si>
  <si>
    <t>Sun Nov 03 19:01:20 +0000 2019</t>
  </si>
  <si>
    <t>http://twitter.com/geonews_english/statuses/1191067853941854213</t>
  </si>
  <si>
    <t>{"hashtags":[{"text":"Kashmir","indices":[42,50]},{"text":"GeoNews","indices":[88,96]}],"symbols":[],"user_mentions":[],"urls":[{"url":"https://t.co/o4AXh6PCvm","expanded_url":"http://bit.ly/2JJ7YLO","display_url":"bit.ly/2JJ7YLO","indices":[63,86]}]}</t>
  </si>
  <si>
    <t>1190973054882590721</t>
  </si>
  <si>
    <t>بھارت کی ایک بار پھر سلامتی کونسل کی قراردادوں کی خلاف ورزی
۔۔۔۔۔۔۔۔۔۔۔۔۔۔۔۔۔۔۔۔۔۔۔۔۔۔۔
مزید پڑھیں: https://t.co/71Y1o6cBmk
۔۔۔۔۔۔۔۔۔۔۔۔۔۔۔۔۔۔۔۔۔۔۔۔۔۔۔
#HumNews #India #Pakistan #Kashmir #Map #ForeignOffice https://t.co/w94xLJenhA</t>
  </si>
  <si>
    <t>Sun Nov 03 12:44:38 +0000 2019</t>
  </si>
  <si>
    <t>http://twitter.com/humnewspakistan/statuses/1190973054882590721</t>
  </si>
  <si>
    <t>{"hashtags":[{"text":"HumNews","indices":[152,160]},{"text":"India","indices":[161,167]},{"text":"Pakistan","indices":[168,177]},{"text":"Kashmir","indices":[178,186]},{"text":"Map","indices":[187,191]},{"text":"ForeignOffice","indices":[192,206]}],"symbols":[],"user_mentions":[],"urls":[{"url":"https://t.co/71Y1o6cBmk","expanded_url":"https://www.humnews.pk/latest/210977/","display_url":"humnews.pk/latest/210977/","indices":[100,123]}],"media":[{"id":1190973053611774000,"id_str":"1190973053611773953","indices":[207,230],"media_url":"http://pbs.twimg.com/media/EIcvrqWXkAEXFgX.png","media_url_https":"https://pbs.twimg.com/media/EIcvrqWXkAEXFgX.png","url":"https://t.co/w94xLJenhA","display_url":"pic.twitter.com/w94xLJenhA","expanded_url":"https://twitter.com/humnewspakistan/status/1190973054882590721/photo/1","type":"photo","sizes":{"small":{"w":680,"h":403,"resize":"fit"},"medium":{"w":843,"h":500,"resize":"fit"},"thumb":{"w":150,"h":150,"resize":"crop"},"large":{"w":843,"h":500,"resize":"fit"}}}]}</t>
  </si>
  <si>
    <t>1190956581787258881</t>
  </si>
  <si>
    <t>Life in Occupied Kashmir continues to remain paralyzed for 91st day today
#ARYNews #IOK #Kashmir
https://t.co/CSsWmZEPve</t>
  </si>
  <si>
    <t>Sun Nov 03 11:39:10 +0000 2019</t>
  </si>
  <si>
    <t>http://twitter.com/ARYNEWSOFFICIAL/statuses/1190956581787258881</t>
  </si>
  <si>
    <t>{"hashtags":[{"text":"ARYNews","indices":[74,82]},{"text":"IOK","indices":[83,87]},{"text":"Kashmir","indices":[88,96]}],"symbols":[],"user_mentions":[],"urls":[{"url":"https://t.co/CSsWmZEPve","expanded_url":"https://cards.twitter.com/cards/18ce53uzws2/8c0df","display_url":"cards.twitter.com/cards/18ce53uz…","indices":[98,121]}]}</t>
  </si>
  <si>
    <t>1190916592902836224</t>
  </si>
  <si>
    <t>عہدہ سنبھالتے ہی اقوام متحدہ میں مستقل مندوب کا کشمیر پر بڑا بیان 
تفصیل پڑھیں: https://t.co/UbG8ydHbha
#HumNews #UN #Pakistan #Kashmir https://t.co/yWCZSp6gRB</t>
  </si>
  <si>
    <t>Sun Nov 03 09:00:16 +0000 2019</t>
  </si>
  <si>
    <t>http://twitter.com/humnewspakistan/statuses/1190916592902836224</t>
  </si>
  <si>
    <t>{"hashtags":[{"text":"HumNews","indices":[106,114]},{"text":"UN","indices":[115,118]},{"text":"Pakistan","indices":[119,128]},{"text":"Kashmir","indices":[129,137]}],"symbols":[],"user_mentions":[],"urls":[{"url":"https://t.co/UbG8ydHbha","expanded_url":"https://www.humnews.pk/latest/210925/","display_url":"humnews.pk/latest/210925/","indices":[81,104]}],"media":[{"id":1190916590939857000,"id_str":"1190916590939856899","indices":[138,161],"media_url":"http://pbs.twimg.com/media/EIb8VGgW4AMZVfy.jpg","media_url_https":"https://pbs.twimg.com/media/EIb8VGgW4AMZVfy.jpg","url":"https://t.co/yWCZSp6gRB","display_url":"pic.twitter.com/yWCZSp6gRB","expanded_url":"https://twitter.com/humnewspakistan/status/1190916592902836224/photo/1","type":"photo","sizes":{"medium":{"w":843,"h":500,"resize":"fit"},"thumb":{"w":150,"h":150,"resize":"crop"},"small":{"w":680,"h":403,"resize":"fit"},"large":{"w":843,"h":500,"resize":"fit"}}}]}</t>
  </si>
  <si>
    <t>1190908974733787136</t>
  </si>
  <si>
    <t>کشمیریوں پر ہونے والے مظالم کی تڑپ ہر پاکستانی کے دل میں موجود ہے۔۔  پاکستانی نوجوانوں نے کشمیریوں سے اظہار یکجہتی کے لیے نیا ترانہ متعارف کروا دیا۔۔۔ 
#Kashmir #GNN #GNNupdates https://t.co/0YtBR0vtPW</t>
  </si>
  <si>
    <t>Sun Nov 03 08:30:00 +0000 2019</t>
  </si>
  <si>
    <t>http://twitter.com/gnnhdofficial/statuses/1190908974733787136</t>
  </si>
  <si>
    <t>{"hashtags":[{"text":"Kashmir","indices":[153,161]},{"text":"GNN","indices":[162,166]},{"text":"GNNupdates","indices":[167,178]}],"symbols":[],"user_mentions":[],"urls":[],"media":[{"id":1190903446263783400,"id_str":"1190903446263783425","indices":[179,202],"media_url":"http://pbs.twimg.com/amplify_video_thumb/1190903446263783425/img/t3jcH249FVJAw79O.jpg","media_url_https":"https://pbs.twimg.com/amplify_video_thumb/1190903446263783425/img/t3jcH249FVJAw79O.jpg","url":"https://t.co/0YtBR0vtPW","display_url":"pic.twitter.com/0YtBR0vtPW","expanded_url":"https://twitter.com/gnnhdofficial/status/1190908974733787136/video/1","type":"photo","sizes":{"thumb":{"w":150,"h":150,"resize":"crop"},"medium":{"w":1200,"h":675,"resize":"fit"},"small":{"w":680,"h":383,"resize":"fit"},"large":{"w":1280,"h":720,"resize":"fit"}}}]}</t>
  </si>
  <si>
    <t>1190627828661968896</t>
  </si>
  <si>
    <t>بھارتی مصنف کا کہنا ہے کہ انہیں کشمیرکی صورتحال پر شرمندگی محسوس ہوتی ہے
#DunyaVideos #Kashmir https://t.co/xozdYS1mgY</t>
  </si>
  <si>
    <t>Sat Nov 02 13:52:49 +0000 2019</t>
  </si>
  <si>
    <t>http://twitter.com/DunyaNews/statuses/1190627828661968896</t>
  </si>
  <si>
    <t>{"hashtags":[{"text":"DunyaVideos","indices":[73,85]},{"text":"Kashmir","indices":[86,94]}],"symbols":[],"user_mentions":[],"urls":[],"media":[{"id":1190627602375041000,"id_str":"1190627602375041025","indices":[95,118],"media_url":"http://pbs.twimg.com/ext_tw_video_thumb/1190627602375041025/pu/img/Id5pg8eil8GfGirY.jpg","media_url_https":"https://pbs.twimg.com/ext_tw_video_thumb/1190627602375041025/pu/img/Id5pg8eil8GfGirY.jpg","url":"https://t.co/xozdYS1mgY","display_url":"pic.twitter.com/xozdYS1mgY","expanded_url":"https://twitter.com/DunyaNews/status/1190627828661968896/video/1","type":"photo","sizes":{"thumb":{"w":150,"h":150,"resize":"crop"},"medium":{"w":640,"h":468,"resize":"fit"},"large":{"w":640,"h":468,"resize":"fit"},"small":{"w":640,"h":468,"resize":"fit"}}}]}</t>
  </si>
  <si>
    <t>1190598656493334528</t>
  </si>
  <si>
    <t>ہمارے رابطے سب کے ساتھ ہیں،بات چیت کیلئے تیار ہیں ،پرویز خٹک
دوٹوک الفاظ میں کہا وزیراعظم کے استعفے پرکوئی بات نہیں ہوگی، پرویزخٹک
مقررہ مقام سے آگے بڑھیں گے تومعاہدے کی خلاف ورزی ہوگی ، پرویز خٹک
#DunyaUpdates #DunyaNews #AzadiMarch #Kashmir</t>
  </si>
  <si>
    <t>Sat Nov 02 11:56:54 +0000 2019</t>
  </si>
  <si>
    <t>1190598654429716482</t>
  </si>
  <si>
    <t>http://twitter.com/DunyaNews/statuses/1190598656493334528</t>
  </si>
  <si>
    <t>{"hashtags":[{"text":"DunyaUpdates","indices":[199,212]},{"text":"DunyaNews","indices":[213,223]},{"text":"AzadiMarch","indices":[224,235]},{"text":"Kashmir","indices":[236,244]}],"symbols":[],"user_mentions":[],"urls":[]}</t>
  </si>
  <si>
    <t>1190597318468390912</t>
  </si>
  <si>
    <t>اگر معاہدے کی خلاف ورزی ہوئی تو ہم سے گلہ نہ کیا جائے، پرویزخٹک
کشمیر کے مسئلے سے توجہ ہٹنے پر بھارت خوش ہے، پرویز خٹک
#DunyaUpdates #DunyaNews #AzadiMarch #Kashmir</t>
  </si>
  <si>
    <t>Sat Nov 02 11:51:35 +0000 2019</t>
  </si>
  <si>
    <t>1190597007062253568</t>
  </si>
  <si>
    <t>http://twitter.com/DunyaNews/statuses/1190597318468390912</t>
  </si>
  <si>
    <t>{"hashtags":[{"text":"DunyaUpdates","indices":[122,135]},{"text":"DunyaNews","indices":[136,146]},{"text":"AzadiMarch","indices":[147,158]},{"text":"Kashmir","indices":[159,167]}],"symbols":[],"user_mentions":[],"urls":[]}</t>
  </si>
  <si>
    <t>1190569548908511232</t>
  </si>
  <si>
    <t>مقبوضہ کشمیر کے عوام غیر مستحکم حالات میں رہ رہے ہیں اور 
ان میں لازمی بہتری لائی جانی چاہیے
نریندر مودی سے ملاقات میں مقبوضہ کشمیر کا معاملہ اٹھاؤں گی
https://t.co/mqwHxehyHu
#kashmir
#dawnnews
#india
#pm https://t.co/tlROjg5Kl4</t>
  </si>
  <si>
    <t>Sat Nov 02 10:01:14 +0000 2019</t>
  </si>
  <si>
    <t>http://twitter.com/Dawn_News/statuses/1190569548908511232</t>
  </si>
  <si>
    <t>{"hashtags":[{"text":"kashmir","indices":[176,184]},{"text":"dawnnews","indices":[185,194]},{"text":"india","indices":[195,201]},{"text":"pm","indices":[202,205]}],"symbols":[],"user_mentions":[],"urls":[{"url":"https://t.co/mqwHxehyHu","expanded_url":"https://www.dawnnews.tv/news/1113725/","display_url":"dawnnews.tv/news/1113725/","indices":[152,175]}],"media":[{"id":1190569479379525600,"id_str":"1190569479379525632","indices":[206,229],"media_url":"http://pbs.twimg.com/media/EIXAojLWoAAlG7W.png","media_url_https":"https://pbs.twimg.com/media/EIXAojLWoAAlG7W.png","url":"https://t.co/tlROjg5Kl4","display_url":"pic.twitter.com/tlROjg5Kl4","expanded_url":"https://twitter.com/Dawn_News/status/1190569548908511232/photo/1","type":"photo","sizes":{"small":{"w":604,"h":680,"resize":"fit"},"large":{"w":800,"h":900,"resize":"fit"},"medium":{"w":800,"h":900,"resize":"fit"},"thumb":{"w":150,"h":150,"resize":"crop"}}}]}</t>
  </si>
  <si>
    <t>1190556871687639041</t>
  </si>
  <si>
    <t>The inhumane Kashmir curfew in the occupied Jammu and Kashmir entered into the third month which badly affected by normal life amid strict military siege and tyrannic actions by Indian occupation forces against Kashmiris
#ARYNews #Kashmir #90days #IOK
https://t.co/hr43VQ8x33</t>
  </si>
  <si>
    <t>Sat Nov 02 09:10:52 +0000 2019</t>
  </si>
  <si>
    <t>http://twitter.com/ARYNEWSOFFICIAL/statuses/1190556871687639041</t>
  </si>
  <si>
    <t>{"hashtags":[{"text":"ARYNews","indices":[222,230]},{"text":"Kashmir","indices":[231,239]},{"text":"90days","indices":[240,247]},{"text":"IOK","indices":[248,252]}],"symbols":[],"user_mentions":[],"urls":[{"url":"https://t.co/hr43VQ8x33","expanded_url":"https://cards.twitter.com/cards/18ce53uzws2/8bxil","display_url":"cards.twitter.com/cards/18ce53uz…","indices":[253,276]}]}</t>
  </si>
  <si>
    <t>1190537674546913281</t>
  </si>
  <si>
    <t>Thousands take to street in #Geneva to protest Indian brutality in #Kashmir, Punjab
Read more: https://t.co/HEzCTXPFfL
#GeoNews
https://t.co/gA2rBiQIJa</t>
  </si>
  <si>
    <t>Sat Nov 02 07:54:35 +0000 2019</t>
  </si>
  <si>
    <t>http://twitter.com/geonews_english/statuses/1190537674546913281</t>
  </si>
  <si>
    <t>{"hashtags":[{"text":"Geneva","indices":[28,35]},{"text":"Kashmir","indices":[67,75]},{"text":"GeoNews","indices":[121,129]}],"symbols":[],"user_mentions":[],"urls":[{"url":"https://t.co/HEzCTXPFfL","expanded_url":"http://bit.ly/2JGC8PN","display_url":"bit.ly/2JGC8PN","indices":[96,119]},{"url":"https://t.co/gA2rBiQIJa","expanded_url":"https://cards.twitter.com/cards/18ce53y2l6t/8bxas","display_url":"cards.twitter.com/cards/18ce53y2…","indices":[131,154]}]}</t>
  </si>
  <si>
    <t>1190310782900162560</t>
  </si>
  <si>
    <t>We will keep fighting for #Kashmir till last breath: Bilawal
#ARYNews
https://t.co/psLqm8JrYe</t>
  </si>
  <si>
    <t>Fri Nov 01 16:53:00 +0000 2019</t>
  </si>
  <si>
    <t>http://twitter.com/ARYNEWSOFFICIAL/statuses/1190310782900162560</t>
  </si>
  <si>
    <t>{"hashtags":[{"text":"Kashmir","indices":[26,34]},{"text":"ARYNews","indices":[61,69]}],"symbols":[],"user_mentions":[],"urls":[{"url":"https://t.co/psLqm8JrYe","expanded_url":"https://arynews.tv/en/bilawal-bhutto-zardari-kashmir-fight/","display_url":"arynews.tv/en/bilawal-bhu…","indices":[71,94]}]}</t>
  </si>
  <si>
    <t>1190236549214068741</t>
  </si>
  <si>
    <t>بھارت نے مقبوضہ وادی کے ساتھ کیا کھلواڑ کیا؟
۔۔۔۔۔۔۔۔۔۔۔۔۔۔۔۔۔۔۔۔۔۔۔۔۔۔۔۔۔۔۔۔۔۔۔
تفصیل پڑھیں: https://t.co/yFgUpZQ8gr
۔۔۔۔۔۔۔۔۔۔
#HUMNews #Kashmir #Kashmirdivided #Ladakh https://t.co/bgX8fg7BGE</t>
  </si>
  <si>
    <t>Fri Nov 01 11:58:01 +0000 2019</t>
  </si>
  <si>
    <t>http://twitter.com/humnewspakistan/statuses/1190236549214068741</t>
  </si>
  <si>
    <t>{"hashtags":[{"text":"HUMNews","indices":[129,137]},{"text":"Kashmir","indices":[138,146]},{"text":"Kashmirdivided","indices":[147,162]},{"text":"Ladakh","indices":[163,170]}],"symbols":[],"user_mentions":[],"urls":[{"url":"https://t.co/yFgUpZQ8gr","expanded_url":"https://www.humnews.pk/latest/210624/","display_url":"humnews.pk/latest/210624/","indices":[94,117]}],"media":[{"id":1190236547766980600,"id_str":"1190236547766980610","indices":[171,194],"media_url":"http://pbs.twimg.com/media/EISR1YRWkAI6QE8.png","media_url_https":"https://pbs.twimg.com/media/EISR1YRWkAI6QE8.png","url":"https://t.co/bgX8fg7BGE","display_url":"pic.twitter.com/bgX8fg7BGE","expanded_url":"https://twitter.com/humnewspakistan/status/1190236549214068741/photo/1","type":"photo","sizes":{"medium":{"w":843,"h":500,"resize":"fit"},"small":{"w":680,"h":403,"resize":"fit"},"large":{"w":843,"h":500,"resize":"fit"},"thumb":{"w":150,"h":150,"resize":"crop"}}}]}</t>
  </si>
  <si>
    <t>1190188660265754624</t>
  </si>
  <si>
    <t>مقبوضہ کشمیر میں جبرو استبداد کا سلسلہ جاری ۔۔۔مظلوم کشمیری اپنی ہی سرزمین پر قیدیوں کی زندگی گزارنے پر مجبور ۔۔۔دکانیں ،بازار ، تجارتی مراکز اور تعلیمی ادارے بند۔۔۔ سڑکوں پر ٹریفک معطل ۔۔۔مقبوضہ وادی بھارتی فوج کی چھاؤنی میں تبدیل۔۔۔چپے چپے پر فوجی تعینات۔۔
#Kashmir https://t.co/AIjzy3lnwi</t>
  </si>
  <si>
    <t>Fri Nov 01 08:47:43 +0000 2019</t>
  </si>
  <si>
    <t>http://twitter.com/PTVNewsOfficial/statuses/1190188660265754624</t>
  </si>
  <si>
    <t>{"hashtags":[{"text":"Kashmir","indices":[259,267]}],"symbols":[],"user_mentions":[],"urls":[],"media":[{"id":1190188652552474600,"id_str":"1190188652552474632","indices":[268,291],"media_url":"http://pbs.twimg.com/media/EIRmRgsXUAgLDMG.png","media_url_https":"https://pbs.twimg.com/media/EIRmRgsXUAgLDMG.png","url":"https://t.co/AIjzy3lnwi","display_url":"pic.twitter.com/AIjzy3lnwi","expanded_url":"https://twitter.com/PTVNewsOfficial/status/1190188660265754624/photo/1","type":"photo","sizes":{"small":{"w":680,"h":340,"resize":"fit"},"medium":{"w":1024,"h":512,"resize":"fit"},"thumb":{"w":150,"h":150,"resize":"crop"},"large":{"w":1024,"h":512,"resize":"fit"}}}]}</t>
  </si>
  <si>
    <t>1190184281177513984</t>
  </si>
  <si>
    <t>No one can stop #Kashmir from becoming independent: #PMImran
Read more: https://t.co/YI3g2y4Kzi 
#GeoNews 
https://t.co/8yY8RyTLmc</t>
  </si>
  <si>
    <t>Fri Nov 01 08:30:19 +0000 2019</t>
  </si>
  <si>
    <t>http://twitter.com/geonews_english/statuses/1190184281177513984</t>
  </si>
  <si>
    <t>{"hashtags":[{"text":"Kashmir","indices":[16,24]},{"text":"PMImran","indices":[52,60]},{"text":"GeoNews","indices":[99,107]}],"symbols":[],"user_mentions":[],"urls":[{"url":"https://t.co/YI3g2y4Kzi","expanded_url":"http://bit.ly/34hUaQ7","display_url":"bit.ly/34hUaQ7","indices":[73,96]},{"url":"https://t.co/8yY8RyTLmc","expanded_url":"https://cards.twitter.com/cards/18ce53y2l6t/8bptt","display_url":"cards.twitter.com/cards/18ce53y2…","indices":[110,133]}]}</t>
  </si>
  <si>
    <t>1190127420399144960</t>
  </si>
  <si>
    <t>سب سے نمایاں تبدیلی مقبوضہ کشمیر کے پرچم اور آئین کی غیر موجودگی تھی۔
#Kashmir #India #Article370 #DawnNews 
مزید پڑھیں:
https://t.co/cso58upo7X</t>
  </si>
  <si>
    <t>Fri Nov 01 04:44:23 +0000 2019</t>
  </si>
  <si>
    <t>http://twitter.com/Dawn_News/statuses/1190127420399144960</t>
  </si>
  <si>
    <t>{"hashtags":[{"text":"Kashmir","indices":[70,78]},{"text":"India","indices":[79,85]},{"text":"Article370","indices":[86,97]},{"text":"DawnNews","indices":[98,107]}],"symbols":[],"user_mentions":[],"urls":[{"url":"https://t.co/cso58upo7X","expanded_url":"http://dawnnews.tv/news/1113643/","display_url":"dawnnews.tv/news/1113643/","indices":[121,144]}]}</t>
  </si>
  <si>
    <t>1190127358222700544</t>
  </si>
  <si>
    <t>تقسیم ہند سے پہلے سے سے قائم ریڈیو کشمیر سری نگر کا نام تبدیل کر کے آل انڈیا ریڈیو سری نگر کردیا گیا۔
#Kashmir #India #Article370 #DawnNews 
مزید پڑھیں:
https://t.co/DhzqI9Odja</t>
  </si>
  <si>
    <t>Fri Nov 01 04:44:08 +0000 2019</t>
  </si>
  <si>
    <t>http://twitter.com/Dawn_News/statuses/1190127358222700544</t>
  </si>
  <si>
    <t>{"hashtags":[{"text":"Kashmir","indices":[102,110]},{"text":"India","indices":[111,117]},{"text":"Article370","indices":[118,129]},{"text":"DawnNews","indices":[130,139]}],"symbols":[],"user_mentions":[],"urls":[{"url":"https://t.co/DhzqI9Odja","expanded_url":"https://www.dawnnews.tv/news/1113643/","display_url":"dawnnews.tv/news/1113643/","indices":[153,176]}]}</t>
  </si>
  <si>
    <t>1189983542253633537</t>
  </si>
  <si>
    <t>Pakistan to continue supporting #Kashmir cause, says Fakhar Imam
#ARYNews
https://t.co/yrTjHDdSNe</t>
  </si>
  <si>
    <t>Thu Oct 31 19:12:39 +0000 2019</t>
  </si>
  <si>
    <t>http://twitter.com/ARYNEWSOFFICIAL/statuses/1189983542253633537</t>
  </si>
  <si>
    <t>{"hashtags":[{"text":"Kashmir","indices":[32,40]},{"text":"ARYNews","indices":[66,74]}],"symbols":[],"user_mentions":[],"urls":[{"url":"https://t.co/yrTjHDdSNe","expanded_url":"https://arynews.tv/en/pakistan-continue-supporting-kashmir-cause-fakhar-imam/","display_url":"arynews.tv/en/pakistan-co…","indices":[76,99]}]}</t>
  </si>
  <si>
    <t>1189959946303131653</t>
  </si>
  <si>
    <t>پاکستان نے مقبوضہ کشمیر کی 'غیر قانونی' تقسیم مسترد کردی
https://t.co/QLkA9s3gN6
#Kashmir https://t.co/dkf2skoK7m</t>
  </si>
  <si>
    <t>Thu Oct 31 17:38:54 +0000 2019</t>
  </si>
  <si>
    <t>http://twitter.com/Dawn_News/statuses/1189959946303131653</t>
  </si>
  <si>
    <t>{"hashtags":[{"text":"Kashmir","indices":[81,89]}],"symbols":[],"user_mentions":[],"urls":[{"url":"https://t.co/QLkA9s3gN6","expanded_url":"https://www.dawnnews.tv/news/1113622/","display_url":"dawnnews.tv/news/1113622/","indices":[57,80]}],"media":[{"id":1189959926640234500,"id_str":"1189959926640234499","indices":[90,113],"media_url":"http://pbs.twimg.com/media/EIOWP6RXUAMPcBC.jpg","media_url_https":"https://pbs.twimg.com/media/EIOWP6RXUAMPcBC.jpg","url":"https://t.co/dkf2skoK7m","display_url":"pic.twitter.com/dkf2skoK7m","expanded_url":"https://twitter.com/Dawn_News/status/1189959946303131653/photo/1","type":"photo","sizes":{"thumb":{"w":150,"h":150,"resize":"crop"},"small":{"w":383,"h":680,"resize":"fit"},"large":{"w":1080,"h":1920,"resize":"fit"},"medium":{"w":675,"h":1200,"resize":"fit"}}}]}</t>
  </si>
  <si>
    <t>1189944516339519489</t>
  </si>
  <si>
    <t>مقبوضہ کشمیر بین الاقوامی طور پر تسلیم شدہ متنازع علاقہ ہے،بھارت کا کوئی اقدام اس حقیقت کو تبدیل نہیں کرسکتا، دفتر خارجہ https://t.co/HsfZRqskeA #Kashmir #Pakistan #DawnNews</t>
  </si>
  <si>
    <t>Thu Oct 31 16:37:35 +0000 2019</t>
  </si>
  <si>
    <t>http://twitter.com/Dawn_News/statuses/1189944516339519489</t>
  </si>
  <si>
    <t>{"hashtags":[{"text":"Kashmir","indices":[145,153]},{"text":"Pakistan","indices":[154,163]},{"text":"DawnNews","indices":[164,173]}],"symbols":[],"user_mentions":[],"urls":[{"url":"https://t.co/HsfZRqskeA","expanded_url":"https://www.dawnnews.tv/news/1113622","display_url":"dawnnews.tv/news/1113622","indices":[121,144]}]}</t>
  </si>
  <si>
    <t>1189943862338473986</t>
  </si>
  <si>
    <t>پاکستان نے مقبوضہ کشمیر کی 'غیر قانونی' تقسیم مسترد کردی https://t.co/HsfZRqskeA #Kashmir #Pakistan #DawnNews</t>
  </si>
  <si>
    <t>Thu Oct 31 16:34:59 +0000 2019</t>
  </si>
  <si>
    <t>http://twitter.com/Dawn_News/statuses/1189943862338473986</t>
  </si>
  <si>
    <t>{"hashtags":[{"text":"Kashmir","indices":[81,89]},{"text":"Pakistan","indices":[90,99]},{"text":"DawnNews","indices":[100,109]}],"symbols":[],"user_mentions":[],"urls":[{"url":"https://t.co/HsfZRqskeA","expanded_url":"https://www.dawnnews.tv/news/1113622","display_url":"dawnnews.tv/news/1113622","indices":[57,80]}]}</t>
  </si>
  <si>
    <t>1189751144530239490</t>
  </si>
  <si>
    <t>بھارتی وزیراعظم نریندر مودی کی حکومت نے 5 اگست کو مقبوضہ کشمیر کی خصوصی حیثیت (آرٹیکل 370 ) ختم کردی تھی
مزید پڑھیں
https://t.co/BJwBdNNssS
#Kashmir #India #DawnNews</t>
  </si>
  <si>
    <t>Thu Oct 31 03:49:12 +0000 2019</t>
  </si>
  <si>
    <t>http://twitter.com/Dawn_News/statuses/1189751144530239490</t>
  </si>
  <si>
    <t>{"hashtags":[{"text":"Kashmir","indices":[142,150]},{"text":"India","indices":[151,157]},{"text":"DawnNews","indices":[158,167]}],"symbols":[],"user_mentions":[],"urls":[{"url":"https://t.co/BJwBdNNssS","expanded_url":"http://dawnnews.tv/news/1113574/","display_url":"dawnnews.tv/news/1113574/","indices":[117,140]}]}</t>
  </si>
  <si>
    <t>1189750898030981120</t>
  </si>
  <si>
    <t>آرٹیکل 370 کی منسوخی، مقبوضہ کشمیر کی تقسیم کا عمل آج سے شروع ہوگا
مزید پڑھیں
https://t.co/BJwBdNNssS
#Kashmir #India #DawnNews</t>
  </si>
  <si>
    <t>Thu Oct 31 03:48:13 +0000 2019</t>
  </si>
  <si>
    <t>http://twitter.com/Dawn_News/statuses/1189750898030981120</t>
  </si>
  <si>
    <t>{"hashtags":[{"text":"Kashmir","indices":[104,112]},{"text":"India","indices":[113,119]},{"text":"DawnNews","indices":[120,129]}],"symbols":[],"user_mentions":[],"urls":[{"url":"https://t.co/BJwBdNNssS","expanded_url":"http://dawnnews.tv/news/1113574/","display_url":"dawnnews.tv/news/1113574/","indices":[79,102]}]}</t>
  </si>
  <si>
    <t>1189563358195830784</t>
  </si>
  <si>
    <t>#India moves to divide occupied Jammu and #Kashmir state amid protests, attacks
#ARYNews
https://t.co/tDUwlIut6J</t>
  </si>
  <si>
    <t>Wed Oct 30 15:23:00 +0000 2019</t>
  </si>
  <si>
    <t>http://twitter.com/ARYNEWSOFFICIAL/statuses/1189563358195830784</t>
  </si>
  <si>
    <t>{"hashtags":[{"text":"India","indices":[0,6]},{"text":"Kashmir","indices":[42,50]},{"text":"ARYNews","indices":[80,88]}],"symbols":[],"user_mentions":[],"urls":[{"url":"https://t.co/tDUwlIut6J","expanded_url":"https://arynews.tv/en/india-moves-to-divide-iok-amid-protests-attacks/","display_url":"arynews.tv/en/india-moves…","indices":[90,113]}]}</t>
  </si>
  <si>
    <t>1189549309647376385</t>
  </si>
  <si>
    <t>مودی سرکار کے ناپاک عزائم، کشمیر کو دو حصوں میں تقسیم کرنے کی تیاری, اکتیس اکتوبر کو مقبوضہ کشمیر کی ریاست کا درجہ ختم  ہوجائے گا
#DunyaVideos #Kashmir https://t.co/6gSHdB19fC</t>
  </si>
  <si>
    <t>Wed Oct 30 14:27:10 +0000 2019</t>
  </si>
  <si>
    <t>http://twitter.com/DunyaNews/statuses/1189549309647376385</t>
  </si>
  <si>
    <t>{"hashtags":[{"text":"DunyaVideos","indices":[131,143]},{"text":"Kashmir","indices":[144,152]}],"symbols":[],"user_mentions":[],"urls":[],"media":[{"id":1189549230685327400,"id_str":"1189549230685327360","indices":[153,176],"media_url":"http://pbs.twimg.com/ext_tw_video_thumb/1189549230685327360/pu/img/vpcuF5XX0b0hSuwD.jpg","media_url_https":"https://pbs.twimg.com/ext_tw_video_thumb/1189549230685327360/pu/img/vpcuF5XX0b0hSuwD.jpg","url":"https://t.co/6gSHdB19fC","display_url":"pic.twitter.com/6gSHdB19fC","expanded_url":"https://twitter.com/DunyaNews/status/1189549309647376385/video/1","type":"photo","sizes":{"thumb":{"w":150,"h":150,"resize":"crop"},"medium":{"w":640,"h":468,"resize":"fit"},"large":{"w":640,"h":468,"resize":"fit"},"small":{"w":640,"h":468,"resize":"fit"}}}]}</t>
  </si>
  <si>
    <t>1189523344292487168</t>
  </si>
  <si>
    <t>کشمیر سے ابھی تک کرفیو کیوں نہیں ہٹا؟ 
#BOLNews #TheSpecialReport #Kashmir
@IqbalMudasser https://t.co/kW0F93GewZ</t>
  </si>
  <si>
    <t>Wed Oct 30 12:44:00 +0000 2019</t>
  </si>
  <si>
    <t>http://twitter.com/BOLNETWORK/statuses/1189523344292487168</t>
  </si>
  <si>
    <t>{"hashtags":[{"text":"BOLNews","indices":[39,47]},{"text":"TheSpecialReport","indices":[48,65]},{"text":"Kashmir","indices":[66,74]}],"symbols":[],"user_mentions":[{"screen_name":"IqbalMudasser","name":"Mudasser Iqbal","id":1097956357,"id_str":"1097956357","indices":[75,89]}],"urls":[],"media":[{"id":1189519187141648400,"id_str":"1189519187141648384","indices":[90,113],"media_url":"http://pbs.twimg.com/media/EIIIi8zW4AEyoGf.jpg","media_url_https":"https://pbs.twimg.com/media/EIIIi8zW4AEyoGf.jpg","url":"https://t.co/kW0F93GewZ","display_url":"pic.twitter.com/kW0F93GewZ","expanded_url":"https://twitter.com/BOLNETWORK/status/1189523344292487168/video/1","type":"photo","sizes":{"thumb":{"w":150,"h":150,"resize":"crop"},"medium":{"w":1200,"h":675,"resize":"fit"},"small":{"w":680,"h":383,"resize":"fit"},"large":{"w":1280,"h":720,"resize":"fit"}}}]}</t>
  </si>
  <si>
    <t>1189488737388027904</t>
  </si>
  <si>
    <t>مقبوضہ جموں و کشمیر میں لاک ڈاؤن کا 87واں روز
#Kashmir #India #HumNews https://t.co/IePXTsmSCJ</t>
  </si>
  <si>
    <t>Wed Oct 30 10:26:29 +0000 2019</t>
  </si>
  <si>
    <t>http://twitter.com/humnewspakistan/statuses/1189488737388027904</t>
  </si>
  <si>
    <t>{"hashtags":[{"text":"Kashmir","indices":[46,54]},{"text":"India","indices":[55,61]},{"text":"HumNews","indices":[62,70]}],"symbols":[],"user_mentions":[],"urls":[],"media":[{"id":1189488238400082000,"id_str":"1189488238400081920","indices":[71,94],"media_url":"http://pbs.twimg.com/ext_tw_video_thumb/1189488238400081920/pu/img/PNppi9b8jkxFeBnr.jpg","media_url_https":"https://pbs.twimg.com/ext_tw_video_thumb/1189488238400081920/pu/img/PNppi9b8jkxFeBnr.jpg","url":"https://t.co/IePXTsmSCJ","display_url":"pic.twitter.com/IePXTsmSCJ","expanded_url":"https://twitter.com/humnewspakistan/status/1189488737388027904/video/1","type":"photo","sizes":{"thumb":{"w":150,"h":150,"resize":"crop"},"medium":{"w":1200,"h":675,"resize":"fit"},"small":{"w":680,"h":383,"resize":"fit"},"large":{"w":1280,"h":720,"resize":"fit"}}}]}</t>
  </si>
  <si>
    <t>1189477370836770817</t>
  </si>
  <si>
    <t>"جب میں سری نگر کے ہسپتال میں گیا تو وہاں بہت لوگ تھے اور ڈاکٹرز نے مجھے یہ کہہ کر واپس بھیج دیا کہ ان کے پاس بستر موجود نہیں"
https://t.co/TEr85383lz
#DawnNews #Kashmir #amnestyinternational #Kashmiri #Pellet #Blinded https://t.co/bKkAmGyFO1</t>
  </si>
  <si>
    <t>Wed Oct 30 09:41:19 +0000 2019</t>
  </si>
  <si>
    <t>http://twitter.com/Dawn_News/statuses/1189477370836770817</t>
  </si>
  <si>
    <t>{"hashtags":[{"text":"DawnNews","indices":[151,160]},{"text":"Kashmir","indices":[161,169]},{"text":"amnestyinternational","indices":[170,191]},{"text":"Kashmiri","indices":[192,201]},{"text":"Pellet","indices":[202,209]},{"text":"Blinded","indices":[210,218]}],"symbols":[],"user_mentions":[],"urls":[{"url":"https://t.co/TEr85383lz","expanded_url":"https://www.dawnnews.tv/news/1113521","display_url":"dawnnews.tv/news/1113521","indices":[127,150]}],"media":[{"id":1189477274812334000,"id_str":"1189477274812334081","indices":[219,242],"media_url":"http://pbs.twimg.com/media/EIHfR4GWwAETJGy.png","media_url_https":"https://pbs.twimg.com/media/EIHfR4GWwAETJGy.png","url":"https://t.co/bKkAmGyFO1","display_url":"pic.twitter.com/bKkAmGyFO1","expanded_url":"https://twitter.com/Dawn_News/status/1189477370836770817/photo/1","type":"photo","sizes":{"medium":{"w":800,"h":900,"resize":"fit"},"small":{"w":604,"h":680,"resize":"fit"},"thumb":{"w":150,"h":150,"resize":"crop"},"large":{"w":800,"h":900,"resize":"fit"}}}]}</t>
  </si>
  <si>
    <t>1189472539615137792</t>
  </si>
  <si>
    <t>RT @UNGeneva: "We are extremely concerned that the population of Indian-Administered #Kashmir continues to be deprived of a wide range of human rights and we urge the Indian authorities to unlock the situation and fully restore the rights that are currently being denied," -- @UNHumanRights https://t.co/GQYF6Jqroi</t>
  </si>
  <si>
    <t>Wed Oct 30 09:22:07 +0000 2019</t>
  </si>
  <si>
    <t>http://twitter.com/PTVNewsOfficial/statuses/1189472539615137792</t>
  </si>
  <si>
    <t>{"hashtags":[{"text":"Kashmir","indices":[85,93]}],"symbols":[],"user_mentions":[{"screen_name":"UNGeneva","name":"UN Geneva","id":164263382,"id_str":"164263382","indices":[3,12]}],"urls":[]}</t>
  </si>
  <si>
    <t>1189472501870579713</t>
  </si>
  <si>
    <t>RT @UNGeneva: "Major political decisions about the future status of Jammu &amp;amp; Kashmir have been taken without the consent, deliberation or active and informed participation of the affected population. Their leaders are detained." @UNHumanRights provides an update on the situation in #Kashmir. https://t.co/SvDudaWtcG</t>
  </si>
  <si>
    <t>Wed Oct 30 09:21:58 +0000 2019</t>
  </si>
  <si>
    <t>http://twitter.com/PTVNewsOfficial/statuses/1189472501870579713</t>
  </si>
  <si>
    <t>{"hashtags":[],"symbols":[],"user_mentions":[{"screen_name":"UNGeneva","name":"UN Geneva","id":164263382,"id_str":"164263382","indices":[3,12]}],"urls":[]}</t>
  </si>
  <si>
    <t>1189472476696399872</t>
  </si>
  <si>
    <t>RT @UNGeneva: "We urge the Indian authorities to unlock the situation &amp;amp; fully restore the rights that are currently being denied. Although some of the measures have been relaxed, their impact on human rights continues to be widely felt." 
@UNHumanRights on #Kashmir: https://t.co/Sn7b2nX23N https://t.co/YRsT6IByVE</t>
  </si>
  <si>
    <t>Wed Oct 30 09:21:52 +0000 2019</t>
  </si>
  <si>
    <t>http://twitter.com/PTVNewsOfficial/statuses/1189472476696399872</t>
  </si>
  <si>
    <t>1189448977881751552</t>
  </si>
  <si>
    <t>مقبوضہ کشمیر میں ہزاروں افراد بھارتی فورسز کی جانب سے پیلٹ کے استعمال سے نابینا ہوئے، درجنوں نے اپنی جانیں گنوادیں،رپورٹ
مزید پڑھیں: https://t.co/3iYkY8cmST
#DawnNews #Kashmir #amnestyinternational #Kashmiri #Pellet #Blinded</t>
  </si>
  <si>
    <t>Wed Oct 30 07:48:29 +0000 2019</t>
  </si>
  <si>
    <t>http://twitter.com/Dawn_News/statuses/1189448977881751552</t>
  </si>
  <si>
    <t>{"hashtags":[{"text":"DawnNews","indices":[159,168]},{"text":"Kashmir","indices":[169,177]},{"text":"amnestyinternational","indices":[178,199]},{"text":"Kashmiri","indices":[200,209]},{"text":"Pellet","indices":[210,217]},{"text":"Blinded","indices":[218,226]}],"symbols":[],"user_mentions":[],"urls":[{"url":"https://t.co/3iYkY8cmST","expanded_url":"https://www.dawnnews.tv/news/1113521/","display_url":"dawnnews.tv/news/1113521/","indices":[134,157]}]}</t>
  </si>
  <si>
    <t>1189448887054077952</t>
  </si>
  <si>
    <t>چھروں سے بینائی کھونے والے کشمیری بچوں کی تصاویر نے دنیا کو دنگ کردیا
مزید پڑھیں: https://t.co/3iYkY8cmST
#DawnNews #Kashmir #amnestyinternational #Kashmiri #Pellet #Blinded</t>
  </si>
  <si>
    <t>Wed Oct 30 07:48:08 +0000 2019</t>
  </si>
  <si>
    <t>http://twitter.com/Dawn_News/statuses/1189448887054077952</t>
  </si>
  <si>
    <t>{"hashtags":[{"text":"DawnNews","indices":[108,117]},{"text":"Kashmir","indices":[118,126]},{"text":"amnestyinternational","indices":[127,148]},{"text":"Kashmiri","indices":[149,158]},{"text":"Pellet","indices":[159,166]},{"text":"Blinded","indices":[167,175]}],"symbols":[],"user_mentions":[],"urls":[{"url":"https://t.co/3iYkY8cmST","expanded_url":"https://www.dawnnews.tv/news/1113521/","display_url":"dawnnews.tv/news/1113521/","indices":[83,106]}]}</t>
  </si>
  <si>
    <t>1189402692793356288</t>
  </si>
  <si>
    <t>مقبوضہ کشمیر میں    معمولات زندگی  معطل۔۔ بچوں کے دودھ، ادویات اور ضروری اشیا  ءکی شدید قلت ۔۔انٹرنیٹ اور پری پیڈ موبائل فون سروس معطل۔۔پبلک ٹرانسپورٹ غائب 
#Kashmir https://t.co/aK2sn14mlg</t>
  </si>
  <si>
    <t>Wed Oct 30 04:44:34 +0000 2019</t>
  </si>
  <si>
    <t>http://twitter.com/PTVNewsOfficial/statuses/1189402692793356288</t>
  </si>
  <si>
    <t>{"hashtags":[{"text":"Kashmir","indices":[157,165]}],"symbols":[],"user_mentions":[],"urls":[],"media":[{"id":1189402674778783700,"id_str":"1189402674778783745","indices":[166,189],"media_url":"http://pbs.twimg.com/media/EIGbblUWwAEziRj.png","media_url_https":"https://pbs.twimg.com/media/EIGbblUWwAEziRj.png","url":"https://t.co/aK2sn14mlg","display_url":"pic.twitter.com/aK2sn14mlg","expanded_url":"https://twitter.com/PTVNewsOfficial/status/1189402692793356288/photo/1","type":"photo","sizes":{"large":{"w":1024,"h":512,"resize":"fit"},"small":{"w":680,"h":340,"resize":"fit"},"thumb":{"w":150,"h":150,"resize":"crop"},"medium":{"w":1024,"h":512,"resize":"fit"}}}]}</t>
  </si>
  <si>
    <t>1189399784630689792</t>
  </si>
  <si>
    <t>#UnitedNations urges India to restore rights in occupied #Kashmir
Read more: https://t.co/Ch8GktwvP3 
#GeoNews
https://t.co/u4VoPlTIhS</t>
  </si>
  <si>
    <t>Wed Oct 30 04:33:01 +0000 2019</t>
  </si>
  <si>
    <t>http://twitter.com/geonews_english/statuses/1189399784630689792</t>
  </si>
  <si>
    <t>{"hashtags":[{"text":"UnitedNations","indices":[0,14]},{"text":"Kashmir","indices":[57,65]},{"text":"GeoNews","indices":[104,112]}],"symbols":[],"user_mentions":[],"urls":[{"url":"https://t.co/Ch8GktwvP3","expanded_url":"http://bit.ly/34cz2L1","display_url":"bit.ly/34cz2L1","indices":[78,101]},{"url":"https://t.co/u4VoPlTIhS","expanded_url":"https://cards.twitter.com/cards/18ce53y2l6t/8b26o","display_url":"cards.twitter.com/cards/18ce53y2…","indices":[114,137]}]}</t>
  </si>
  <si>
    <t>1189395250499878912</t>
  </si>
  <si>
    <t>مقبوضہ کشمیر میں نامعلوم افراد کا حملہ ۔۔ 
#Kashmir #GNN #GNNupdates https://t.co/O9hAbWBnUl</t>
  </si>
  <si>
    <t>Wed Oct 30 04:15:00 +0000 2019</t>
  </si>
  <si>
    <t>http://twitter.com/gnnhdofficial/statuses/1189395250499878912</t>
  </si>
  <si>
    <t>{"hashtags":[{"text":"Kashmir","indices":[44,52]},{"text":"GNN","indices":[53,57]},{"text":"GNNupdates","indices":[58,69]}],"symbols":[],"user_mentions":[],"urls":[],"media":[{"id":1189392250574397400,"id_str":"1189392250574397441","indices":[70,93],"media_url":"http://pbs.twimg.com/amplify_video_thumb/1189392250574397441/img/3G8aNEiSPZrmNF0K.jpg","media_url_https":"https://pbs.twimg.com/amplify_video_thumb/1189392250574397441/img/3G8aNEiSPZrmNF0K.jpg","url":"https://t.co/O9hAbWBnUl","display_url":"pic.twitter.com/O9hAbWBnUl","expanded_url":"https://twitter.com/gnnhdofficial/status/1189395250499878912/video/1","type":"photo","sizes":{"thumb":{"w":150,"h":150,"resize":"crop"},"medium":{"w":1200,"h":675,"resize":"fit"},"small":{"w":680,"h":383,"resize":"fit"},"large":{"w":1280,"h":720,"resize":"fit"}}}]}</t>
  </si>
  <si>
    <t>1189120447683682304</t>
  </si>
  <si>
    <t>#EU delegation arrives in occupied #Kashmir
Read more: https://t.co/wFWhKoW9vT
#GeoNews
https://t.co/sp4yFNp3iD</t>
  </si>
  <si>
    <t>Tue Oct 29 10:03:02 +0000 2019</t>
  </si>
  <si>
    <t>http://twitter.com/geonews_english/statuses/1189120447683682304</t>
  </si>
  <si>
    <t>{"hashtags":[{"text":"EU","indices":[0,3]},{"text":"Kashmir","indices":[35,43]},{"text":"GeoNews","indices":[81,89]}],"symbols":[],"user_mentions":[],"urls":[{"url":"https://t.co/wFWhKoW9vT","expanded_url":"https://bit.ly/2JvE11I","display_url":"bit.ly/2JvE11I","indices":[56,79]},{"url":"https://t.co/sp4yFNp3iD","expanded_url":"https://cards.twitter.com/cards/18ce53y2l6t/8au6y","display_url":"cards.twitter.com/cards/18ce53y2…","indices":[91,114]}]}</t>
  </si>
  <si>
    <t>1189067791305007104</t>
  </si>
  <si>
    <t>ExpressNewsPK</t>
  </si>
  <si>
    <t>دیوالی پر کشمیر کے اندھیروں کو نہ بھولیں، مہوش حیات کی ہندو برادری سے اپیل - https://t.co/wISBSFB4SJ
#Diwali #MehwishHayat #Kashmir https://t.co/mSTsdDp5qa</t>
  </si>
  <si>
    <t>Tue Oct 29 06:33:47 +0000 2019</t>
  </si>
  <si>
    <t>81048495</t>
  </si>
  <si>
    <t>http://pbs.twimg.com/profile_images/1162131406245552128/V98fwad8_normal.jpg</t>
  </si>
  <si>
    <t>پاکستان</t>
  </si>
  <si>
    <t>http://twitter.com/ExpressNewsPK/statuses/1189067791305007104</t>
  </si>
  <si>
    <t>{"hashtags":[{"text":"Diwali","indices":[101,108]},{"text":"MehwishHayat","indices":[109,122]},{"text":"Kashmir","indices":[123,131]}],"symbols":[],"user_mentions":[],"urls":[{"url":"https://t.co/wISBSFB4SJ","expanded_url":"https://www.express.pk/story/1860003/24","display_url":"express.pk/story/1860003/…","indices":[77,100]}],"media":[{"id":1189067785676214300,"id_str":"1189067785676214272","indices":[132,155],"media_url":"http://pbs.twimg.com/media/EIBq2eMXUAAB-1c.jpg","media_url_https":"https://pbs.twimg.com/media/EIBq2eMXUAAB-1c.jpg","url":"https://t.co/mSTsdDp5qa","display_url":"pic.twitter.com/mSTsdDp5qa","expanded_url":"https://twitter.com/ExpressNewsPK/status/1189067791305007104/photo/1","type":"photo","sizes":{"thumb":{"w":150,"h":150,"resize":"crop"},"medium":{"w":640,"h":480,"resize":"fit"},"small":{"w":640,"h":480,"resize":"fit"},"large":{"w":640,"h":480,"resize":"fit"}}}]}</t>
  </si>
  <si>
    <t>1189035909779468288</t>
  </si>
  <si>
    <t>مقبوضہ کشمیر میں  معمولات زندگی مفلوج ۔۔۔ ۔ گھروں میں محصور کشمیری قابض فوج کی بربریت کا شکار۔۔۔انٹرنیٹ اور پری پیڈ موبائل فون سروس معطل۔۔۔دکانیں، کاروباری مراکز ، تعلیمی ادارے بند۔۔۔ پبلک ٹرانسپورٹ معطل ۔۔۔
#kashmir https://t.co/anR0oi3cDg</t>
  </si>
  <si>
    <t>Tue Oct 29 04:27:06 +0000 2019</t>
  </si>
  <si>
    <t>http://twitter.com/PTVNewsOfficial/statuses/1189035909779468288</t>
  </si>
  <si>
    <t>{"hashtags":[{"text":"kashmir","indices":[208,216]}],"symbols":[],"user_mentions":[],"urls":[],"media":[{"id":1189035890800316400,"id_str":"1189035890800316416","indices":[217,240],"media_url":"http://pbs.twimg.com/media/EIBN18hX0AAjPuS.png","media_url_https":"https://pbs.twimg.com/media/EIBN18hX0AAjPuS.png","url":"https://t.co/anR0oi3cDg","display_url":"pic.twitter.com/anR0oi3cDg","expanded_url":"https://twitter.com/PTVNewsOfficial/status/1189035909779468288/photo/1","type":"photo","sizes":{"medium":{"w":1024,"h":512,"resize":"fit"},"large":{"w":1024,"h":512,"resize":"fit"},"small":{"w":680,"h":340,"resize":"fit"},"thumb":{"w":150,"h":150,"resize":"crop"}}}]}</t>
  </si>
  <si>
    <t>1188757704833142784</t>
  </si>
  <si>
    <t>#India to allow #EU delegation into occupied #Kashmir for short visit
Read more: https://t.co/koD7yH5Hfo
#GeoNews 
https://t.co/7kKCd5IFDm</t>
  </si>
  <si>
    <t>Mon Oct 28 10:01:37 +0000 2019</t>
  </si>
  <si>
    <t>http://twitter.com/geonews_english/statuses/1188757704833142784</t>
  </si>
  <si>
    <t>{"hashtags":[{"text":"India","indices":[0,6]},{"text":"EU","indices":[16,19]},{"text":"Kashmir","indices":[45,53]},{"text":"GeoNews","indices":[107,115]}],"symbols":[],"user_mentions":[],"urls":[{"url":"https://t.co/koD7yH5Hfo","expanded_url":"http://bit.ly/32QuHwY","display_url":"bit.ly/32QuHwY","indices":[82,105]},{"url":"https://t.co/7kKCd5IFDm","expanded_url":"https://cards.twitter.com/cards/18ce53y2l6t/8ajix","display_url":"cards.twitter.com/cards/18ce53y2…","indices":[118,141]}]}</t>
  </si>
  <si>
    <t>1188746643736276992</t>
  </si>
  <si>
    <t>The Pakistani Consulate in Dubai held an interactive session for Kashmir community members, where party workers also expressed support for the disputed territory
#ARYNews #UAE #Kashmir https://t.co/xjDrpte44z</t>
  </si>
  <si>
    <t>Mon Oct 28 09:17:40 +0000 2019</t>
  </si>
  <si>
    <t>http://twitter.com/ARYNEWSOFFICIAL/statuses/1188746643736276992</t>
  </si>
  <si>
    <t>{"hashtags":[{"text":"ARYNews","indices":[163,171]},{"text":"UAE","indices":[172,176]},{"text":"Kashmir","indices":[177,185]}],"symbols":[],"user_mentions":[],"urls":[],"media":[{"id":1188746311316770800,"id_str":"1188746311316770816","indices":[186,209],"media_url":"http://pbs.twimg.com/ext_tw_video_thumb/1188746311316770816/pu/img/rRxwDxx294t856BG.jpg","media_url_https":"https://pbs.twimg.com/ext_tw_video_thumb/1188746311316770816/pu/img/rRxwDxx294t856BG.jpg","url":"https://t.co/xjDrpte44z","display_url":"pic.twitter.com/xjDrpte44z","expanded_url":"https://twitter.com/ARYNEWSOFFICIAL/status/1188746643736276992/video/1","type":"photo","sizes":{"thumb":{"w":150,"h":150,"resize":"crop"},"medium":{"w":1200,"h":675,"resize":"fit"},"small":{"w":680,"h":383,"resize":"fit"},"large":{"w":1280,"h":720,"resize":"fit"}}}]}</t>
  </si>
  <si>
    <t>1188719330776752128</t>
  </si>
  <si>
    <t>مقبوضہ کشمیر میں بھارتی فوجی محاصرےاور سخت ترین پابندیوں کے باعث معمولات زندگی مفلوج۔۔۔ مقبوضہ وادی میں دفعہ 144کے تحت سخت پابندیاں نافذ۔۔۔ انٹرنیٹ اور پری پیڈ موبائل فون سروس معطل ۔دکانیں، کاروباری مراکز ، تعلیمی ادارے اورسرکاری اور نجی دفاتربند۔ پبلک ٹرانسپورٹ معطل ۔
#kashmir https://t.co/FtgUofUtgZ</t>
  </si>
  <si>
    <t>Mon Oct 28 07:29:08 +0000 2019</t>
  </si>
  <si>
    <t>http://twitter.com/PTVNewsOfficial/statuses/1188719330776752128</t>
  </si>
  <si>
    <t>{"hashtags":[{"text":"kashmir","indices":[270,278]}],"symbols":[],"user_mentions":[],"urls":[],"media":[{"id":1188719313882144800,"id_str":"1188719313882144769","indices":[279,302],"media_url":"http://pbs.twimg.com/media/EH8t6vmXYAEomsN.png","media_url_https":"https://pbs.twimg.com/media/EH8t6vmXYAEomsN.png","url":"https://t.co/FtgUofUtgZ","display_url":"pic.twitter.com/FtgUofUtgZ","expanded_url":"https://twitter.com/PTVNewsOfficial/status/1188719330776752128/photo/1","type":"photo","sizes":{"medium":{"w":1024,"h":512,"resize":"fit"},"large":{"w":1024,"h":512,"resize":"fit"},"small":{"w":680,"h":340,"resize":"fit"},"thumb":{"w":150,"h":150,"resize":"crop"}}}]}</t>
  </si>
  <si>
    <t>1188554398726807552</t>
  </si>
  <si>
    <t>RT @imranyaqubkhan: صرف تقریریں کرنا کشمیریوں کے ساتھ وفاداری نہیں ہے، عمران یعقوب خان
@ImranKhanPTI @PTIofficial #Kashmir #KashmirWantsFreedom #ImranYaqubKhan #GNN https://t.co/sxjhZ7vAfz</t>
  </si>
  <si>
    <t>Sun Oct 27 20:33:45 +0000 2019</t>
  </si>
  <si>
    <t>&lt;a href="http://twitter.com/download/android" rel="nofollow"&gt;Twitter for Android&lt;/a&gt;</t>
  </si>
  <si>
    <t>http://twitter.com/gnnhdofficial/statuses/1188554398726807552</t>
  </si>
  <si>
    <t>{"hashtags":[{"text":"Kashmir","indices":[114,122]}],"symbols":[],"user_mentions":[{"screen_name":"imranyaqubkhan","name":"Imran Yaqub Khan","id":710721449556910100,"id_str":"710721449556910080","indices":[3,18]},{"screen_name":"ImranKhanPTI","name":"Imran Khan","id":122453931,"id_str":"122453931","indices":[87,100]},{"screen_name":"PTIofficial","name":"PTI","id":127483019,"id_str":"127483019","indices":[101,113]}],"urls":[]}</t>
  </si>
  <si>
    <t>1188455190522925062</t>
  </si>
  <si>
    <t>ہتھیار اٹھانے کی بات کرنے والے کشمیریوں سے دشمنی کر رہے ہیں، عمران خان
۔۔۔۔۔۔۔۔۔۔۔۔۔۔۔۔۔۔۔۔۔۔۔۔۔۔۔۔۔۔۔۔۔۔
مزید پڑھیں: https://t.co/RWtVglkZWF
۔۔۔۔۔۔۔۔۔۔۔۔۔۔۔۔۔۔۔۔۔۔۔۔۔۔۔۔۔۔۔۔۔۔
#HumNews #ImranKhan #PTI #Kashmir https://t.co/kMbyENWIjX</t>
  </si>
  <si>
    <t>Sun Oct 27 13:59:32 +0000 2019</t>
  </si>
  <si>
    <t>http://twitter.com/humnewspakistan/statuses/1188455190522925062</t>
  </si>
  <si>
    <t>{"hashtags":[{"text":"HumNews","indices":[177,185]},{"text":"ImranKhan","indices":[186,196]},{"text":"PTI","indices":[197,201]},{"text":"Kashmir","indices":[202,210]}],"symbols":[],"user_mentions":[],"urls":[{"url":"https://t.co/RWtVglkZWF","expanded_url":"https://www.humnews.pk/latest/209185/","display_url":"humnews.pk/latest/209185/","indices":[118,141]}],"media":[{"id":1188455189029838800,"id_str":"1188455189029838848","indices":[211,234],"media_url":"http://pbs.twimg.com/media/EH49sp2X4AAGly6.jpg","media_url_https":"https://pbs.twimg.com/media/EH49sp2X4AAGly6.jpg","url":"https://t.co/kMbyENWIjX","display_url":"pic.twitter.com/kMbyENWIjX","expanded_url":"https://twitter.com/humnewspakistan/status/1188455190522925062/photo/1","type":"photo","sizes":{"thumb":{"w":150,"h":150,"resize":"crop"},"small":{"w":680,"h":403,"resize":"fit"},"medium":{"w":843,"h":500,"resize":"fit"},"large":{"w":843,"h":500,"resize":"fit"}}}]}</t>
  </si>
  <si>
    <t>1188449435363282950</t>
  </si>
  <si>
    <t>آج وہ سیاہ دن ہے جب بھارت نے اپنی افواج کشمیر میں اتاریں، وزیر اعظم عمران خان 
#KashmirBlackDay #Kashmir #GNN #GNNUpdates #imrankhanprimeminister #imrankhanspeech @ImranKhanPTI @PTIofficial https://t.co/fvbOuMNqpZ</t>
  </si>
  <si>
    <t>Sun Oct 27 13:36:40 +0000 2019</t>
  </si>
  <si>
    <t>http://pbs.twimg.com/profile_images/1188194702069293059/h-eqEuMQ_normal.jpg</t>
  </si>
  <si>
    <t>http://twitter.com/gnnhdofficial/statuses/1188449435363282950</t>
  </si>
  <si>
    <t>{"hashtags":[{"text":"KashmirBlackDay","indices":[79,95]},{"text":"Kashmir","indices":[96,104]},{"text":"GNN","indices":[105,109]},{"text":"GNNUpdates","indices":[110,121]},{"text":"imrankhanprimeminister","indices":[122,145]},{"text":"imrankhanspeech","indices":[146,162]}],"symbols":[],"user_mentions":[{"screen_name":"ImranKhanPTI","name":"Imran Khan","id":122453931,"id_str":"122453931","indices":[163,176]},{"screen_name":"PTIofficial","name":"PTI","id":127483019,"id_str":"127483019","indices":[177,189]}],"urls":[],"media":[{"id":1188449231671046100,"id_str":"1188449231671046145","indices":[190,213],"media_url":"http://pbs.twimg.com/media/EH44R49WsAEkvHu.jpg","media_url_https":"https://pbs.twimg.com/media/EH44R49WsAEkvHu.jpg","url":"https://t.co/fvbOuMNqpZ","display_url":"pic.twitter.com/fvbOuMNqpZ","expanded_url":"https://twitter.com/gnnhdofficial/status/1188449435363282950/photo/1","type":"photo","sizes":{"thumb":{"w":150,"h":150,"resize":"crop"},"large":{"w":910,"h":523,"resize":"fit"},"small":{"w":680,"h":391,"resize":"fit"},"medium":{"w":910,"h":523,"resize":"fit"}}}]}</t>
  </si>
  <si>
    <t>1188420598030065671</t>
  </si>
  <si>
    <t>پاکستان مظلوم کشمیری بہن بھائیوں کے ساتھ ہے، معاون خصوصی فردوس عاشق اعوان کا کشمیریوں کے احتجاجی کیمپ سے خطاب۔۔
@Dr_FirdousPTI #GNN #GNNupdates #Kashmir #BlackDay https://t.co/VQrMkaJWfb</t>
  </si>
  <si>
    <t>Sun Oct 27 11:42:05 +0000 2019</t>
  </si>
  <si>
    <t>http://twitter.com/gnnhdofficial/statuses/1188420598030065671</t>
  </si>
  <si>
    <t>{"hashtags":[{"text":"GNN","indices":[128,132]},{"text":"GNNupdates","indices":[133,144]},{"text":"Kashmir","indices":[145,153]},{"text":"BlackDay","indices":[154,163]}],"symbols":[],"user_mentions":[{"screen_name":"Dr_FirdousPTI","name":"Firdous Ashiq Awan","id":869239266651418600,"id_str":"869239266651418625","indices":[113,127]}],"urls":[],"media":[{"id":1188420582725116000,"id_str":"1188420582725115904","indices":[164,187],"media_url":"http://pbs.twimg.com/media/EH4eOTUX4AAX-n1.png","media_url_https":"https://pbs.twimg.com/media/EH4eOTUX4AAX-n1.png","url":"https://t.co/VQrMkaJWfb","display_url":"pic.twitter.com/VQrMkaJWfb","expanded_url":"https://twitter.com/gnnhdofficial/status/1188420598030065671/photo/1","type":"photo","sizes":{"large":{"w":777,"h":427,"resize":"fit"},"small":{"w":680,"h":374,"resize":"fit"},"medium":{"w":777,"h":427,"resize":"fit"},"thumb":{"w":150,"h":150,"resize":"crop"}}}]}</t>
  </si>
  <si>
    <t>1188419766790295552</t>
  </si>
  <si>
    <t>معاون خصوصی فردوس عاشق اعوان کا کشمیریوں کے احتجاجی کیمپ سے خطاب۔۔
@Dr_FirdousPTI #GNN #GNNupdates #Kashmir #BlackDay https://t.co/fyEAGqmPCL</t>
  </si>
  <si>
    <t>Sun Oct 27 11:38:46 +0000 2019</t>
  </si>
  <si>
    <t>http://twitter.com/gnnhdofficial/statuses/1188419766790295552</t>
  </si>
  <si>
    <t>{"hashtags":[{"text":"GNN","indices":[83,87]},{"text":"GNNupdates","indices":[88,99]},{"text":"Kashmir","indices":[100,108]},{"text":"BlackDay","indices":[109,118]}],"symbols":[],"user_mentions":[{"screen_name":"Dr_FirdousPTI","name":"Firdous Ashiq Awan","id":869239266651418600,"id_str":"869239266651418625","indices":[68,82]}],"urls":[],"media":[{"id":1188419752005378000,"id_str":"1188419752005378049","indices":[119,142],"media_url":"http://pbs.twimg.com/media/EH4dd8pWoAERhNU.png","media_url_https":"https://pbs.twimg.com/media/EH4dd8pWoAERhNU.png","url":"https://t.co/fyEAGqmPCL","display_url":"pic.twitter.com/fyEAGqmPCL","expanded_url":"https://twitter.com/gnnhdofficial/status/1188419766790295552/photo/1","type":"photo","sizes":{"small":{"w":680,"h":374,"resize":"fit"},"medium":{"w":779,"h":428,"resize":"fit"},"large":{"w":779,"h":428,"resize":"fit"},"thumb":{"w":150,"h":150,"resize":"crop"}}}]}</t>
  </si>
  <si>
    <t>1188392226029756416</t>
  </si>
  <si>
    <t>دنیا بھر میں مقیم کشمیری بھارتی قبضے کے 72 برس مکمل ہونے پر 27 اکتوبر کا دن  یوم سیاہ کے طور پر منارہے ہیں۔
https://t.co/2UnDER2vlN
#KashmirBlackDay #Kashmir #Pakistan #DawnNews</t>
  </si>
  <si>
    <t>Sun Oct 27 09:49:20 +0000 2019</t>
  </si>
  <si>
    <t>http://twitter.com/Dawn_News/statuses/1188392226029756416</t>
  </si>
  <si>
    <t>{"hashtags":[{"text":"KashmirBlackDay","indices":[134,150]},{"text":"Kashmir","indices":[151,159]},{"text":"Pakistan","indices":[160,169]},{"text":"DawnNews","indices":[170,179]}],"symbols":[],"user_mentions":[],"urls":[{"url":"https://t.co/2UnDER2vlN","expanded_url":"http://dawnnews.tv/news/1113343/","display_url":"dawnnews.tv/news/1113343/","indices":[109,132]}]}</t>
  </si>
  <si>
    <t>1188391684754890753</t>
  </si>
  <si>
    <t>وزیراعظم عمران خان نے آزادی کشمیر کا پودا لگا دیا
#PMImranKhan #Kashmir
 #KashmirBlackDay  #BlackDay  #DawnNews #Pakistan https://t.co/SJfUYMkE18</t>
  </si>
  <si>
    <t>Sun Oct 27 09:47:11 +0000 2019</t>
  </si>
  <si>
    <t>http://twitter.com/Dawn_News/statuses/1188391684754890753</t>
  </si>
  <si>
    <t>{"hashtags":[{"text":"PMImranKhan","indices":[51,63]},{"text":"Kashmir","indices":[64,72]},{"text":"KashmirBlackDay","indices":[74,90]},{"text":"BlackDay","indices":[92,101]},{"text":"DawnNews","indices":[103,112]},{"text":"Pakistan","indices":[113,122]}],"symbols":[],"user_mentions":[],"urls":[],"media":[{"id":1188390299766284300,"id_str":"1188390299766284289","indices":[123,146],"media_url":"http://pbs.twimg.com/ext_tw_video_thumb/1188390299766284289/pu/img/AsPCoZkRJb4LgaYR.jpg","media_url_https":"https://pbs.twimg.com/ext_tw_video_thumb/1188390299766284289/pu/img/AsPCoZkRJb4LgaYR.jpg","url":"https://t.co/SJfUYMkE18","display_url":"pic.twitter.com/SJfUYMkE18","expanded_url":"https://twitter.com/Dawn_News/status/1188391684754890753/video/1","type":"photo","sizes":{"thumb":{"w":150,"h":150,"resize":"crop"},"small":{"w":680,"h":680,"resize":"fit"},"large":{"w":1080,"h":1080,"resize":"fit"},"medium":{"w":1080,"h":1080,"resize":"fit"}}}]}</t>
  </si>
  <si>
    <t>1188391587631554560</t>
  </si>
  <si>
    <t>بھارتی قبضے کے 72 برس مکمل، کشمیر سمیت دنیا بھر میں یوم سیاہ
https://t.co/2UnDER2vlN
#KashmirBlackDay #Kashmir #Pakistan #DawnNews</t>
  </si>
  <si>
    <t>Sun Oct 27 09:46:48 +0000 2019</t>
  </si>
  <si>
    <t>http://twitter.com/Dawn_News/statuses/1188391587631554560</t>
  </si>
  <si>
    <t>{"hashtags":[{"text":"KashmirBlackDay","indices":[87,103]},{"text":"Kashmir","indices":[104,112]},{"text":"Pakistan","indices":[113,122]},{"text":"DawnNews","indices":[123,132]}],"symbols":[],"user_mentions":[],"urls":[{"url":"https://t.co/2UnDER2vlN","expanded_url":"http://dawnnews.tv/news/1113343/","display_url":"dawnnews.tv/news/1113343/","indices":[62,85]}]}</t>
  </si>
  <si>
    <t>1188387738183196672</t>
  </si>
  <si>
    <t>یوم سیاہ کشمیر کا دن، وزیر اعظم عمران خان نے آزادیِ کشمیر کا پودا لگا دیا۔۔ 
#BlackDay #GNN #GNNupdates #PMIK #Kashmir #Pakistan #India #ImranKhan @PTIofficial @ImranKhanPTI https://t.co/AHgK881zpx</t>
  </si>
  <si>
    <t>Sun Oct 27 09:31:30 +0000 2019</t>
  </si>
  <si>
    <t>http://twitter.com/gnnhdofficial/statuses/1188387738183196672</t>
  </si>
  <si>
    <t>{"hashtags":[{"text":"BlackDay","indices":[78,87]},{"text":"GNN","indices":[88,92]},{"text":"GNNupdates","indices":[93,104]},{"text":"PMIK","indices":[105,110]},{"text":"Kashmir","indices":[111,119]},{"text":"Pakistan","indices":[120,129]},{"text":"India","indices":[130,136]},{"text":"ImranKhan","indices":[137,147]}],"symbols":[],"user_mentions":[{"screen_name":"PTIofficial","name":"PTI","id":127483019,"id_str":"127483019","indices":[148,160]},{"screen_name":"ImranKhanPTI","name":"Imran Khan","id":122453931,"id_str":"122453931","indices":[161,174]}],"urls":[],"media":[{"id":1188387026242064400,"id_str":"1188387026242064384","indices":[175,198],"media_url":"http://pbs.twimg.com/amplify_video_thumb/1188387026242064384/img/VSDB8gIxxObZ9Edr.jpg","media_url_https":"https://pbs.twimg.com/amplify_video_thumb/1188387026242064384/img/VSDB8gIxxObZ9Edr.jpg","url":"https://t.co/AHgK881zpx","display_url":"pic.twitter.com/AHgK881zpx","expanded_url":"https://twitter.com/gnnhdofficial/status/1188387738183196672/video/1","type":"photo","sizes":{"thumb":{"w":150,"h":150,"resize":"crop"},"medium":{"w":1200,"h":675,"resize":"fit"},"small":{"w":680,"h":383,"resize":"fit"},"large":{"w":1280,"h":720,"resize":"fit"}}}]}</t>
  </si>
  <si>
    <t>1188386773338132480</t>
  </si>
  <si>
    <t>یوم سیاہ کشمیر،پاکستان کا مودی کو فضائی حدود استعمال کرنےکی اجازت نہ دینےکا فیصلہ
#BlackDay #GNN #GNNupdates #Modi #Kashmir #Pakistan #India https://t.co/oD1f2BAgQW</t>
  </si>
  <si>
    <t>Sun Oct 27 09:27:40 +0000 2019</t>
  </si>
  <si>
    <t>http://twitter.com/gnnhdofficial/statuses/1188386773338132480</t>
  </si>
  <si>
    <t>{"hashtags":[{"text":"BlackDay","indices":[83,92]},{"text":"GNN","indices":[93,97]},{"text":"GNNupdates","indices":[98,109]},{"text":"Modi","indices":[110,115]},{"text":"Kashmir","indices":[116,124]},{"text":"Pakistan","indices":[125,134]},{"text":"India","indices":[135,141]}],"symbols":[],"user_mentions":[],"urls":[],"media":[{"id":1188385500521996300,"id_str":"1188385500521996288","indices":[142,165],"media_url":"http://pbs.twimg.com/amplify_video_thumb/1188385500521996288/img/pUT7U-haxLWwd3zG.jpg","media_url_https":"https://pbs.twimg.com/amplify_video_thumb/1188385500521996288/img/pUT7U-haxLWwd3zG.jpg","url":"https://t.co/oD1f2BAgQW","display_url":"pic.twitter.com/oD1f2BAgQW","expanded_url":"https://twitter.com/gnnhdofficial/status/1188386773338132480/video/1","type":"photo","sizes":{"thumb":{"w":150,"h":150,"resize":"crop"},"medium":{"w":1200,"h":675,"resize":"fit"},"small":{"w":680,"h":383,"resize":"fit"},"large":{"w":1280,"h":720,"resize":"fit"}}}]}</t>
  </si>
  <si>
    <t>1188382411660419073</t>
  </si>
  <si>
    <t>آج یہ قوم عمران خان کی وجہ سے متحد نہیں، انہوں نے تو ملکی معیشت تباہ کر کے رکھ دی ہے، شہباز شریف
#Kashmir  #KashmirBlackDay  #BlackDay  #ShahbazSharif #Pakistan #DawnNews https://t.co/jIQuV7kbW3</t>
  </si>
  <si>
    <t>Sun Oct 27 09:10:20 +0000 2019</t>
  </si>
  <si>
    <t>http://twitter.com/Dawn_News/statuses/1188382411660419073</t>
  </si>
  <si>
    <t>{"hashtags":[{"text":"Kashmir","indices":[98,106]},{"text":"KashmirBlackDay","indices":[108,124]},{"text":"BlackDay","indices":[126,135]},{"text":"ShahbazSharif","indices":[137,151]},{"text":"Pakistan","indices":[152,161]},{"text":"DawnNews","indices":[162,171]}],"symbols":[],"user_mentions":[],"urls":[],"media":[{"id":1188382237055733800,"id_str":"1188382237055733760","indices":[172,195],"media_url":"http://pbs.twimg.com/ext_tw_video_thumb/1188382237055733760/pu/img/OXvusXjMlsCuW21p.jpg","media_url_https":"https://pbs.twimg.com/ext_tw_video_thumb/1188382237055733760/pu/img/OXvusXjMlsCuW21p.jpg","url":"https://t.co/jIQuV7kbW3","display_url":"pic.twitter.com/jIQuV7kbW3","expanded_url":"https://twitter.com/Dawn_News/status/1188382411660419073/video/1","type":"photo","sizes":{"thumb":{"w":150,"h":150,"resize":"crop"},"small":{"w":680,"h":680,"resize":"fit"},"large":{"w":1080,"h":1080,"resize":"fit"},"medium":{"w":1080,"h":1080,"resize":"fit"}}}]}</t>
  </si>
  <si>
    <t>1188376121634476032</t>
  </si>
  <si>
    <t>وزیر اعظم آزاد کشمیر کا یوم سیاہ کی تقریب سے خطاب
#BlackDay #GNN #GNNupdates #AzadKashmir #Kashmir https://t.co/3ztyOXkaRj</t>
  </si>
  <si>
    <t>Sun Oct 27 08:45:21 +0000 2019</t>
  </si>
  <si>
    <t>http://twitter.com/gnnhdofficial/statuses/1188376121634476032</t>
  </si>
  <si>
    <t>{"hashtags":[{"text":"BlackDay","indices":[51,60]},{"text":"GNN","indices":[61,65]},{"text":"GNNupdates","indices":[66,77]},{"text":"AzadKashmir","indices":[78,90]},{"text":"Kashmir","indices":[91,99]}],"symbols":[],"user_mentions":[],"urls":[],"media":[{"id":1188376096200372200,"id_str":"1188376096200372224","indices":[100,123],"media_url":"http://pbs.twimg.com/media/EH31w2GWsAA15pX.png","media_url_https":"https://pbs.twimg.com/media/EH31w2GWsAA15pX.png","url":"https://t.co/3ztyOXkaRj","display_url":"pic.twitter.com/3ztyOXkaRj","expanded_url":"https://twitter.com/gnnhdofficial/status/1188376121634476032/photo/1","type":"photo","sizes":{"large":{"w":771,"h":443,"resize":"fit"},"small":{"w":680,"h":391,"resize":"fit"},"thumb":{"w":150,"h":150,"resize":"crop"},"medium":{"w":771,"h":443,"resize":"fit"}}}]}</t>
  </si>
  <si>
    <t>1188374927482806272</t>
  </si>
  <si>
    <t>بھارت نے رواں برس 5 اگست سے مقبوضہ کشمیر میں 80 لاکھ لوگوں 
کو محصور کررکھا ہے، صدر مملکت
مزید پڑھیں
https://t.co/ZRyd7r7ESu
#BlackDay #Kashmir #PMImranKhan #President #DawnNews</t>
  </si>
  <si>
    <t>Sun Oct 27 08:40:36 +0000 2019</t>
  </si>
  <si>
    <t>http://twitter.com/Dawn_News/statuses/1188374927482806272</t>
  </si>
  <si>
    <t>{"hashtags":[{"text":"BlackDay","indices":[127,136]},{"text":"Kashmir","indices":[137,145]},{"text":"PMImranKhan","indices":[146,158]},{"text":"President","indices":[159,169]},{"text":"DawnNews","indices":[170,179]}],"symbols":[],"user_mentions":[],"urls":[{"url":"https://t.co/ZRyd7r7ESu","expanded_url":"http://dawnnews.tv/news/1113341/","display_url":"dawnnews.tv/news/1113341/","indices":[102,125]}]}</t>
  </si>
  <si>
    <t>1188374793994805248</t>
  </si>
  <si>
    <t>’عمران خان کا اصل چہرہ عوام کے سامنے لانے کا اعلان‘
۔۔۔۔۔۔۔۔۔۔۔۔۔۔۔۔۔۔۔۔۔۔۔۔۔۔
مزید پڑھیں: https://t.co/qQrHycEWR0
۔۔۔۔۔۔۔۔۔۔۔۔۔۔۔۔۔۔۔۔۔۔۔۔۔۔
#HumNews #BilawalBhuttoZardari #Kashmir #ImranKhan #PTI https://t.co/DZgk9xibHa</t>
  </si>
  <si>
    <t>Sun Oct 27 08:40:04 +0000 2019</t>
  </si>
  <si>
    <t>http://twitter.com/humnewspakistan/statuses/1188374793994805248</t>
  </si>
  <si>
    <t>{"hashtags":[{"text":"HumNews","indices":[142,150]},{"text":"BilawalBhuttoZardari","indices":[151,172]},{"text":"Kashmir","indices":[173,181]},{"text":"ImranKhan","indices":[182,192]},{"text":"PTI","indices":[193,197]}],"symbols":[],"user_mentions":[],"urls":[{"url":"https://t.co/qQrHycEWR0","expanded_url":"https://www.humnews.pk/latest/209009/","display_url":"humnews.pk/latest/209009/","indices":[91,114]}],"media":[{"id":1188374790228365300,"id_str":"1188374790228365312","indices":[198,221],"media_url":"http://pbs.twimg.com/media/EH30k0-XUAAzJIL.png","media_url_https":"https://pbs.twimg.com/media/EH30k0-XUAAzJIL.png","url":"https://t.co/DZgk9xibHa","display_url":"pic.twitter.com/DZgk9xibHa","expanded_url":"https://twitter.com/humnewspakistan/status/1188374793994805248/photo/1","type":"photo","sizes":{"large":{"w":843,"h":500,"resize":"fit"},"medium":{"w":843,"h":500,"resize":"fit"},"small":{"w":680,"h":403,"resize":"fit"},"thumb":{"w":150,"h":150,"resize":"crop"}}}]}</t>
  </si>
  <si>
    <t>1188374752362147842</t>
  </si>
  <si>
    <t>’پاکستان کشمیریوں کی حمایت جاری رکھے گا‘ صدرِ مملکت اور  وزیراعظم کا یومِ سیاہ پر پیغام
مزید پڑھیں
https://t.co/ZRyd7r7ESu
#BlackDay #Kashmir #PMImranKhan #President #DawnNews</t>
  </si>
  <si>
    <t>Sun Oct 27 08:39:54 +0000 2019</t>
  </si>
  <si>
    <t>http://twitter.com/Dawn_News/statuses/1188374752362147842</t>
  </si>
  <si>
    <t>{"hashtags":[{"text":"BlackDay","indices":[125,134]},{"text":"Kashmir","indices":[135,143]},{"text":"PMImranKhan","indices":[144,156]},{"text":"President","indices":[157,167]},{"text":"DawnNews","indices":[168,177]}],"symbols":[],"user_mentions":[],"urls":[{"url":"https://t.co/ZRyd7r7ESu","expanded_url":"http://dawnnews.tv/news/1113341/","display_url":"dawnnews.tv/news/1113341/","indices":[100,123]}]}</t>
  </si>
  <si>
    <t>1188359668239912960</t>
  </si>
  <si>
    <t>دنیا بھر میں بھارتی قبضے کے خلاف یوم سیاہ
#Kashmir #BlackDay #GNN #GNNupdates https://t.co/jthrfuaTth</t>
  </si>
  <si>
    <t>Sun Oct 27 07:39:58 +0000 2019</t>
  </si>
  <si>
    <t>http://twitter.com/gnnhdofficial/statuses/1188359668239912960</t>
  </si>
  <si>
    <t>{"hashtags":[{"text":"Kashmir","indices":[43,51]},{"text":"BlackDay","indices":[52,61]},{"text":"GNN","indices":[62,66]},{"text":"GNNupdates","indices":[67,78]}],"symbols":[],"user_mentions":[],"urls":[],"media":[{"id":1188359253758763000,"id_str":"1188359253758763008","indices":[79,102],"media_url":"http://pbs.twimg.com/ext_tw_video_thumb/1188359253758763008/pu/img/E5wNny7NUM4V1jwM.jpg","media_url_https":"https://pbs.twimg.com/ext_tw_video_thumb/1188359253758763008/pu/img/E5wNny7NUM4V1jwM.jpg","url":"https://t.co/jthrfuaTth","display_url":"pic.twitter.com/jthrfuaTth","expanded_url":"https://twitter.com/gnnhdofficial/status/1188359668239912960/video/1","type":"photo","sizes":{"thumb":{"w":150,"h":150,"resize":"crop"},"medium":{"w":1200,"h":675,"resize":"fit"},"small":{"w":680,"h":383,"resize":"fit"},"large":{"w":1280,"h":720,"resize":"fit"}}}]}</t>
  </si>
  <si>
    <t>1188359435632164864</t>
  </si>
  <si>
    <t>کراچی میں سرکاری اسکول کے طلبہ و طالبات نے بھارتی مظالم کے خلاف ریلی نکالی۔ 
#BlackDay #Kashmir  #kashmiris  #DawnNews #Pakistan #Karachi https://t.co/dveWQzt7os</t>
  </si>
  <si>
    <t>Sun Oct 27 07:39:02 +0000 2019</t>
  </si>
  <si>
    <t>http://twitter.com/Dawn_News/statuses/1188359435632164864</t>
  </si>
  <si>
    <t>{"hashtags":[{"text":"BlackDay","indices":[78,87]},{"text":"Kashmir","indices":[88,96]},{"text":"kashmiris","indices":[98,108]},{"text":"DawnNews","indices":[110,119]},{"text":"Pakistan","indices":[120,129]},{"text":"Karachi","indices":[130,138]}],"symbols":[],"user_mentions":[],"urls":[],"media":[{"id":1188359118047846400,"id_str":"1188359118047846401","indices":[139,162],"media_url":"http://pbs.twimg.com/ext_tw_video_thumb/1188359118047846401/pu/img/7qq9OgVfPsvTfzfk.jpg","media_url_https":"https://pbs.twimg.com/ext_tw_video_thumb/1188359118047846401/pu/img/7qq9OgVfPsvTfzfk.jpg","url":"https://t.co/dveWQzt7os","display_url":"pic.twitter.com/dveWQzt7os","expanded_url":"https://twitter.com/Dawn_News/status/1188359435632164864/video/1","type":"photo","sizes":{"thumb":{"w":150,"h":150,"resize":"crop"},"small":{"w":680,"h":680,"resize":"fit"},"large":{"w":1080,"h":1080,"resize":"fit"},"medium":{"w":1080,"h":1080,"resize":"fit"}}}]}</t>
  </si>
  <si>
    <t>1188345023819063296</t>
  </si>
  <si>
    <t>#Kashmir row sparks #Malaysia, India palm oil tensions
Read more: https://t.co/Axh9GITYtA 
#GeoNews 
https://t.co/YwLrSxJgup</t>
  </si>
  <si>
    <t>Sun Oct 27 06:41:46 +0000 2019</t>
  </si>
  <si>
    <t>http://twitter.com/geonews_english/statuses/1188345023819063296</t>
  </si>
  <si>
    <t>{"hashtags":[{"text":"Kashmir","indices":[0,8]},{"text":"Malaysia","indices":[20,29]},{"text":"GeoNews","indices":[93,101]}],"symbols":[],"user_mentions":[],"urls":[{"url":"https://t.co/Axh9GITYtA","expanded_url":"http://bit.ly/2p5jI49","display_url":"bit.ly/2p5jI49","indices":[67,90]},{"url":"https://t.co/YwLrSxJgup","expanded_url":"https://cards.twitter.com/cards/18ce53y2l6t/8ad6v","display_url":"cards.twitter.com/cards/18ce53y2…","indices":[104,127]}]}</t>
  </si>
  <si>
    <t>1188336164262035456</t>
  </si>
  <si>
    <t>پوری ہندو برادری پاکستان آرمی اور کشمیری عوام کے ساتھ شانہ بشانہ کھڑی ہے اور ان کے حق خود ارادیت کے حصول کی جدوجہد کی حمایت کرتی ہے'۔
ؐمزیدپڑھیں: 
https://t.co/CXk6JBfkNt
#DawnNews
#Kashmir
#India
#Diwali</t>
  </si>
  <si>
    <t>Sun Oct 27 06:06:34 +0000 2019</t>
  </si>
  <si>
    <t>http://twitter.com/Dawn_News/statuses/1188336164262035456</t>
  </si>
  <si>
    <t>{"hashtags":[{"text":"DawnNews","indices":[173,182]},{"text":"Kashmir","indices":[183,191]},{"text":"India","indices":[192,198]},{"text":"Diwali","indices":[199,206]}],"symbols":[],"user_mentions":[],"urls":[{"url":"https://t.co/CXk6JBfkNt","expanded_url":"http://dawnnews.tv/news/1113335/","display_url":"dawnnews.tv/news/1113335/","indices":[149,172]}]}</t>
  </si>
  <si>
    <t>1188336114903502848</t>
  </si>
  <si>
    <t>بلوچستان کی ہندو کمیونٹی کشمیریوں کے حق خود ارادیت اور کشمیری کاذ کی بھرپور حمایت کرتی ہے۔
ؐمزیدپڑھیں: 
https://t.co/CXk6JBfkNt
#DawnNews
#Kashmir
#India
#Diwali</t>
  </si>
  <si>
    <t>Sun Oct 27 06:06:22 +0000 2019</t>
  </si>
  <si>
    <t>http://twitter.com/Dawn_News/statuses/1188336114903502848</t>
  </si>
  <si>
    <t>{"hashtags":[{"text":"DawnNews","indices":[129,138]},{"text":"Kashmir","indices":[139,147]},{"text":"India","indices":[148,154]},{"text":"Diwali","indices":[155,162]}],"symbols":[],"user_mentions":[],"urls":[{"url":"https://t.co/CXk6JBfkNt","expanded_url":"http://dawnnews.tv/news/1113335/","display_url":"dawnnews.tv/news/1113335/","indices":[105,128]}]}</t>
  </si>
  <si>
    <t>1188336055394672642</t>
  </si>
  <si>
    <t>مقبوضہ کشمیر سے اظہار یکجہتی، ہندو برادری کا سادگی سے دیوالی منانے کا فیصلہ
ؐمزیدپڑھیں: 
https://t.co/3AtQHIocjZ
#DawnNews
#Kashmir
#India
#Diwali</t>
  </si>
  <si>
    <t>Sun Oct 27 06:06:08 +0000 2019</t>
  </si>
  <si>
    <t>http://twitter.com/Dawn_News/statuses/1188336055394672642</t>
  </si>
  <si>
    <t>{"hashtags":[{"text":"DawnNews","indices":[114,123]},{"text":"Kashmir","indices":[124,132]},{"text":"India","indices":[133,139]},{"text":"Diwali","indices":[140,147]}],"symbols":[],"user_mentions":[],"urls":[{"url":"https://t.co/3AtQHIocjZ","expanded_url":"https://www.dawnnews.tv/news/1113335/","display_url":"dawnnews.tv/news/1113335/","indices":[90,113]}]}</t>
  </si>
  <si>
    <t>1188334510846332935</t>
  </si>
  <si>
    <t>تاریخ کے سیاہ دن کے حوالے سے پاکستانی شوبز ستاروں کا کہنا ہے؟ سنیے ان کی زبانی۔۔ 
#GNN #GNNupdates #BlackDay #Kashmir #Pakistan https://t.co/0karcYPu6z</t>
  </si>
  <si>
    <t>Sun Oct 27 06:00:00 +0000 2019</t>
  </si>
  <si>
    <t>http://twitter.com/gnnhdofficial/statuses/1188334510846332935</t>
  </si>
  <si>
    <t>{"hashtags":[{"text":"GNN","indices":[83,87]},{"text":"GNNupdates","indices":[88,99]},{"text":"BlackDay","indices":[100,109]},{"text":"Kashmir","indices":[110,118]},{"text":"Pakistan","indices":[119,128]}],"symbols":[],"user_mentions":[],"urls":[],"media":[{"id":1188330996615266300,"id_str":"1188330996615266305","indices":[129,152],"media_url":"http://pbs.twimg.com/amplify_video_thumb/1188330996615266305/img/pb3CdK3mYozW65tA.jpg","media_url_https":"https://pbs.twimg.com/amplify_video_thumb/1188330996615266305/img/pb3CdK3mYozW65tA.jpg","url":"https://t.co/0karcYPu6z","display_url":"pic.twitter.com/0karcYPu6z","expanded_url":"https://twitter.com/gnnhdofficial/status/1188334510846332935/video/1","type":"photo","sizes":{"thumb":{"w":150,"h":150,"resize":"crop"},"medium":{"w":1200,"h":675,"resize":"fit"},"small":{"w":680,"h":383,"resize":"fit"},"large":{"w":1280,"h":720,"resize":"fit"}}}]}</t>
  </si>
  <si>
    <t>1188330224053866496</t>
  </si>
  <si>
    <t>The people of #Pakistan and Kashmiris worldwide, are observing #BlackDay today, in solidarity with the innocent people of Indian Occupied #Kashmir under brutal State sponsored repression for 72 years. 
#KashmirBleeds https://t.co/EbZWymXKH3</t>
  </si>
  <si>
    <t>Sun Oct 27 05:42:58 +0000 2019</t>
  </si>
  <si>
    <t>http://twitter.com/PTVNewsOfficial/statuses/1188330224053866496</t>
  </si>
  <si>
    <t>{"hashtags":[{"text":"Pakistan","indices":[14,23]},{"text":"BlackDay","indices":[63,72]},{"text":"Kashmir","indices":[138,146]},{"text":"KashmirBleeds","indices":[203,217]}],"symbols":[],"user_mentions":[],"urls":[],"media":[{"id":1188330214696329200,"id_str":"1188330214696329216","indices":[218,241],"media_url":"http://pbs.twimg.com/media/EH3MCMLWoAA6JeZ.jpg","media_url_https":"https://pbs.twimg.com/media/EH3MCMLWoAA6JeZ.jpg","url":"https://t.co/EbZWymXKH3","display_url":"pic.twitter.com/EbZWymXKH3","expanded_url":"https://twitter.com/PTVNewsOfficial/status/1188330224053866496/photo/1","type":"photo","sizes":{"small":{"w":680,"h":344,"resize":"fit"},"thumb":{"w":150,"h":150,"resize":"crop"},"large":{"w":1024,"h":518,"resize":"fit"},"medium":{"w":1024,"h":518,"resize":"fit"}}}]}</t>
  </si>
  <si>
    <t>1188326961950576646</t>
  </si>
  <si>
    <t>مقبوضہ کشمیر میں بھارت کے غاصبانہ قبضے کے خلاف آج یوم سیاہ منایا جا رہا ہے۔۔۔ 
#Kashmir #BlackDay #GNN #GNNupdates https://t.co/gzM0GJKYVw</t>
  </si>
  <si>
    <t>Sun Oct 27 05:30:00 +0000 2019</t>
  </si>
  <si>
    <t>http://twitter.com/gnnhdofficial/statuses/1188326961950576646</t>
  </si>
  <si>
    <t>{"hashtags":[{"text":"Kashmir","indices":[80,88]},{"text":"BlackDay","indices":[89,98]},{"text":"GNN","indices":[99,103]},{"text":"GNNupdates","indices":[104,115]}],"symbols":[],"user_mentions":[],"urls":[],"media":[{"id":1188323443026071600,"id_str":"1188323443026071552","indices":[116,139],"media_url":"http://pbs.twimg.com/amplify_video_thumb/1188323443026071552/img/3uFVmgW9WjdKR60h.jpg","media_url_https":"https://pbs.twimg.com/amplify_video_thumb/1188323443026071552/img/3uFVmgW9WjdKR60h.jpg","url":"https://t.co/gzM0GJKYVw","display_url":"pic.twitter.com/gzM0GJKYVw","expanded_url":"https://twitter.com/gnnhdofficial/status/1188326961950576646/video/1","type":"photo","sizes":{"thumb":{"w":150,"h":150,"resize":"crop"},"medium":{"w":1200,"h":675,"resize":"fit"},"small":{"w":680,"h":383,"resize":"fit"},"large":{"w":1280,"h":720,"resize":"fit"}}}]}</t>
  </si>
  <si>
    <t>1188323111676108800</t>
  </si>
  <si>
    <t>پاکستانی اور کشمیری ایک جان دو قلب ہیں، کشمیریوں کو یقین دلاتے ہیں پاکستان ان کے ساتھ کھڑا ہے: صدر عارف علوی کا پیغام۔۔ 
@ArifAlvi #GNN #GNNupdates #Kashmir #BlackDay @PTIofficial https://t.co/xrwg3LEPjR</t>
  </si>
  <si>
    <t>Sun Oct 27 05:14:42 +0000 2019</t>
  </si>
  <si>
    <t>http://twitter.com/gnnhdofficial/statuses/1188323111676108800</t>
  </si>
  <si>
    <t>{"hashtags":[{"text":"GNN","indices":[132,136]},{"text":"GNNupdates","indices":[137,148]},{"text":"Kashmir","indices":[149,157]},{"text":"BlackDay","indices":[158,167]}],"symbols":[],"user_mentions":[{"screen_name":"ArifAlvi","name":"Dr. Arif Alvi","id":9959702,"id_str":"9959702","indices":[122,131]},{"screen_name":"PTIofficial","name":"PTI","id":127483019,"id_str":"127483019","indices":[168,180]}],"urls":[],"media":[{"id":1188322646364213200,"id_str":"1188322646364213248","indices":[181,204],"media_url":"http://pbs.twimg.com/amplify_video_thumb/1188322646364213248/img/6XnpVAXDZ3ZhWdK9.jpg","media_url_https":"https://pbs.twimg.com/amplify_video_thumb/1188322646364213248/img/6XnpVAXDZ3ZhWdK9.jpg","url":"https://t.co/xrwg3LEPjR","display_url":"pic.twitter.com/xrwg3LEPjR","expanded_url":"https://twitter.com/gnnhdofficial/status/1188323111676108800/video/1","type":"photo","sizes":{"thumb":{"w":150,"h":150,"resize":"crop"},"medium":{"w":1200,"h":675,"resize":"fit"},"small":{"w":680,"h":383,"resize":"fit"},"large":{"w":1280,"h":720,"resize":"fit"}}}]}</t>
  </si>
  <si>
    <t>1188176616649887746</t>
  </si>
  <si>
    <t>سید علی گیلانی کی کشمیریوں کو سرینگر کے لال چوک کی جانب مارچ کی ہدایت
#BOLNews #SyedGillani #Kashmir https://t.co/2eOObFD1BJ</t>
  </si>
  <si>
    <t>Sat Oct 26 19:32:35 +0000 2019</t>
  </si>
  <si>
    <t>&lt;a href="https://www.bolnetwork.com" rel="nofollow"&gt;Social Media Platform App&lt;/a&gt;</t>
  </si>
  <si>
    <t>http://twitter.com/BOLNETWORK/statuses/1188176616649887746</t>
  </si>
  <si>
    <t>{"hashtags":[{"text":"BOLNews","indices":[70,78]},{"text":"SyedGillani","indices":[79,91]},{"text":"Kashmir","indices":[92,100]}],"symbols":[],"user_mentions":[],"urls":[],"media":[{"id":1188176581556093000,"id_str":"1188176581556092934","indices":[101,124],"media_url":"http://pbs.twimg.com/media/EH1ATkIWwAY29NM.jpg","media_url_https":"https://pbs.twimg.com/media/EH1ATkIWwAY29NM.jpg","url":"https://t.co/2eOObFD1BJ","display_url":"pic.twitter.com/2eOObFD1BJ","expanded_url":"https://twitter.com/BOLNETWORK/status/1188176616649887746/photo/1","type":"photo","sizes":{"thumb":{"w":150,"h":150,"resize":"crop"},"large":{"w":1920,"h":1080,"resize":"fit"},"medium":{"w":1200,"h":675,"resize":"fit"},"small":{"w":680,"h":383,"resize":"fit"}}}]}</t>
  </si>
  <si>
    <t>1188170012223299587</t>
  </si>
  <si>
    <t>The people of #Pakistan will observe #BlackDay October 27th, 2019, in solidarity with the innocent people of Indian Occupied #Kashmir under brutal State sponsored repression for 72 years. 
#KashmirBleeds https://t.co/Ipih1xHZtj</t>
  </si>
  <si>
    <t>Sat Oct 26 19:06:20 +0000 2019</t>
  </si>
  <si>
    <t>http://twitter.com/PTVNewsOfficial/statuses/1188170012223299587</t>
  </si>
  <si>
    <t>{"hashtags":[{"text":"Pakistan","indices":[14,23]},{"text":"BlackDay","indices":[37,46]},{"text":"Kashmir","indices":[125,133]},{"text":"KashmirBleeds","indices":[190,204]}],"symbols":[],"user_mentions":[],"urls":[],"media":[{"id":1188170000751845400,"id_str":"1188170000751845377","indices":[205,228],"media_url":"http://pbs.twimg.com/media/EH06UguW4AE7XcN.jpg","media_url_https":"https://pbs.twimg.com/media/EH06UguW4AE7XcN.jpg","url":"https://t.co/Ipih1xHZtj","display_url":"pic.twitter.com/Ipih1xHZtj","expanded_url":"https://twitter.com/PTVNewsOfficial/status/1188170012223299587/photo/1","type":"photo","sizes":{"thumb":{"w":150,"h":150,"resize":"crop"},"large":{"w":1200,"h":600,"resize":"fit"},"small":{"w":680,"h":340,"resize":"fit"},"medium":{"w":1200,"h":600,"resize":"fit"}}}]}</t>
  </si>
  <si>
    <t>1188155141020622849</t>
  </si>
  <si>
    <t>Occupied #Kashmir under siege for 83rd consecutive day: AJK PM  
#ARYNews
https://t.co/XDg4cHcoWX</t>
  </si>
  <si>
    <t>Sat Oct 26 18:07:15 +0000 2019</t>
  </si>
  <si>
    <t>http://twitter.com/ARYNEWSOFFICIAL/statuses/1188155141020622849</t>
  </si>
  <si>
    <t>{"hashtags":[{"text":"Kashmir","indices":[9,17]},{"text":"ARYNews","indices":[65,73]}],"symbols":[],"user_mentions":[],"urls":[{"url":"https://t.co/XDg4cHcoWX","expanded_url":"https://arynews.tv/en/kashmir-siege-83rd-consecutive-day/","display_url":"arynews.tv/en/kashmir-sie…","indices":[75,98]}]}</t>
  </si>
  <si>
    <t>1188100468779704321</t>
  </si>
  <si>
    <t>بول نیوز نے ہمیشہ کشمیریوں کا ساتھ دیا ہے!!!
راجہ فاروق حیدر کا خصوصی انٹرویو!!!
#BOLNews #AbBaatHogi #Kashmir 
@FaysalAzizKhan https://t.co/HbeT7ysjNn</t>
  </si>
  <si>
    <t>Sat Oct 26 14:30:00 +0000 2019</t>
  </si>
  <si>
    <t>http://twitter.com/BOLNETWORK/statuses/1188100468779704321</t>
  </si>
  <si>
    <t>{"hashtags":[{"text":"BOLNews","indices":[81,89]},{"text":"AbBaatHogi","indices":[90,101]},{"text":"Kashmir","indices":[102,110]}],"symbols":[],"user_mentions":[{"screen_name":"FaysalAzizKhan","name":"Faysal Aziz Khan","id":302142542,"id_str":"302142542","indices":[112,127]}],"urls":[],"media":[{"id":1188083395693367300,"id_str":"1188083395693367297","indices":[128,151],"media_url":"http://pbs.twimg.com/media/EHz5o_dW4AADubg.jpg","media_url_https":"https://pbs.twimg.com/media/EHz5o_dW4AADubg.jpg","url":"https://t.co/HbeT7ysjNn","display_url":"pic.twitter.com/HbeT7ysjNn","expanded_url":"https://twitter.com/BOLNETWORK/status/1188100468779704321/video/1","type":"photo","sizes":{"thumb":{"w":150,"h":150,"resize":"crop"},"medium":{"w":1200,"h":675,"resize":"fit"},"small":{"w":680,"h":383,"resize":"fit"},"large":{"w":1280,"h":720,"resize":"fit"}}}]}</t>
  </si>
  <si>
    <t>1188081720031137792</t>
  </si>
  <si>
    <t>’عمران خان کا اصل چہرہ عوام کے سامنے لانے کا اعلان‘
۔۔۔۔۔۔۔۔۔۔۔۔۔۔۔۔۔۔۔۔۔۔۔۔۔۔
مزید پڑھیں: https://t.co/qQrHycEWR0
۔۔۔۔۔۔۔۔۔۔۔۔۔۔۔۔۔۔۔۔۔۔۔۔۔۔
#HumNews #BilawalBhuttoZardari #Kashmir #ImranKhan #PTI https://t.co/taD60JebQh</t>
  </si>
  <si>
    <t>Sat Oct 26 13:15:30 +0000 2019</t>
  </si>
  <si>
    <t>http://twitter.com/humnewspakistan/statuses/1188081720031137792</t>
  </si>
  <si>
    <t>{"hashtags":[{"text":"HumNews","indices":[142,150]},{"text":"BilawalBhuttoZardari","indices":[151,172]},{"text":"Kashmir","indices":[173,181]},{"text":"ImranKhan","indices":[182,192]},{"text":"PTI","indices":[193,197]}],"symbols":[],"user_mentions":[],"urls":[{"url":"https://t.co/qQrHycEWR0","expanded_url":"https://www.humnews.pk/latest/209009/","display_url":"humnews.pk/latest/209009/","indices":[91,114]}],"media":[{"id":1188081718747644000,"id_str":"1188081718747643905","indices":[198,221],"media_url":"http://pbs.twimg.com/media/EHzqB0oWwAEmctT.png","media_url_https":"https://pbs.twimg.com/media/EHzqB0oWwAEmctT.png","url":"https://t.co/taD60JebQh","display_url":"pic.twitter.com/taD60JebQh","expanded_url":"https://twitter.com/humnewspakistan/status/1188081720031137792/photo/1","type":"photo","sizes":{"large":{"w":843,"h":500,"resize":"fit"},"medium":{"w":843,"h":500,"resize":"fit"},"small":{"w":680,"h":403,"resize":"fit"},"thumb":{"w":150,"h":150,"resize":"crop"}}}]}</t>
  </si>
  <si>
    <t>1188002940323274752</t>
  </si>
  <si>
    <t>The people of #Pakistan will observe #BlackDay tomorrow, October 27th, 2019, in solidarity with the innocent people of Indian Occupied #Kashmir under brutal State sponsored repression for 72 years. 
The current unprecedented lockdown has entered its 82nd day. 
#KashmirBleeds https://t.co/AthlMcBbYL</t>
  </si>
  <si>
    <t>Sat Oct 26 08:02:27 +0000 2019</t>
  </si>
  <si>
    <t>http://twitter.com/PTVNewsOfficial/statuses/1188002940323274752</t>
  </si>
  <si>
    <t>{"hashtags":[{"text":"Pakistan","indices":[14,23]},{"text":"BlackDay","indices":[37,46]},{"text":"Kashmir","indices":[135,143]},{"text":"KashmirBleeds","indices":[262,276]}],"symbols":[],"user_mentions":[],"urls":[],"media":[{"id":1188002916554158000,"id_str":"1188002916554158080","indices":[277,300],"media_url":"http://pbs.twimg.com/media/EHyiW7lWsAAu2Ns.jpg","media_url_https":"https://pbs.twimg.com/media/EHyiW7lWsAAu2Ns.jpg","url":"https://t.co/AthlMcBbYL","display_url":"pic.twitter.com/AthlMcBbYL","expanded_url":"https://twitter.com/PTVNewsOfficial/status/1188002940323274752/photo/1","type":"photo","sizes":{"thumb":{"w":150,"h":150,"resize":"crop"},"small":{"w":680,"h":344,"resize":"fit"},"medium":{"w":1024,"h":518,"resize":"fit"},"large":{"w":1024,"h":518,"resize":"fit"}}}]}</t>
  </si>
  <si>
    <t>1187998235123765248</t>
  </si>
  <si>
    <t>مقبوضہ کشمیر کی صورتحال پر امریکی اراکین کانگریس متحرک
۔۔۔۔۔۔۔۔۔۔۔۔۔۔۔۔۔۔۔۔۔۔۔۔۔۔۔۔۔۔
تفصیل پڑھیں: https://t.co/0LtFThY87J
۔۔۔۔۔۔۔۔۔۔۔۔۔۔۔۔۔۔۔۔۔۔۔۔۔۔۔۔۔۔
#HumNews #OccupiedKashmir #IOK #Kashmir #IndianArmy https://t.co/nfnBNQPWyP</t>
  </si>
  <si>
    <t>Sat Oct 26 07:43:45 +0000 2019</t>
  </si>
  <si>
    <t>http://twitter.com/humnewspakistan/statuses/1187998235123765248</t>
  </si>
  <si>
    <t>{"hashtags":[{"text":"HumNews","indices":[154,162]},{"text":"OccupiedKashmir","indices":[163,179]},{"text":"IOK","indices":[180,184]},{"text":"Kashmir","indices":[185,193]},{"text":"IndianArmy","indices":[194,205]}],"symbols":[],"user_mentions":[],"urls":[{"url":"https://t.co/0LtFThY87J","expanded_url":"https://www.humnews.pk/latest/208935/","display_url":"humnews.pk/latest/208935/","indices":[99,122]}],"media":[{"id":1187998233081069600,"id_str":"1187998233081069569","indices":[206,229],"media_url":"http://pbs.twimg.com/media/EHyeGUSWwAEaKOg.jpg","media_url_https":"https://pbs.twimg.com/media/EHyeGUSWwAEaKOg.jpg","url":"https://t.co/nfnBNQPWyP","display_url":"pic.twitter.com/nfnBNQPWyP","expanded_url":"https://twitter.com/humnewspakistan/status/1187998235123765248/photo/1","type":"photo","sizes":{"thumb":{"w":150,"h":150,"resize":"crop"},"small":{"w":680,"h":403,"resize":"fit"},"large":{"w":843,"h":500,"resize":"fit"},"medium":{"w":843,"h":500,"resize":"fit"}}}]}</t>
  </si>
  <si>
    <t>1187979422609092608</t>
  </si>
  <si>
    <t>’ہمارے پاس حملہ آوروں سے متعلق اہم شواہد موجود ہیں‘۔
مزیدپڑھیں:
https://t.co/utf6VWiLjr
#DawnNews
#Kashmir
#Pakistan
#india</t>
  </si>
  <si>
    <t>Sat Oct 26 06:29:00 +0000 2019</t>
  </si>
  <si>
    <t>http://twitter.com/Dawn_News/statuses/1187979422609092608</t>
  </si>
  <si>
    <t>{"hashtags":[{"text":"DawnNews","indices":[89,98]},{"text":"Kashmir","indices":[99,107]},{"text":"Pakistan","indices":[108,117]},{"text":"india","indices":[118,124]}],"symbols":[],"user_mentions":[],"urls":[{"url":"https://t.co/utf6VWiLjr","expanded_url":"http://dawnnews.tv/news/1113279/","display_url":"dawnnews.tv/news/1113279/","indices":[65,88]}]}</t>
  </si>
  <si>
    <t>1187979352056762368</t>
  </si>
  <si>
    <t>قتل کے واقعے کو نئی دہلی اور مسلح گروہ کے مابین تجارتی جنگ کے پس منظر میں دیکھا جارہا ہے۔
مزیدپڑھیں:
https://t.co/utf6VWiLjr
#DawnNews
#Kashmir
#Pakistan
#india</t>
  </si>
  <si>
    <t>Sat Oct 26 06:28:43 +0000 2019</t>
  </si>
  <si>
    <t>http://twitter.com/Dawn_News/statuses/1187979352056762368</t>
  </si>
  <si>
    <t>{"hashtags":[{"text":"DawnNews","indices":[126,135]},{"text":"Kashmir","indices":[136,144]},{"text":"Pakistan","indices":[145,154]},{"text":"india","indices":[155,161]}],"symbols":[],"user_mentions":[],"urls":[{"url":"https://t.co/utf6VWiLjr","expanded_url":"http://dawnnews.tv/news/1113279/","display_url":"dawnnews.tv/news/1113279/","indices":[102,125]}]}</t>
  </si>
  <si>
    <t>1187979277259681797</t>
  </si>
  <si>
    <t>مقبوضہ کشمیر میں سیب کی ترسیل کرنے والے 2 ٹرک ڈرائیور قتل
مزیدپڑھیں:
https://t.co/IVQXTwIxpU
#DawnNews
#Kashmir
#Pakistan
#india</t>
  </si>
  <si>
    <t>Sat Oct 26 06:28:25 +0000 2019</t>
  </si>
  <si>
    <t>http://twitter.com/Dawn_News/statuses/1187979277259681797</t>
  </si>
  <si>
    <t>{"hashtags":[{"text":"DawnNews","indices":[94,103]},{"text":"Kashmir","indices":[104,112]},{"text":"Pakistan","indices":[113,122]},{"text":"india","indices":[123,129]}],"symbols":[],"user_mentions":[],"urls":[{"url":"https://t.co/IVQXTwIxpU","expanded_url":"https://www.dawnnews.tv/news/1113279/","display_url":"dawnnews.tv/news/1113279/","indices":[70,93]}]}</t>
  </si>
  <si>
    <t>1187972691254489088</t>
  </si>
  <si>
    <t>Nearly one million tweets related to occupied #Kashmir were removed from #Twitter and at least 100 accounts made inaccessible to the people.
Read more: https://t.co/13O5bAnXQe 
#GeoNews 
https://t.co/F4Ov8Uercd</t>
  </si>
  <si>
    <t>Sat Oct 26 06:02:15 +0000 2019</t>
  </si>
  <si>
    <t>http://twitter.com/geonews_english/statuses/1187972691254489088</t>
  </si>
  <si>
    <t>{"hashtags":[{"text":"Kashmir","indices":[46,54]},{"text":"Twitter","indices":[73,81]},{"text":"GeoNews","indices":[179,187]}],"symbols":[],"user_mentions":[],"urls":[{"url":"https://t.co/13O5bAnXQe","expanded_url":"http://bit.ly/2BIGqBH","display_url":"bit.ly/2BIGqBH","indices":[153,176]},{"url":"https://t.co/F4Ov8Uercd","expanded_url":"https://cards.twitter.com/cards/18ce53y2l6t/8a9vw","display_url":"cards.twitter.com/cards/18ce53y2…","indices":[190,213]}]}</t>
  </si>
  <si>
    <t>1187961227777060865</t>
  </si>
  <si>
    <t>دسمبر 2012 سے جون 2017 تک  اکاؤنٹس بلاک کرنے کی900 درخواست پر صرف ایک اکاؤنٹ معطل کیا تھا۔
#India #Twitter #Kashmir #DawnNews 
مزید پڑھیں:
https://t.co/G7IXTfI8Iv</t>
  </si>
  <si>
    <t>Sat Oct 26 05:16:42 +0000 2019</t>
  </si>
  <si>
    <t>http://twitter.com/Dawn_News/statuses/1187961227777060865</t>
  </si>
  <si>
    <t>{"hashtags":[{"text":"India","indices":[91,97]},{"text":"Twitter","indices":[98,106]},{"text":"Kashmir","indices":[107,115]},{"text":"DawnNews","indices":[116,125]}],"symbols":[],"user_mentions":[],"urls":[{"url":"https://t.co/G7IXTfI8Iv","expanded_url":"http://dawnnews.tv/news/1113273/","display_url":"dawnnews.tv/news/1113273/","indices":[139,162]}]}</t>
  </si>
  <si>
    <t>1187960974004932609</t>
  </si>
  <si>
    <t>90 فیصد بند کیے گئے اکاؤنٹس اس گروہ سے تعلق رکھتے تھے جو کشمیر کے بارے میں بات کرتا تھا۔
#India #Twitter #Kashmir #DawnNews 
مزید پڑھیں:
https://t.co/G7IXTfI8Iv</t>
  </si>
  <si>
    <t>Sat Oct 26 05:15:42 +0000 2019</t>
  </si>
  <si>
    <t>http://twitter.com/Dawn_News/statuses/1187960974004932609</t>
  </si>
  <si>
    <t>{"hashtags":[{"text":"India","indices":[89,95]},{"text":"Twitter","indices":[96,104]},{"text":"Kashmir","indices":[105,113]},{"text":"DawnNews","indices":[114,123]}],"symbols":[],"user_mentions":[],"urls":[{"url":"https://t.co/G7IXTfI8Iv","expanded_url":"http://dawnnews.tv/news/1113273/","display_url":"dawnnews.tv/news/1113273/","indices":[137,160]}]}</t>
  </si>
  <si>
    <t>1187960821118312448</t>
  </si>
  <si>
    <t>بھارتی حکومت نے ٹوئٹر سے گزشتہ 2 سال کے عرصے میں 400 اکاؤنٹس بلاک کرنے کا مطالبہ کیا۔
#India #Twitter #Kashmir #DawnNews 
مزید پڑھیں:
https://t.co/JHd4QUnlYC</t>
  </si>
  <si>
    <t>Sat Oct 26 05:15:05 +0000 2019</t>
  </si>
  <si>
    <t>http://twitter.com/Dawn_News/statuses/1187960821118312448</t>
  </si>
  <si>
    <t>{"hashtags":[{"text":"India","indices":[86,92]},{"text":"Twitter","indices":[93,101]},{"text":"Kashmir","indices":[102,110]},{"text":"DawnNews","indices":[111,120]}],"symbols":[],"user_mentions":[],"urls":[{"url":"https://t.co/JHd4QUnlYC","expanded_url":"https://www.dawnnews.tv/news/1113273/","display_url":"dawnnews.tv/news/1113273/","indices":[134,157]}]}</t>
  </si>
  <si>
    <t>1187944311305965568</t>
  </si>
  <si>
    <t>After #Pakistan, #US Congress members also ask #India to allow journalists and diplomats into occupied #Kashmir
Read more: https://t.co/108RUCNW5e 
#GeoNews
https://t.co/Z8MvYf0bFa</t>
  </si>
  <si>
    <t>Sat Oct 26 04:09:29 +0000 2019</t>
  </si>
  <si>
    <t>http://twitter.com/geonews_english/statuses/1187944311305965568</t>
  </si>
  <si>
    <t>{"hashtags":[{"text":"Pakistan","indices":[6,15]},{"text":"US","indices":[17,20]},{"text":"India","indices":[47,53]},{"text":"Kashmir","indices":[103,111]},{"text":"GeoNews","indices":[150,158]}],"symbols":[],"user_mentions":[],"urls":[{"url":"https://t.co/108RUCNW5e","expanded_url":"http://bit.ly/2BM3DTD","display_url":"bit.ly/2BM3DTD","indices":[124,147]},{"url":"https://t.co/Z8MvYf0bFa","expanded_url":"https://cards.twitter.com/cards/18ce53y2l6t/8a9q6","display_url":"cards.twitter.com/cards/18ce53y2…","indices":[159,182]}]}</t>
  </si>
  <si>
    <t>1187796350450180101</t>
  </si>
  <si>
    <t>Major dialogue on #Kashmir at #ChathamHouse
Read more: https://t.co/gt2XTPjf4u
#GeoNews 
https://t.co/Edo0ZmXShB</t>
  </si>
  <si>
    <t>Fri Oct 25 18:21:32 +0000 2019</t>
  </si>
  <si>
    <t>http://twitter.com/geonews_english/statuses/1187796350450180101</t>
  </si>
  <si>
    <t>{"hashtags":[{"text":"Kashmir","indices":[18,26]},{"text":"ChathamHouse","indices":[30,43]},{"text":"GeoNews","indices":[81,89]}],"symbols":[],"user_mentions":[],"urls":[{"url":"https://t.co/gt2XTPjf4u","expanded_url":"http://bit.ly/31MpBjV","display_url":"bit.ly/31MpBjV","indices":[56,79]},{"url":"https://t.co/Edo0ZmXShB","expanded_url":"https://cards.twitter.com/cards/18ce53y2l6t/8a77k","display_url":"cards.twitter.com/cards/18ce53y2…","indices":[92,115]}]}</t>
  </si>
  <si>
    <t>1187776467016572928</t>
  </si>
  <si>
    <t>Two truckers killed in #Indian occupied #Kashmir as apple trade turns bloody
Read more: https://t.co/jViEMk3KC8
#GeoNews 
https://t.co/IdzP5BkUie</t>
  </si>
  <si>
    <t>Fri Oct 25 17:02:32 +0000 2019</t>
  </si>
  <si>
    <t>http://twitter.com/geonews_english/statuses/1187776467016572928</t>
  </si>
  <si>
    <t>{"hashtags":[{"text":"Indian","indices":[23,30]},{"text":"Kashmir","indices":[40,48]},{"text":"GeoNews","indices":[114,122]}],"symbols":[],"user_mentions":[],"urls":[{"url":"https://t.co/jViEMk3KC8","expanded_url":"http://bit.ly/32P1Usv","display_url":"bit.ly/32P1Usv","indices":[89,112]},{"url":"https://t.co/IdzP5BkUie","expanded_url":"https://cards.twitter.com/cards/18ce53y2l6t/8a6mk","display_url":"cards.twitter.com/cards/18ce53y2…","indices":[125,148]}]}</t>
  </si>
  <si>
    <t>1187747320068268032</t>
  </si>
  <si>
    <t>82 days on, Kashmir is still under curfew
#Kashmir #KashmirStillUnderCurfew #KashmirWantsFreedom #KashmirBleeds https://t.co/PCMFozicO2</t>
  </si>
  <si>
    <t>Fri Oct 25 15:06:43 +0000 2019</t>
  </si>
  <si>
    <t>http://pbs.twimg.com/profile_images/1184213013722750976/dUEaSkPz_normal.jpg</t>
  </si>
  <si>
    <t>http://twitter.com/gnnhdofficial/statuses/1187747320068268032</t>
  </si>
  <si>
    <t>{"hashtags":[{"text":"Kashmir","indices":[42,50]},{"text":"KashmirStillUnderCurfew","indices":[51,75]},{"text":"KashmirWantsFreedom","indices":[76,96]},{"text":"KashmirBleeds","indices":[97,111]}],"symbols":[],"user_mentions":[],"urls":[],"media":[{"id":1187746855351935000,"id_str":"1187746855351934977","indices":[112,135],"media_url":"http://pbs.twimg.com/ext_tw_video_thumb/1187746855351934977/pu/img/oiRqxhWD81aN3T-3.jpg","media_url_https":"https://pbs.twimg.com/ext_tw_video_thumb/1187746855351934977/pu/img/oiRqxhWD81aN3T-3.jpg","url":"https://t.co/PCMFozicO2","display_url":"pic.twitter.com/PCMFozicO2","expanded_url":"https://twitter.com/gnnhdofficial/status/1187747320068268032/video/1","type":"photo","sizes":{"thumb":{"w":150,"h":150,"resize":"crop"},"medium":{"w":1200,"h":675,"resize":"fit"},"small":{"w":680,"h":383,"resize":"fit"},"large":{"w":1280,"h":720,"resize":"fit"}}}]}</t>
  </si>
  <si>
    <t>1187740782918340609</t>
  </si>
  <si>
    <t>سرینگر:12ویں ہفتےبھی کشمیری نمازجمعہ مساجد میں ادانہ کرسکے،کےایم ایس
5 اگست کے بعد مودی سرکار نے کشمیریوں پر مساجد بند کردی ہیں، کشمیر میڈیا سروس
مزاحمتی یوتھ لیگ نے ہفتہ وار احتجاجی کلینڈر جاری کر دیا، کشمیر میڈیا سروس
#DunyaUpdates #Kashmir</t>
  </si>
  <si>
    <t>Fri Oct 25 14:40:44 +0000 2019</t>
  </si>
  <si>
    <t>http://twitter.com/DunyaNews/statuses/1187740782918340609</t>
  </si>
  <si>
    <t>{"hashtags":[{"text":"DunyaUpdates","indices":[224,237]},{"text":"Kashmir","indices":[238,246]}],"symbols":[],"user_mentions":[],"urls":[]}</t>
  </si>
  <si>
    <t>1187594622639525889</t>
  </si>
  <si>
    <t>مقبوضہ کشمیر میں  بھارتی پابندیاں برقرار ۔۔ معمولات زندگی بری طرح سے مفلوج۔۔  انٹرنیٹ اور  موبائل سروسز تاحال معطل  ۔۔لوگوں کا بھارتی تسلط اور مقبوضہ علاقے کی خصوصی حیثیت کی منسوخی کے خلاف احتجاج 
#kashmir https://t.co/lnjVSOdTs2</t>
  </si>
  <si>
    <t>Fri Oct 25 04:59:57 +0000 2019</t>
  </si>
  <si>
    <t>http://twitter.com/PTVNewsOfficial/statuses/1187594622639525889</t>
  </si>
  <si>
    <t>{"hashtags":[{"text":"kashmir","indices":[197,205]}],"symbols":[],"user_mentions":[],"urls":[],"media":[{"id":1187594605409292300,"id_str":"1187594605409292289","indices":[206,229],"media_url":"http://pbs.twimg.com/media/EHsvAGCXUAENAm-.png","media_url_https":"https://pbs.twimg.com/media/EHsvAGCXUAENAm-.png","url":"https://t.co/lnjVSOdTs2","display_url":"pic.twitter.com/lnjVSOdTs2","expanded_url":"https://twitter.com/PTVNewsOfficial/status/1187594622639525889/photo/1","type":"photo","sizes":{"small":{"w":680,"h":340,"resize":"fit"},"large":{"w":1024,"h":512,"resize":"fit"},"medium":{"w":1024,"h":512,"resize":"fit"},"thumb":{"w":150,"h":150,"resize":"crop"}}}]}</t>
  </si>
  <si>
    <t>1187385956967632896</t>
  </si>
  <si>
    <t>پنجاب کی سابق حکمران جماعت کو لاہور میں ریلی کی اجازت نہ مل سکی
https://t.co/wvvvRtA2Ri
#hUMNEWS 
#PMLN
#KASHMIR https://t.co/XKocm5OnQH</t>
  </si>
  <si>
    <t>Thu Oct 24 15:10:47 +0000 2019</t>
  </si>
  <si>
    <t>http://twitter.com/humnewspakistan/statuses/1187385956967632896</t>
  </si>
  <si>
    <t>{"hashtags":[{"text":"hUMNEWS","indices":[88,96]},{"text":"PMLN","indices":[98,103]},{"text":"KASHMIR","indices":[104,112]}],"symbols":[],"user_mentions":[],"urls":[{"url":"https://t.co/wvvvRtA2Ri","expanded_url":"https://www.humnews.pk/latest/208634/","display_url":"humnews.pk/latest/208634/","indices":[64,87]}],"media":[{"id":1187385955558264800,"id_str":"1187385955558264832","indices":[113,136],"media_url":"http://pbs.twimg.com/media/EHpxPExWkAA16mJ.jpg","media_url_https":"https://pbs.twimg.com/media/EHpxPExWkAA16mJ.jpg","url":"https://t.co/XKocm5OnQH","display_url":"pic.twitter.com/XKocm5OnQH","expanded_url":"https://twitter.com/humnewspakistan/status/1187385956967632896/photo/1","type":"photo","sizes":{"thumb":{"w":150,"h":150,"resize":"crop"},"large":{"w":843,"h":500,"resize":"fit"},"small":{"w":680,"h":403,"resize":"fit"},"medium":{"w":843,"h":500,"resize":"fit"}}}]}</t>
  </si>
  <si>
    <t>1187374302171144193</t>
  </si>
  <si>
    <t>مقبوضہ کشمیر میں کرفیو کے تین ماہ میں کیا کچھ ہوا؟
۔۔۔۔۔۔۔۔۔۔۔۔۔۔۔۔۔۔۔۔۔۔۔۔۔۔
تفصیل پڑھیں: https://t.co/l2ffEEijHl
۔۔۔۔۔۔۔۔۔۔۔۔۔۔۔۔۔۔۔۔۔۔۔۔۔۔
#HumNews #Kashmir https://t.co/dAJwbKQnEJ</t>
  </si>
  <si>
    <t>Thu Oct 24 14:24:28 +0000 2019</t>
  </si>
  <si>
    <t>http://twitter.com/humnewspakistan/statuses/1187374302171144193</t>
  </si>
  <si>
    <t>{"hashtags":[{"text":"HumNews","indices":[142,150]},{"text":"Kashmir","indices":[151,159]}],"symbols":[],"user_mentions":[],"urls":[{"url":"https://t.co/l2ffEEijHl","expanded_url":"https://www.humnews.pk/latest/208611/","display_url":"humnews.pk/latest/208611/","indices":[91,114]}],"media":[{"id":1187374300510244900,"id_str":"1187374300510244864","indices":[160,183],"media_url":"http://pbs.twimg.com/media/EHpmoqVXUAAMxwM.jpg","media_url_https":"https://pbs.twimg.com/media/EHpmoqVXUAAMxwM.jpg","url":"https://t.co/dAJwbKQnEJ","display_url":"pic.twitter.com/dAJwbKQnEJ","expanded_url":"https://twitter.com/humnewspakistan/status/1187374302171144193/photo/1","type":"photo","sizes":{"medium":{"w":843,"h":500,"resize":"fit"},"thumb":{"w":150,"h":150,"resize":"crop"},"large":{"w":843,"h":500,"resize":"fit"},"small":{"w":680,"h":403,"resize":"fit"}}}]}</t>
  </si>
  <si>
    <t>1187306881079021569</t>
  </si>
  <si>
    <t>World must stop equating #Kashmir with strategic relations, urges #Washington Post op-ed
Read more: https://t.co/vFhiNylQa8 
#GeoNews
https://t.co/o85l0NOkzH</t>
  </si>
  <si>
    <t>Thu Oct 24 09:56:34 +0000 2019</t>
  </si>
  <si>
    <t>http://twitter.com/geonews_english/statuses/1187306881079021569</t>
  </si>
  <si>
    <t>{"hashtags":[{"text":"Kashmir","indices":[25,33]},{"text":"Washington","indices":[66,77]},{"text":"GeoNews","indices":[127,135]}],"symbols":[],"user_mentions":[],"urls":[{"url":"https://t.co/vFhiNylQa8","expanded_url":"http://bit.ly/35YLyQ2","display_url":"bit.ly/35YLyQ2","indices":[101,124]},{"url":"https://t.co/o85l0NOkzH","expanded_url":"https://cards.twitter.com/cards/18ce53y2l6t/89sm7","display_url":"cards.twitter.com/cards/18ce53y2…","indices":[137,160]}]}</t>
  </si>
  <si>
    <t>1187270518866616320</t>
  </si>
  <si>
    <t>India’s irony: Forced elections in occupied #Kashmir amid lockdown
#ARYNews
https://t.co/xL2EnnSPW7</t>
  </si>
  <si>
    <t>Thu Oct 24 07:32:04 +0000 2019</t>
  </si>
  <si>
    <t>http://twitter.com/ARYNEWSOFFICIAL/statuses/1187270518866616320</t>
  </si>
  <si>
    <t>{"hashtags":[{"text":"Kashmir","indices":[44,52]},{"text":"ARYNews","indices":[67,75]}],"symbols":[],"user_mentions":[],"urls":[{"url":"https://t.co/xL2EnnSPW7","expanded_url":"https://arynews.tv/en/india-bjp-forced-elections-occupied-kashmir/","display_url":"arynews.tv/en/india-bjp-f…","indices":[77,100]}]}</t>
  </si>
  <si>
    <t>1187255666681012224</t>
  </si>
  <si>
    <t>Life remains crippled in occupied #Kashmir on 81st day
#ARYNews
https://t.co/bEHqT5Wyg5</t>
  </si>
  <si>
    <t>Thu Oct 24 06:33:03 +0000 2019</t>
  </si>
  <si>
    <t>http://twitter.com/ARYNEWSOFFICIAL/statuses/1187255666681012224</t>
  </si>
  <si>
    <t>{"hashtags":[{"text":"Kashmir","indices":[34,42]},{"text":"ARYNews","indices":[55,63]}],"symbols":[],"user_mentions":[],"urls":[{"url":"https://t.co/bEHqT5Wyg5","expanded_url":"https://arynews.tv/en/life-remains-crippled-occupied-kashmir-2/","display_url":"arynews.tv/en/life-remain…","indices":[65,88]}]}</t>
  </si>
  <si>
    <t>1187227962480963584</t>
  </si>
  <si>
    <t>مقبوضہ کشمیر میں مسلسل  معمولات زندگی مفلوج۔۔۔لوگوں کا بھارتی تسلط اور مقبوضہ علاقے کی خصوصی حیثیت کی منسوخی کے خلاف احتجاج ۔۔۔ دکانیں اور کاروباری مراکز بند۔۔۔  ٹرانسپورٹ معطل ۔۔۔ تعلیمی ادارے اورسرکاری دفاتر  ویرانی کا منظر پیش کرر ہے ہیں۔۔۔
#Kashmir https://t.co/4P4J3Io65a</t>
  </si>
  <si>
    <t>Thu Oct 24 04:42:58 +0000 2019</t>
  </si>
  <si>
    <t>http://twitter.com/PTVNewsOfficial/statuses/1187227962480963584</t>
  </si>
  <si>
    <t>{"hashtags":[{"text":"Kashmir","indices":[244,252]}],"symbols":[],"user_mentions":[],"urls":[],"media":[{"id":1187227946412658700,"id_str":"1187227946412658688","indices":[253,276],"media_url":"http://pbs.twimg.com/media/EHnhhu1X0AAeQjC.png","media_url_https":"https://pbs.twimg.com/media/EHnhhu1X0AAeQjC.png","url":"https://t.co/4P4J3Io65a","display_url":"pic.twitter.com/4P4J3Io65a","expanded_url":"https://twitter.com/PTVNewsOfficial/status/1187227962480963584/photo/1","type":"photo","sizes":{"small":{"w":680,"h":340,"resize":"fit"},"large":{"w":1024,"h":512,"resize":"fit"},"medium":{"w":1024,"h":512,"resize":"fit"},"thumb":{"w":150,"h":150,"resize":"crop"}}}]}</t>
  </si>
  <si>
    <t>1187070848475246593</t>
  </si>
  <si>
    <t>پاکستانی نژاد میئر لندن کا انڈیا کے حق میں اقدام
۔۔۔۔۔۔۔۔۔۔۔۔۔۔۔۔۔۔۔۔۔۔۔۔۔
مزید پڑھیں: https://t.co/I6q8qrIFFu
۔۔۔۔۔۔۔۔۔۔۔۔۔۔۔۔۔۔۔۔۔۔۔۔۔
#HumNews #Kashmir #IndianHighCommission #Pakistan #London https://t.co/Iv6AOKjC5e</t>
  </si>
  <si>
    <t>Wed Oct 23 18:18:39 +0000 2019</t>
  </si>
  <si>
    <t>http://twitter.com/humnewspakistan/statuses/1187070848475246593</t>
  </si>
  <si>
    <t>{"hashtags":[{"text":"HumNews","indices":[137,145]},{"text":"Kashmir","indices":[146,154]},{"text":"IndianHighCommission","indices":[155,176]},{"text":"Pakistan","indices":[177,186]},{"text":"London","indices":[187,194]}],"symbols":[],"user_mentions":[],"urls":[{"url":"https://t.co/I6q8qrIFFu","expanded_url":"https://www.humnews.pk/latest/208327/","display_url":"humnews.pk/latest/208327/","indices":[87,110]}],"media":[{"id":1187070846675886000,"id_str":"1187070846675886087","indices":[195,218],"media_url":"http://pbs.twimg.com/media/EHlSpUtWoAcZiVv.png","media_url_https":"https://pbs.twimg.com/media/EHlSpUtWoAcZiVv.png","url":"https://t.co/Iv6AOKjC5e","display_url":"pic.twitter.com/Iv6AOKjC5e","expanded_url":"https://twitter.com/humnewspakistan/status/1187070848475246593/photo/1","type":"photo","sizes":{"medium":{"w":843,"h":500,"resize":"fit"},"large":{"w":843,"h":500,"resize":"fit"},"thumb":{"w":150,"h":150,"resize":"crop"},"small":{"w":680,"h":403,"resize":"fit"}}}]}</t>
  </si>
  <si>
    <t>1187055589735616512</t>
  </si>
  <si>
    <t>#ScotlandYard bans #Kashmir protest outside Indian embassy in #London
Read more: https://t.co/atfA6ImGju
#GeoNews</t>
  </si>
  <si>
    <t>Wed Oct 23 17:18:01 +0000 2019</t>
  </si>
  <si>
    <t>http://twitter.com/geonews_english/statuses/1187055589735616512</t>
  </si>
  <si>
    <t>{"hashtags":[{"text":"ScotlandYard","indices":[0,13]},{"text":"Kashmir","indices":[19,27]},{"text":"London","indices":[62,69]},{"text":"GeoNews","indices":[107,115]}],"symbols":[],"user_mentions":[],"urls":[{"url":"https://t.co/atfA6ImGju","expanded_url":"http://bit.ly/2Pd2yfr","display_url":"bit.ly/2Pd2yfr","indices":[82,105]}]}</t>
  </si>
  <si>
    <t>1187017885132218370</t>
  </si>
  <si>
    <t>ابھی تو سہ روزہ بھی نہیں لگا اور حکومت گھبرا گئی ہے، سراج الحق
۔۔۔۔۔۔۔۔۔۔۔۔۔۔۔۔۔۔۔۔۔۔۔۔۔۔
مزید پڑھیں: https://t.co/x5TgDDNadf
۔۔۔۔۔۔۔۔۔۔۔۔۔۔۔۔۔۔۔۔۔۔۔۔۔۔
#HumNews #SirajulHaq #JI #Kashmir #ImranKhan #PTI #MolanaFazalUrRehman #JuiF https://t.co/5Twpo0VL9E</t>
  </si>
  <si>
    <t>Wed Oct 23 14:48:12 +0000 2019</t>
  </si>
  <si>
    <t>http://twitter.com/humnewspakistan/statuses/1187017885132218370</t>
  </si>
  <si>
    <t>{"hashtags":[{"text":"HumNews","indices":[153,161]},{"text":"SirajulHaq","indices":[162,173]},{"text":"JI","indices":[174,177]},{"text":"Kashmir","indices":[178,186]},{"text":"ImranKhan","indices":[187,197]},{"text":"PTI","indices":[198,202]},{"text":"MolanaFazalUrRehman","indices":[203,223]},{"text":"JuiF","indices":[224,229]}],"symbols":[],"user_mentions":[],"urls":[{"url":"https://t.co/x5TgDDNadf","expanded_url":"https://www.humnews.pk/latest/208271/","display_url":"humnews.pk/latest/208271/","indices":[102,125]}],"media":[{"id":1187017883542589400,"id_str":"1187017883542589440","indices":[230,253],"media_url":"http://pbs.twimg.com/media/EHkiedqXkAAnM9Z.png","media_url_https":"https://pbs.twimg.com/media/EHkiedqXkAAnM9Z.png","url":"https://t.co/5Twpo0VL9E","display_url":"pic.twitter.com/5Twpo0VL9E","expanded_url":"https://twitter.com/humnewspakistan/status/1187017885132218370/photo/1","type":"photo","sizes":{"small":{"w":680,"h":403,"resize":"fit"},"large":{"w":843,"h":500,"resize":"fit"},"medium":{"w":843,"h":500,"resize":"fit"},"thumb":{"w":150,"h":150,"resize":"crop"}}}]}</t>
  </si>
  <si>
    <t>1186999231820763136</t>
  </si>
  <si>
    <t>فضل الرحمان کے مارچ پر بھارت میں جشن منایا جارہا ہے، وزیراعظم
#BOLNews #PMImranKhan #PTI #Government #FazalurRehman #India #Kashmir https://t.co/mLxoxNMuc9</t>
  </si>
  <si>
    <t>Wed Oct 23 13:34:04 +0000 2019</t>
  </si>
  <si>
    <t>http://twitter.com/BOLNETWORK/statuses/1186999231820763136</t>
  </si>
  <si>
    <t>{"hashtags":[{"text":"BOLNews","indices":[62,70]},{"text":"PMImranKhan","indices":[71,83]},{"text":"PTI","indices":[84,88]},{"text":"Government","indices":[89,100]},{"text":"FazalurRehman","indices":[101,115]},{"text":"India","indices":[116,122]},{"text":"Kashmir","indices":[123,131]}],"symbols":[],"user_mentions":[],"urls":[],"media":[{"id":1186999216884912000,"id_str":"1186999216884912128","indices":[132,155],"media_url":"http://pbs.twimg.com/media/EHkRf68XkAAxKeo.jpg","media_url_https":"https://pbs.twimg.com/media/EHkRf68XkAAxKeo.jpg","url":"https://t.co/mLxoxNMuc9","display_url":"pic.twitter.com/mLxoxNMuc9","expanded_url":"https://twitter.com/BOLNETWORK/status/1186999231820763136/photo/1","type":"photo","sizes":{"thumb":{"w":150,"h":150,"resize":"crop"},"small":{"w":680,"h":383,"resize":"fit"},"medium":{"w":1200,"h":675,"resize":"fit"},"large":{"w":1920,"h":1080,"resize":"fit"}}}]}</t>
  </si>
  <si>
    <t>1186963699002695680</t>
  </si>
  <si>
    <t>امریکی کانگرس کی مسلمان رکن الہان عمر کی مودی حکومت پر کڑی تنقید 
#GNN #GNNUpdates #Kashmir https://t.co/96YuBjLOrT</t>
  </si>
  <si>
    <t>Wed Oct 23 11:12:53 +0000 2019</t>
  </si>
  <si>
    <t>http://twitter.com/gnnhdofficial/statuses/1186963699002695680</t>
  </si>
  <si>
    <t>{"hashtags":[{"text":"GNN","indices":[66,70]},{"text":"GNNUpdates","indices":[71,82]},{"text":"Kashmir","indices":[83,91]}],"symbols":[],"user_mentions":[],"urls":[],"media":[{"id":1186963437890482200,"id_str":"1186963437890482177","indices":[92,115],"media_url":"http://pbs.twimg.com/ext_tw_video_thumb/1186963437890482177/pu/img/S3mJe_LQdRBr9nTy.jpg","media_url_https":"https://pbs.twimg.com/ext_tw_video_thumb/1186963437890482177/pu/img/S3mJe_LQdRBr9nTy.jpg","url":"https://t.co/96YuBjLOrT","display_url":"pic.twitter.com/96YuBjLOrT","expanded_url":"https://twitter.com/gnnhdofficial/status/1186963699002695680/video/1","type":"photo","sizes":{"thumb":{"w":150,"h":150,"resize":"crop"},"medium":{"w":1200,"h":675,"resize":"fit"},"small":{"w":680,"h":383,"resize":"fit"},"large":{"w":1280,"h":720,"resize":"fit"}}}]}</t>
  </si>
  <si>
    <t>1186963637849726976</t>
  </si>
  <si>
    <t>امریکی کانگرنس کا کشمیر میں انسانی حقوق کی خلاف ورزیوں پر تشویش کا اظہار، چئیرمین    بریڈ شرمن کے ریمارکس
#Kashmir #HumNews https://t.co/g6R7wHjKop</t>
  </si>
  <si>
    <t>Wed Oct 23 11:12:38 +0000 2019</t>
  </si>
  <si>
    <t>http://twitter.com/humnewspakistan/statuses/1186963637849726976</t>
  </si>
  <si>
    <t>{"hashtags":[{"text":"Kashmir","indices":[106,114]},{"text":"HumNews","indices":[115,123]}],"symbols":[],"user_mentions":[],"urls":[],"media":[{"id":1186963556589363200,"id_str":"1186963556589363200","indices":[124,147],"media_url":"http://pbs.twimg.com/ext_tw_video_thumb/1186963556589363200/pu/img/_28qP3X7aGOrr6B5.jpg","media_url_https":"https://pbs.twimg.com/ext_tw_video_thumb/1186963556589363200/pu/img/_28qP3X7aGOrr6B5.jpg","url":"https://t.co/g6R7wHjKop","display_url":"pic.twitter.com/g6R7wHjKop","expanded_url":"https://twitter.com/humnewspakistan/status/1186963637849726976/video/1","type":"photo","sizes":{"thumb":{"w":150,"h":150,"resize":"crop"},"medium":{"w":1200,"h":675,"resize":"fit"},"small":{"w":680,"h":383,"resize":"fit"},"large":{"w":1280,"h":720,"resize":"fit"}}}]}</t>
  </si>
  <si>
    <t>1186960880526921729</t>
  </si>
  <si>
    <t>بھارتی فورسز نے ضلع پلوامہ میں ترال کے علاقے میں راجپورہ کے مقام پر محاصرہ کرکے سرچ آپریشن کیا،رپورٹ
مزید پڑھیں: https://t.co/bDxsKpXMaP
#DawnNews #IOK #Kashmir #Issue</t>
  </si>
  <si>
    <t>Wed Oct 23 11:01:41 +0000 2019</t>
  </si>
  <si>
    <t>http://twitter.com/Dawn_News/statuses/1186960880526921729</t>
  </si>
  <si>
    <t>{"hashtags":[{"text":"DawnNews","indices":[139,148]},{"text":"IOK","indices":[149,153]},{"text":"Kashmir","indices":[154,162]},{"text":"Issue","indices":[163,169]}],"symbols":[],"user_mentions":[],"urls":[{"url":"https://t.co/bDxsKpXMaP","expanded_url":"http://dawnnews.tv/news/1113101/","display_url":"dawnnews.tv/news/1113101/","indices":[114,137]}]}</t>
  </si>
  <si>
    <t>1186960791561555968</t>
  </si>
  <si>
    <t>امریکی کانگریس کے رکن کا کشمیر میں پیلیٹ گن کے استعمال پر تبصرہ
#Kashmir #HumNews https://t.co/8LhuH01SSP</t>
  </si>
  <si>
    <t>Wed Oct 23 11:01:20 +0000 2019</t>
  </si>
  <si>
    <t>http://twitter.com/humnewspakistan/statuses/1186960791561555968</t>
  </si>
  <si>
    <t>{"hashtags":[{"text":"Kashmir","indices":[65,73]},{"text":"HumNews","indices":[74,82]}],"symbols":[],"user_mentions":[],"urls":[],"media":[{"id":1186960467211772000,"id_str":"1186960467211771906","indices":[83,106],"media_url":"http://pbs.twimg.com/ext_tw_video_thumb/1186960467211771906/pu/img/Tv4qaD-KeGIpM82P.jpg","media_url_https":"https://pbs.twimg.com/ext_tw_video_thumb/1186960467211771906/pu/img/Tv4qaD-KeGIpM82P.jpg","url":"https://t.co/8LhuH01SSP","display_url":"pic.twitter.com/8LhuH01SSP","expanded_url":"https://twitter.com/humnewspakistan/status/1186960791561555968/video/1","type":"photo","sizes":{"thumb":{"w":150,"h":150,"resize":"crop"},"medium":{"w":1200,"h":675,"resize":"fit"},"small":{"w":680,"h":383,"resize":"fit"},"large":{"w":1280,"h":720,"resize":"fit"}}}]}</t>
  </si>
  <si>
    <t>1186960517031702528</t>
  </si>
  <si>
    <t>مقبوضہ کشمیر: 'بھارتی فورسز کی فائرنگ سے مزید 3 کشمیری شہید'
مزید پڑھیں: https://t.co/HaNoqb419j
#DawnNews #IOK #Kashmir #Issue</t>
  </si>
  <si>
    <t>Wed Oct 23 11:00:14 +0000 2019</t>
  </si>
  <si>
    <t>http://twitter.com/Dawn_News/statuses/1186960517031702528</t>
  </si>
  <si>
    <t>{"hashtags":[{"text":"DawnNews","indices":[99,108]},{"text":"IOK","indices":[109,113]},{"text":"Kashmir","indices":[114,122]},{"text":"Issue","indices":[123,129]}],"symbols":[],"user_mentions":[],"urls":[{"url":"https://t.co/HaNoqb419j","expanded_url":"https://www.dawnnews.tv/news/1113101/","display_url":"dawnnews.tv/news/1113101/","indices":[74,97]}]}</t>
  </si>
  <si>
    <t>1186958218406301697</t>
  </si>
  <si>
    <t>امریکی کانگریس کی رکن کا کشمیر میں انسانی حقوق کی صورتحال پر تبصرہ
#Kashmir #HumNews https://t.co/8QiDaSVUn9</t>
  </si>
  <si>
    <t>Wed Oct 23 10:51:06 +0000 2019</t>
  </si>
  <si>
    <t>http://twitter.com/humnewspakistan/statuses/1186958218406301697</t>
  </si>
  <si>
    <t>{"hashtags":[{"text":"Kashmir","indices":[68,76]},{"text":"HumNews","indices":[77,85]}],"symbols":[],"user_mentions":[],"urls":[],"media":[{"id":1186958010247196700,"id_str":"1186958010247196672","indices":[86,109],"media_url":"http://pbs.twimg.com/ext_tw_video_thumb/1186958010247196672/pu/img/UpGQaF9BwWR-sP7E.jpg","media_url_https":"https://pbs.twimg.com/ext_tw_video_thumb/1186958010247196672/pu/img/UpGQaF9BwWR-sP7E.jpg","url":"https://t.co/8QiDaSVUn9","display_url":"pic.twitter.com/8QiDaSVUn9","expanded_url":"https://twitter.com/humnewspakistan/status/1186958218406301697/video/1","type":"photo","sizes":{"thumb":{"w":150,"h":150,"resize":"crop"},"medium":{"w":1200,"h":675,"resize":"fit"},"small":{"w":680,"h":383,"resize":"fit"},"large":{"w":1280,"h":720,"resize":"fit"}}}]}</t>
  </si>
  <si>
    <t>1186953089879818241</t>
  </si>
  <si>
    <t>Video tears apart tall claims of Modi’s BJP in occupied #Kashmir
Read more: https://t.co/gf4hjnRme7 
#GeoNews 
https://t.co/ld5tY0stvV</t>
  </si>
  <si>
    <t>Wed Oct 23 10:30:43 +0000 2019</t>
  </si>
  <si>
    <t>http://twitter.com/geonews_english/statuses/1186953089879818241</t>
  </si>
  <si>
    <t>{"hashtags":[{"text":"Kashmir","indices":[56,64]},{"text":"GeoNews","indices":[103,111]}],"symbols":[],"user_mentions":[],"urls":[{"url":"https://t.co/gf4hjnRme7","expanded_url":"http://bit.ly/2JeOcra","display_url":"bit.ly/2JeOcra","indices":[77,100]},{"url":"https://t.co/ld5tY0stvV","expanded_url":"https://cards.twitter.com/cards/18ce53y2l6t/89ion","display_url":"cards.twitter.com/cards/18ce53y2…","indices":[114,137]}]}</t>
  </si>
  <si>
    <t>1186925153172758528</t>
  </si>
  <si>
    <t>’الزامات لگانے کا سلسلہ ختم کیا جائے تاکہ مسئلے کے حل کی طرف بڑھ سکیں‘۔
مزید پڑھیں:
https://t.co/hcbXteDAy3
#DawnNews
#Pakistan
#Kashmir
#India</t>
  </si>
  <si>
    <t>Wed Oct 23 08:39:43 +0000 2019</t>
  </si>
  <si>
    <t>http://twitter.com/Dawn_News/statuses/1186925153172758528</t>
  </si>
  <si>
    <t>{"hashtags":[{"text":"DawnNews","indices":[109,118]},{"text":"Pakistan","indices":[119,128]},{"text":"Kashmir","indices":[129,137]},{"text":"India","indices":[138,144]}],"symbols":[],"user_mentions":[],"urls":[{"url":"https://t.co/hcbXteDAy3","expanded_url":"http://dawnnews.tv/news/1113083/","display_url":"dawnnews.tv/news/1113083/","indices":[85,108]}]}</t>
  </si>
  <si>
    <t>1186925113914134530</t>
  </si>
  <si>
    <t>’سلامتی کونسل کے پی فائیو ممالک بھارت سے مبینہ لانچنگ پیڈز کی تفصیلات حاصل کرکے ہمیں دیں‘۔
مزید پڑھیں:
https://t.co/hcbXteDAy3
#DawnNews
#Pakistan
#Kashmir
#India</t>
  </si>
  <si>
    <t>Wed Oct 23 08:39:33 +0000 2019</t>
  </si>
  <si>
    <t>http://twitter.com/Dawn_News/statuses/1186925113914134530</t>
  </si>
  <si>
    <t>{"hashtags":[{"text":"DawnNews","indices":[128,137]},{"text":"Pakistan","indices":[138,147]},{"text":"Kashmir","indices":[148,156]},{"text":"India","indices":[157,163]}],"symbols":[],"user_mentions":[],"urls":[{"url":"https://t.co/hcbXteDAy3","expanded_url":"http://dawnnews.tv/news/1113083/","display_url":"dawnnews.tv/news/1113083/","indices":[104,127]}]}</t>
  </si>
  <si>
    <t>1186925035971321856</t>
  </si>
  <si>
    <t>بھارت لانچنگ پیڈز کی تفصیلات دے ہم وہاں لے چلتے ہیں، 
https://t.co/HCqBXeFVbM
#DawnNews
#Pakistan
#Kashmir
#India</t>
  </si>
  <si>
    <t>Wed Oct 23 08:39:15 +0000 2019</t>
  </si>
  <si>
    <t>http://twitter.com/Dawn_News/statuses/1186925035971321856</t>
  </si>
  <si>
    <t>{"hashtags":[{"text":"DawnNews","indices":[79,88]},{"text":"Pakistan","indices":[89,98]},{"text":"Kashmir","indices":[99,107]},{"text":"India","indices":[108,114]}],"symbols":[],"user_mentions":[],"urls":[{"url":"https://t.co/HCqBXeFVbM","expanded_url":"https://www.dawnnews.tv/news/1113083/","display_url":"dawnnews.tv/news/1113083/","indices":[55,78]}]}</t>
  </si>
  <si>
    <t>1186916930038435841</t>
  </si>
  <si>
    <t>مقبوضہ کشمیر میں 80 ویں روز بھی معمولات زندگی مفلوج
۔۔۔۔۔۔۔۔۔۔۔۔۔۔۔۔۔۔۔۔۔۔۔۔۔۔۔۔۔۔۔۔۔۔۔۔۔۔۔۔۔۔۔۔۔۔۔۔۔۔۔
تفصیل پڑھیں: https://t.co/gAsc4O6NCX
۔۔۔۔۔۔۔۔۔۔۔۔۔۔۔۔۔۔۔۔۔۔۔۔۔۔۔۔۔۔۔۔۔۔۔۔۔۔۔۔۔۔۔۔۔۔۔۔۔۔۔
#HumNews #Kashmir https://t.co/NidmVSjP0W</t>
  </si>
  <si>
    <t>Wed Oct 23 08:07:02 +0000 2019</t>
  </si>
  <si>
    <t>http://twitter.com/humnewspakistan/statuses/1186916930038435841</t>
  </si>
  <si>
    <t>{"hashtags":[{"text":"HumNews","indices":[193,201]},{"text":"Kashmir","indices":[202,210]}],"symbols":[],"user_mentions":[],"urls":[{"url":"https://t.co/gAsc4O6NCX","expanded_url":"https://www.humnews.pk/latest/208111/","display_url":"humnews.pk/latest/208111/","indices":[117,140]}],"media":[{"id":1186916928595615700,"id_str":"1186916928595615744","indices":[211,234],"media_url":"http://pbs.twimg.com/media/EHjGqHLW4AAlQxZ.jpg","media_url_https":"https://pbs.twimg.com/media/EHjGqHLW4AAlQxZ.jpg","url":"https://t.co/NidmVSjP0W","display_url":"pic.twitter.com/NidmVSjP0W","expanded_url":"https://twitter.com/humnewspakistan/status/1186916930038435841/photo/1","type":"photo","sizes":{"thumb":{"w":150,"h":150,"resize":"crop"},"medium":{"w":843,"h":500,"resize":"fit"},"large":{"w":843,"h":500,"resize":"fit"},"small":{"w":680,"h":403,"resize":"fit"}}}]}</t>
  </si>
  <si>
    <t>1186914324037677056</t>
  </si>
  <si>
    <t>امریکی کانگریس کی امور خارجہ کی ذیلی کمیٹی کا اجلاس
#Kashmir #AmericanCongress #HumNews https://t.co/qN7pFZb5yv</t>
  </si>
  <si>
    <t>Wed Oct 23 07:56:41 +0000 2019</t>
  </si>
  <si>
    <t>http://twitter.com/humnewspakistan/statuses/1186914324037677056</t>
  </si>
  <si>
    <t>{"hashtags":[{"text":"Kashmir","indices":[52,60]},{"text":"AmericanCongress","indices":[61,78]},{"text":"HumNews","indices":[79,87]}],"symbols":[],"user_mentions":[],"urls":[],"media":[{"id":1186914216780992500,"id_str":"1186914216780992513","indices":[88,111],"media_url":"http://pbs.twimg.com/ext_tw_video_thumb/1186914216780992513/pu/img/uizaNOfTAgElb9ax.jpg","media_url_https":"https://pbs.twimg.com/ext_tw_video_thumb/1186914216780992513/pu/img/uizaNOfTAgElb9ax.jpg","url":"https://t.co/qN7pFZb5yv","display_url":"pic.twitter.com/qN7pFZb5yv","expanded_url":"https://twitter.com/humnewspakistan/status/1186914324037677056/video/1","type":"photo","sizes":{"thumb":{"w":150,"h":150,"resize":"crop"},"medium":{"w":854,"h":480,"resize":"fit"},"large":{"w":854,"h":480,"resize":"fit"},"small":{"w":680,"h":382,"resize":"fit"}}}]}</t>
  </si>
  <si>
    <t>1186888734102261760</t>
  </si>
  <si>
    <t>امریکی کانگریس کی امور خارجہ کمیٹی کا مقبوضہ کشمیر کی صورتحال پر اظہار تشویش 
#US #Congress #kashmir #GNN #GNNupdates #KashmirNeedsAttention #KashmirStillUnderCurfew #KashmirWantsFreedom https://t.co/Yw7o0lthw6</t>
  </si>
  <si>
    <t>Wed Oct 23 06:15:00 +0000 2019</t>
  </si>
  <si>
    <t>http://twitter.com/gnnhdofficial/statuses/1186888734102261760</t>
  </si>
  <si>
    <t>{"hashtags":[{"text":"US","indices":[79,82]},{"text":"Congress","indices":[83,92]},{"text":"kashmir","indices":[93,101]},{"text":"GNN","indices":[102,106]},{"text":"GNNupdates","indices":[107,118]},{"text":"KashmirNeedsAttention","indices":[119,141]},{"text":"KashmirStillUnderCurfew","indices":[142,166]},{"text":"KashmirWantsFreedom","indices":[167,187]}],"symbols":[],"user_mentions":[],"urls":[],"media":[{"id":1186884862269100000,"id_str":"1186884862269100032","indices":[188,211],"media_url":"http://pbs.twimg.com/amplify_video_thumb/1186884862269100032/img/UvlfXHEM5AjoO7s2.jpg","media_url_https":"https://pbs.twimg.com/amplify_video_thumb/1186884862269100032/img/UvlfXHEM5AjoO7s2.jpg","url":"https://t.co/Yw7o0lthw6","display_url":"pic.twitter.com/Yw7o0lthw6","expanded_url":"https://twitter.com/gnnhdofficial/status/1186888734102261760/video/1","type":"photo","sizes":{"thumb":{"w":150,"h":150,"resize":"crop"},"medium":{"w":1200,"h":675,"resize":"fit"},"small":{"w":680,"h":383,"resize":"fit"},"large":{"w":1280,"h":720,"resize":"fit"}}}]}</t>
  </si>
  <si>
    <t>1186870016819511297</t>
  </si>
  <si>
    <t>بھارتی اقدامات سے خطے میں جنگ کا خطرہ بڑھ رہا ہے، صدر آزاد کشمیر
https://t.co/8izMV8EZJf
#Pakistan #Kashmir #DawnNews https://t.co/kmlv3IFacX</t>
  </si>
  <si>
    <t>Wed Oct 23 05:00:37 +0000 2019</t>
  </si>
  <si>
    <t>http://twitter.com/Dawn_News/statuses/1186870016819511297</t>
  </si>
  <si>
    <t>{"hashtags":[{"text":"Pakistan","indices":[91,100]},{"text":"Kashmir","indices":[101,109]},{"text":"DawnNews","indices":[110,119]}],"symbols":[],"user_mentions":[],"urls":[{"url":"https://t.co/8izMV8EZJf","expanded_url":"http://dawnnews.tv/news/1113059/","display_url":"dawnnews.tv/news/1113059/","indices":[66,89]}],"media":[{"id":1186869723675398100,"id_str":"1186869723675398149","indices":[120,143],"media_url":"http://pbs.twimg.com/media/EHibubJWkAUBHKd.png","media_url_https":"https://pbs.twimg.com/media/EHibubJWkAUBHKd.png","url":"https://t.co/kmlv3IFacX","display_url":"pic.twitter.com/kmlv3IFacX","expanded_url":"https://twitter.com/Dawn_News/status/1186870016819511297/photo/1","type":"photo","sizes":{"medium":{"w":800,"h":900,"resize":"fit"},"small":{"w":604,"h":680,"resize":"fit"},"thumb":{"w":150,"h":150,"resize":"crop"},"large":{"w":800,"h":900,"resize":"fit"}}}]}</t>
  </si>
  <si>
    <t>1186867232476930048</t>
  </si>
  <si>
    <t>#US urges #India to respect human rights in occupied #Kashmir
Read more: https://t.co/ykfcFy9nT3 
#GeoNews
https://t.co/zvaDWy2Qca</t>
  </si>
  <si>
    <t>Wed Oct 23 04:49:33 +0000 2019</t>
  </si>
  <si>
    <t>http://twitter.com/geonews_english/statuses/1186867232476930048</t>
  </si>
  <si>
    <t>{"hashtags":[{"text":"US","indices":[0,3]},{"text":"India","indices":[10,16]},{"text":"Kashmir","indices":[53,61]},{"text":"GeoNews","indices":[100,108]}],"symbols":[],"user_mentions":[],"urls":[{"url":"https://t.co/ykfcFy9nT3","expanded_url":"http://bit.ly/2JbiXx6","display_url":"bit.ly/2JbiXx6","indices":[74,97]},{"url":"https://t.co/zvaDWy2Qca","expanded_url":"https://cards.twitter.com/cards/18ce53y2l6t/89fqj","display_url":"cards.twitter.com/cards/18ce53y2…","indices":[110,133]}]}</t>
  </si>
  <si>
    <t>1186862968056811522</t>
  </si>
  <si>
    <t>قابض فوج کی ریاستی دہشت گردی کی تازہ کارروائی۔ضلع پلوامہ میں تین   نوجوان شہید کردیئے۔ تعلیمی ادارے اوردفاتر ویران،ٹرانسپورٹ معطل ۔ نظام زندگی مفلوج۔۔انٹرنیٹ ، پری پیڈ موبائل کنکشن معطل۔ہندو انتہا پسندوں   کا جموں ریجن میں خواتین سمیت بے گناہ اورنہتے شہریوں پر ظلم وتشدد
#Kashmir https://t.co/aqohaaS19h</t>
  </si>
  <si>
    <t>Wed Oct 23 04:32:37 +0000 2019</t>
  </si>
  <si>
    <t>http://twitter.com/PTVNewsOfficial/statuses/1186862968056811522</t>
  </si>
  <si>
    <t>{"hashtags":[{"text":"Kashmir","indices":[271,279]}],"symbols":[],"user_mentions":[],"urls":[],"media":[{"id":1186862950080024600,"id_str":"1186862950080024577","indices":[280,303],"media_url":"http://pbs.twimg.com/media/EHiVkJiXkAEi-AY.png","media_url_https":"https://pbs.twimg.com/media/EHiVkJiXkAEi-AY.png","url":"https://t.co/aqohaaS19h","display_url":"pic.twitter.com/aqohaaS19h","expanded_url":"https://twitter.com/PTVNewsOfficial/status/1186862968056811522/photo/1","type":"photo","sizes":{"medium":{"w":1024,"h":512,"resize":"fit"},"large":{"w":1024,"h":512,"resize":"fit"},"small":{"w":680,"h":340,"resize":"fit"},"thumb":{"w":150,"h":150,"resize":"crop"}}}]}</t>
  </si>
  <si>
    <t>1186858599248646146</t>
  </si>
  <si>
    <t>بھارتی جھوٹ بے نقاب
۔۔۔۔۔۔۔۔۔۔۔۔۔۔۔۔۔۔۔۔۔۔۔۔۔۔۔۔۔۔۔۔
تفصیل پڑھیں: https://t.co/pCE2laocex
۔۔۔۔۔۔۔۔۔۔۔۔۔۔۔۔۔۔۔۔۔۔۔۔۔۔۔۔۔۔۔۔
#HumNews #India #Pakistan #Kashmir #LOC https://t.co/82Vfie7sEK</t>
  </si>
  <si>
    <t>Wed Oct 23 04:15:15 +0000 2019</t>
  </si>
  <si>
    <t>http://twitter.com/humnewspakistan/statuses/1186858599248646146</t>
  </si>
  <si>
    <t>{"hashtags":[{"text":"HumNews","indices":[123,131]},{"text":"India","indices":[132,138]},{"text":"Pakistan","indices":[139,148]},{"text":"Kashmir","indices":[149,157]},{"text":"LOC","indices":[158,162]}],"symbols":[],"user_mentions":[],"urls":[{"url":"https://t.co/pCE2laocex","expanded_url":"https://www.humnews.pk/latest/208020/","display_url":"humnews.pk/latest/208020/","indices":[66,89]}],"media":[{"id":1186858597537517600,"id_str":"1186858597537517568","indices":[163,186],"media_url":"http://pbs.twimg.com/media/EHiRmzDXkAA_CUN.jpg","media_url_https":"https://pbs.twimg.com/media/EHiRmzDXkAA_CUN.jpg","url":"https://t.co/82Vfie7sEK","display_url":"pic.twitter.com/82Vfie7sEK","expanded_url":"https://twitter.com/humnewspakistan/status/1186858599248646146/photo/1","type":"photo","sizes":{"thumb":{"w":150,"h":150,"resize":"crop"},"large":{"w":843,"h":500,"resize":"fit"},"medium":{"w":843,"h":500,"resize":"fit"},"small":{"w":680,"h":403,"resize":"fit"}}}]}</t>
  </si>
  <si>
    <t>1186740366671843328</t>
  </si>
  <si>
    <t>بھارت سے وادی میں حالات معمول پر لانے کا مطالبہ https://t.co/TL3it7TO28 #Kashmir #US #India #DawnNews https://t.co/hKQwR7tj3l</t>
  </si>
  <si>
    <t>Tue Oct 22 20:25:26 +0000 2019</t>
  </si>
  <si>
    <t>http://twitter.com/Dawn_News/statuses/1186740366671843328</t>
  </si>
  <si>
    <t>{"hashtags":[{"text":"Kashmir","indices":[72,80]},{"text":"US","indices":[81,84]},{"text":"India","indices":[85,91]},{"text":"DawnNews","indices":[92,101]}],"symbols":[],"user_mentions":[],"urls":[{"url":"https://t.co/TL3it7TO28","expanded_url":"https://www.dawnnews.tv/news/1113051","display_url":"dawnnews.tv/news/1113051","indices":[48,71]}],"media":[{"id":1186740268088860700,"id_str":"1186740268088860672","indices":[102,125],"media_url":"http://pbs.twimg.com/media/EHgl_HgWoAAlyOL.jpg","media_url_https":"https://pbs.twimg.com/media/EHgl_HgWoAAlyOL.jpg","url":"https://t.co/hKQwR7tj3l","display_url":"pic.twitter.com/hKQwR7tj3l","expanded_url":"https://twitter.com/Dawn_News/status/1186740366671843328/photo/1","type":"photo","sizes":{"thumb":{"w":150,"h":150,"resize":"crop"},"medium":{"w":1200,"h":900,"resize":"fit"},"small":{"w":680,"h":510,"resize":"fit"},"large":{"w":1200,"h":900,"resize":"fit"}}}]}</t>
  </si>
  <si>
    <t>1186735883053096962</t>
  </si>
  <si>
    <t>امریکا نےبھارت پر زور دیا ہے کہ وہ انسانی حقوق کا احترام کرے اور انٹرنیٹ و موبائل فون سمیت تمام سروسز بحال کرے،ایلس ویلز https://t.co/TL3it7TO28 #Kashmir #AliceWells #US #DawnNews</t>
  </si>
  <si>
    <t>Tue Oct 22 20:07:37 +0000 2019</t>
  </si>
  <si>
    <t>http://twitter.com/Dawn_News/statuses/1186735883053096962</t>
  </si>
  <si>
    <t>{"hashtags":[{"text":"Kashmir","indices":[145,153]},{"text":"AliceWells","indices":[154,165]},{"text":"US","indices":[166,169]},{"text":"DawnNews","indices":[170,179]}],"symbols":[],"user_mentions":[],"urls":[{"url":"https://t.co/TL3it7TO28","expanded_url":"https://www.dawnnews.tv/news/1113051","display_url":"dawnnews.tv/news/1113051","indices":[121,144]}]}</t>
  </si>
  <si>
    <t>1186735771367157762</t>
  </si>
  <si>
    <t>امریکی قانون سازوں نے مقبوضہ کشمیر کی صورتحال پر پھر تشویش ظاہر کردی https://t.co/TL3it7TO28 #Kashmir #US #DawnNews https://t.co/flKg2ySvPB</t>
  </si>
  <si>
    <t>Tue Oct 22 20:07:11 +0000 2019</t>
  </si>
  <si>
    <t>http://twitter.com/Dawn_News/statuses/1186735771367157762</t>
  </si>
  <si>
    <t>{"hashtags":[{"text":"Kashmir","indices":[93,101]},{"text":"US","indices":[102,105]},{"text":"DawnNews","indices":[106,115]}],"symbols":[],"user_mentions":[],"urls":[{"url":"https://t.co/TL3it7TO28","expanded_url":"https://www.dawnnews.tv/news/1113051","display_url":"dawnnews.tv/news/1113051","indices":[69,92]}],"media":[{"id":1186735763083411500,"id_str":"1186735763083411461","indices":[116,139],"media_url":"http://pbs.twimg.com/media/EHgh45DWwAUfHmz.jpg","media_url_https":"https://pbs.twimg.com/media/EHgh45DWwAUfHmz.jpg","url":"https://t.co/flKg2ySvPB","display_url":"pic.twitter.com/flKg2ySvPB","expanded_url":"https://twitter.com/Dawn_News/status/1186735771367157762/photo/1","type":"photo","sizes":{"thumb":{"w":150,"h":150,"resize":"crop"},"small":{"w":680,"h":408,"resize":"fit"},"medium":{"w":800,"h":480,"resize":"fit"},"large":{"w":800,"h":480,"resize":"fit"}}}]}</t>
  </si>
  <si>
    <t>1186696786305572864</t>
  </si>
  <si>
    <t>مسلمانوں سمیت دیگر اقلیتوں پر تشدد کے واقعات پر دنیا بھر میں بھارت کو شرمندگی کا سامنا۔۔
#Kashmir https://t.co/ZqhRVKfkB0</t>
  </si>
  <si>
    <t>Tue Oct 22 17:32:16 +0000 2019</t>
  </si>
  <si>
    <t>http://twitter.com/gnnhdofficial/statuses/1186696786305572864</t>
  </si>
  <si>
    <t>{"hashtags":[{"text":"Kashmir","indices":[90,98]}],"symbols":[],"user_mentions":[],"urls":[],"media":[{"id":1186696622094389200,"id_str":"1186696622094389255","indices":[99,122],"media_url":"http://pbs.twimg.com/media/EHgDCN0XkAEGOw3.jpg","media_url_https":"https://pbs.twimg.com/media/EHgDCN0XkAEGOw3.jpg","url":"https://t.co/ZqhRVKfkB0","display_url":"pic.twitter.com/ZqhRVKfkB0","expanded_url":"https://twitter.com/gnnhdofficial/status/1186696786305572864/video/1","type":"photo","sizes":{"thumb":{"w":150,"h":150,"resize":"crop"},"large":{"w":640,"h":360,"resize":"fit"},"medium":{"w":640,"h":360,"resize":"fit"},"small":{"w":640,"h":360,"resize":"fit"}}}]}</t>
  </si>
  <si>
    <t>1186694229948542977</t>
  </si>
  <si>
    <t>مقبوضہ کشمیر میں مسلسل 79ویں روز بھی لاک ڈاؤن برقرار۔۔
#Kashmir https://t.co/rFAEpI8CXM</t>
  </si>
  <si>
    <t>Tue Oct 22 17:22:06 +0000 2019</t>
  </si>
  <si>
    <t>http://twitter.com/gnnhdofficial/statuses/1186694229948542977</t>
  </si>
  <si>
    <t>{"hashtags":[{"text":"Kashmir","indices":[56,64]}],"symbols":[],"user_mentions":[],"urls":[],"media":[{"id":1186694131978031000,"id_str":"1186694131978031104","indices":[65,88],"media_url":"http://pbs.twimg.com/ext_tw_video_thumb/1186694131978031104/pu/img/4oIYwA2lfgGepB-4.jpg","media_url_https":"https://pbs.twimg.com/ext_tw_video_thumb/1186694131978031104/pu/img/4oIYwA2lfgGepB-4.jpg","url":"https://t.co/rFAEpI8CXM","display_url":"pic.twitter.com/rFAEpI8CXM","expanded_url":"https://twitter.com/gnnhdofficial/status/1186694229948542977/video/1","type":"photo","sizes":{"thumb":{"w":150,"h":150,"resize":"crop"},"medium":{"w":1200,"h":675,"resize":"fit"},"small":{"w":680,"h":383,"resize":"fit"},"large":{"w":1280,"h":720,"resize":"fit"}}}]}</t>
  </si>
  <si>
    <t>1186684100243087360</t>
  </si>
  <si>
    <t>PM Khan says won’t compromise on #Kashmir
#ARYNews
https://t.co/od21Ly4Kjc</t>
  </si>
  <si>
    <t>Tue Oct 22 16:41:51 +0000 2019</t>
  </si>
  <si>
    <t>http://twitter.com/ARYNEWSOFFICIAL/statuses/1186684100243087360</t>
  </si>
  <si>
    <t>{"hashtags":[{"text":"Kashmir","indices":[33,41]},{"text":"ARYNews","indices":[42,50]}],"symbols":[],"user_mentions":[],"urls":[{"url":"https://t.co/od21Ly4Kjc","expanded_url":"https://arynews.tv/en/pm-imran-khan-compromise-kashmir-cause/","display_url":"arynews.tv/en/pm-imran-kh…","indices":[52,75]}]}</t>
  </si>
  <si>
    <t>1186672402941517825</t>
  </si>
  <si>
    <t>ملائیشیا نے بھارت سے 10 ارب 80 کروڑ ڈالر کے تجارتی فائدے کے بجائے پاکستان اور کشمیر کا ساتھ دینے کا کھلا اعلان کردیا
https://t.co/3oWNQiHSXF
#kashmir #Malaysia https://t.co/in96c4VBHW</t>
  </si>
  <si>
    <t>Tue Oct 22 15:55:22 +0000 2019</t>
  </si>
  <si>
    <t>http://twitter.com/Dawn_News/statuses/1186672402941517825</t>
  </si>
  <si>
    <t>{"hashtags":[{"text":"kashmir","indices":[141,149]},{"text":"Malaysia","indices":[150,159]}],"symbols":[],"user_mentions":[],"urls":[{"url":"https://t.co/3oWNQiHSXF","expanded_url":"https://www.dawnnews.tv/news/1113020/","display_url":"dawnnews.tv/news/1113020/","indices":[117,140]}],"media":[{"id":1186672390090170400,"id_str":"1186672390090170377","indices":[160,183],"media_url":"http://pbs.twimg.com/media/EHfoQGQWoAkN7Xq.png","media_url_https":"https://pbs.twimg.com/media/EHfoQGQWoAkN7Xq.png","url":"https://t.co/in96c4VBHW","display_url":"pic.twitter.com/in96c4VBHW","expanded_url":"https://twitter.com/Dawn_News/status/1186672402941517825/photo/1","type":"photo","sizes":{"small":{"w":604,"h":680,"resize":"fit"},"medium":{"w":800,"h":900,"resize":"fit"},"large":{"w":800,"h":900,"resize":"fit"},"thumb":{"w":150,"h":150,"resize":"crop"}}}]}</t>
  </si>
  <si>
    <t>1186667648899260417</t>
  </si>
  <si>
    <t>ملائیشین وزیر اعظم کشمیر کے بیان پر ڈٹ گئے
۔۔۔۔۔۔۔۔۔۔۔۔۔۔۔۔۔۔۔۔۔۔۔
مزید پڑھیں: https://t.co/aKMigJXxqN
۔۔۔۔۔۔۔۔۔۔۔۔۔۔۔۔۔۔۔۔۔۔۔
#HumNews #Kashmir #MahathirBinMohamad #PTI #ImranKhan https://t.co/W531ukXexK</t>
  </si>
  <si>
    <t>Tue Oct 22 15:36:29 +0000 2019</t>
  </si>
  <si>
    <t>http://twitter.com/humnewspakistan/statuses/1186667648899260417</t>
  </si>
  <si>
    <t>{"hashtags":[{"text":"HumNews","indices":[127,135]},{"text":"Kashmir","indices":[136,144]},{"text":"MahathirBinMohamad","indices":[145,164]},{"text":"PTI","indices":[165,169]},{"text":"ImranKhan","indices":[170,180]}],"symbols":[],"user_mentions":[],"urls":[{"url":"https://t.co/aKMigJXxqN","expanded_url":"https://www.humnews.pk/latest/207938/","display_url":"humnews.pk/latest/207938/","indices":[79,102]}],"media":[{"id":1186667647196418000,"id_str":"1186667647196418048","indices":[181,204],"media_url":"http://pbs.twimg.com/media/EHfj8BmXUAAHmOr.png","media_url_https":"https://pbs.twimg.com/media/EHfj8BmXUAAHmOr.png","url":"https://t.co/W531ukXexK","display_url":"pic.twitter.com/W531ukXexK","expanded_url":"https://twitter.com/humnewspakistan/status/1186667648899260417/photo/1","type":"photo","sizes":{"medium":{"w":843,"h":500,"resize":"fit"},"small":{"w":680,"h":403,"resize":"fit"},"thumb":{"w":150,"h":150,"resize":"crop"},"large":{"w":843,"h":500,"resize":"fit"}}}]}</t>
  </si>
  <si>
    <t>1186666460422164481</t>
  </si>
  <si>
    <t>#Malaysia's #Mahathir stands by #Kashmir comments despite palm oil boycott by #India traders
Read more: https://t.co/D5UZIHaIFP
#GeoNews</t>
  </si>
  <si>
    <t>Tue Oct 22 15:31:46 +0000 2019</t>
  </si>
  <si>
    <t>http://twitter.com/geonews_english/statuses/1186666460422164481</t>
  </si>
  <si>
    <t>{"hashtags":[{"text":"Malaysia","indices":[0,9]},{"text":"Mahathir","indices":[12,21]},{"text":"Kashmir","indices":[32,40]},{"text":"India","indices":[78,84]},{"text":"GeoNews","indices":[130,138]}],"symbols":[],"user_mentions":[],"urls":[{"url":"https://t.co/D5UZIHaIFP","expanded_url":"http://bit.ly/2W5nO8n","display_url":"bit.ly/2W5nO8n","indices":[105,128]}]}</t>
  </si>
  <si>
    <t>1186665053686239233</t>
  </si>
  <si>
    <t>بھارت کے تجارتی بائیکاٹ کے باوجود ملائیشین وزیراعظم کشمیر کے بیان پر قائم
#BOLNews #India #Malaysia #Kashmir https://t.co/bRz9El3lqH</t>
  </si>
  <si>
    <t>Tue Oct 22 15:26:10 +0000 2019</t>
  </si>
  <si>
    <t>http://twitter.com/BOLNETWORK/statuses/1186665053686239233</t>
  </si>
  <si>
    <t>{"hashtags":[{"text":"BOLNews","indices":[74,82]},{"text":"India","indices":[83,89]},{"text":"Malaysia","indices":[90,99]},{"text":"Kashmir","indices":[100,108]}],"symbols":[],"user_mentions":[],"urls":[],"media":[{"id":1186665038423175200,"id_str":"1186665038423175169","indices":[109,132],"media_url":"http://pbs.twimg.com/media/EHfhkLKWsAEGbxT.jpg","media_url_https":"https://pbs.twimg.com/media/EHfhkLKWsAEGbxT.jpg","url":"https://t.co/bRz9El3lqH","display_url":"pic.twitter.com/bRz9El3lqH","expanded_url":"https://twitter.com/BOLNETWORK/status/1186665053686239233/photo/1","type":"photo","sizes":{"thumb":{"w":150,"h":150,"resize":"crop"},"medium":{"w":1200,"h":675,"resize":"fit"},"large":{"w":1280,"h":720,"resize":"fit"},"small":{"w":680,"h":383,"resize":"fit"}}}]}</t>
  </si>
  <si>
    <t>1186628981380005889</t>
  </si>
  <si>
    <t>کچھ بھی ہو جائے کشمیر سے متعلق اپنا بیان واپس نہیں لوں گا، مہاتیر محمد
کشمیر کا مسئلہ اقوام متحدہ قراردادوں کے مطابق حل ہونا چاہیے، مہاتیر محمد
#DunyaUpdates #DunyaNews #Kashmir</t>
  </si>
  <si>
    <t>Tue Oct 22 13:02:50 +0000 2019</t>
  </si>
  <si>
    <t>1186628977949134849</t>
  </si>
  <si>
    <t>http://twitter.com/DunyaNews/statuses/1186628981380005889</t>
  </si>
  <si>
    <t>{"hashtags":[{"text":"DunyaUpdates","indices":[146,159]},{"text":"DunyaNews","indices":[160,170]},{"text":"Kashmir","indices":[171,179]}],"symbols":[],"user_mentions":[],"urls":[]}</t>
  </si>
  <si>
    <t>کشمیر سے متعلق اپنے بیان پر قائم ہوں، ملائیشین وزیراعظم ڈٹ گئے
بھارتی کمپنیوں کا ملائیشیا سے پام آئل کی خریداری بند کرنے کا فیصلہ
#DunyaUpdates #DunyaNews #Kashmir</t>
  </si>
  <si>
    <t>Tue Oct 22 13:02:49 +0000 2019</t>
  </si>
  <si>
    <t>http://twitter.com/DunyaNews/statuses/1186628977949134849</t>
  </si>
  <si>
    <t>{"hashtags":[{"text":"DunyaUpdates","indices":[132,145]},{"text":"DunyaNews","indices":[146,156]},{"text":"Kashmir","indices":[157,165]}],"symbols":[],"user_mentions":[],"urls":[]}</t>
  </si>
  <si>
    <t>1186616025963548673</t>
  </si>
  <si>
    <t>عالمی برادری مقبوضہ کشمیر کے اندر جائے اور پھر دیکھے کہ وہاں لوگوں کے دلوں میں پاکستان کیسے بستا ہے، میجر جنرل آصف غفور
مزید پڑھیں: https://t.co/DwBZvHgLeG
#DawnNews #Pakistan #ISPR #DG #Kashmir #IOK</t>
  </si>
  <si>
    <t>Tue Oct 22 12:11:21 +0000 2019</t>
  </si>
  <si>
    <t>http://twitter.com/Dawn_News/statuses/1186616025963548673</t>
  </si>
  <si>
    <t>{"hashtags":[{"text":"DawnNews","indices":[158,167]},{"text":"Pakistan","indices":[168,177]},{"text":"ISPR","indices":[178,183]},{"text":"DG","indices":[184,187]},{"text":"Kashmir","indices":[188,196]},{"text":"IOK","indices":[197,201]}],"symbols":[],"user_mentions":[],"urls":[{"url":"https://t.co/DwBZvHgLeG","expanded_url":"https://www.dawnnews.tv/news/1113030/","display_url":"dawnnews.tv/news/1113030/","indices":[133,156]}]}</t>
  </si>
  <si>
    <t>1186615976806223872</t>
  </si>
  <si>
    <t>بھارت مقبوضہ کشمیر اور ایل او سی پر سفرا، میڈیا کو لے کر جائے، ترجمان پاک فوج کا چیلنج
مزید پڑھیں: https://t.co/DwBZvHgLeG
#DawnNews #Pakistan #ISPR #DG #Kashmir #IOK</t>
  </si>
  <si>
    <t>Tue Oct 22 12:11:09 +0000 2019</t>
  </si>
  <si>
    <t>http://twitter.com/Dawn_News/statuses/1186615976806223872</t>
  </si>
  <si>
    <t>{"hashtags":[{"text":"DawnNews","indices":[125,134]},{"text":"Pakistan","indices":[135,144]},{"text":"ISPR","indices":[145,150]},{"text":"DG","indices":[151,154]},{"text":"Kashmir","indices":[155,163]},{"text":"IOK","indices":[164,168]}],"symbols":[],"user_mentions":[],"urls":[{"url":"https://t.co/DwBZvHgLeG","expanded_url":"https://www.dawnnews.tv/news/1113030/","display_url":"dawnnews.tv/news/1113030/","indices":[100,123]}]}</t>
  </si>
  <si>
    <t>1186585209912922113</t>
  </si>
  <si>
    <t>مہاتیر محمد نے اقوام متحدہ کی جنرل اسمبلی میں کہا تھا کہ بھارت نے کشمیر پر حملہ کرکے قبضہ ہوا۔ 
مزید پڑھیں: https://t.co/3oWNQiHSXF
#DawnNews #Malaysia #India #PalmOil #Trade #Kashmir</t>
  </si>
  <si>
    <t>Tue Oct 22 10:08:54 +0000 2019</t>
  </si>
  <si>
    <t>http://twitter.com/Dawn_News/statuses/1186585209912922113</t>
  </si>
  <si>
    <t>{"hashtags":[{"text":"DawnNews","indices":[134,143]},{"text":"Malaysia","indices":[144,153]},{"text":"India","indices":[154,160]},{"text":"PalmOil","indices":[161,169]},{"text":"Trade","indices":[170,176]},{"text":"Kashmir","indices":[177,185]}],"symbols":[],"user_mentions":[],"urls":[{"url":"https://t.co/3oWNQiHSXF","expanded_url":"https://www.dawnnews.tv/news/1113020/","display_url":"dawnnews.tv/news/1113020/","indices":[109,132]}]}</t>
  </si>
  <si>
    <t>1186585153121816576</t>
  </si>
  <si>
    <t>بھارت کے تجارتی بائیکاٹ کے باوجود ملائیشین وزیراعظم کشمیر کے بیان پر قائم
مزید پڑھیں: https://t.co/3oWNQiqhz5
#DawnNews #Malaysia #India #PalmOil #Trade #Kashmir</t>
  </si>
  <si>
    <t>Tue Oct 22 10:08:40 +0000 2019</t>
  </si>
  <si>
    <t>http://twitter.com/Dawn_News/statuses/1186585153121816576</t>
  </si>
  <si>
    <t>{"hashtags":[{"text":"DawnNews","indices":[112,121]},{"text":"Malaysia","indices":[122,131]},{"text":"India","indices":[132,138]},{"text":"PalmOil","indices":[139,147]},{"text":"Trade","indices":[148,154]},{"text":"Kashmir","indices":[155,163]}],"symbols":[],"user_mentions":[],"urls":[{"url":"https://t.co/3oWNQiqhz5","expanded_url":"https://www.dawnnews.tv/news/1113020/","display_url":"dawnnews.tv/news/1113020/","indices":[87,110]}]}</t>
  </si>
  <si>
    <t>1186572860703293440</t>
  </si>
  <si>
    <t>بی جے پی لیڈر کے بیٹے کا کشمیری ماں بیٹی پر انسانیت سوز تشدد
۔۔۔۔۔۔۔۔۔۔۔۔۔۔۔۔۔۔۔۔۔۔۔۔۔۔۔۔۔۔۔۔۔۔۔۔
تفصیل پڑھیں: https://t.co/IljJdCAW2K
۔۔۔۔۔۔۔۔۔۔۔۔۔۔۔۔۔۔۔۔۔۔۔۔۔۔۔۔۔۔۔۔۔۔۔۔
#HumNews #BJP #India #OccupiedKashmir #IOK #Kashmir https://t.co/MtmfN2Kgw8</t>
  </si>
  <si>
    <t>Tue Oct 22 09:19:50 +0000 2019</t>
  </si>
  <si>
    <t>http://twitter.com/humnewspakistan/statuses/1186572860703293440</t>
  </si>
  <si>
    <t>{"hashtags":[{"text":"HumNews","indices":[172,180]},{"text":"BJP","indices":[181,185]},{"text":"India","indices":[186,192]},{"text":"OccupiedKashmir","indices":[193,209]},{"text":"IOK","indices":[210,214]},{"text":"Kashmir","indices":[215,223]}],"symbols":[],"user_mentions":[],"urls":[{"url":"https://t.co/IljJdCAW2K","expanded_url":"https://www.humnews.pk/latest/207796/","display_url":"humnews.pk/latest/207796/","indices":[111,134]}],"media":[{"id":1186572859138891800,"id_str":"1186572859138891776","indices":[224,247],"media_url":"http://pbs.twimg.com/media/EHeNuokX4AAwImj.jpg","media_url_https":"https://pbs.twimg.com/media/EHeNuokX4AAwImj.jpg","url":"https://t.co/MtmfN2Kgw8","display_url":"pic.twitter.com/MtmfN2Kgw8","expanded_url":"https://twitter.com/humnewspakistan/status/1186572860703293440/photo/1","type":"photo","sizes":{"small":{"w":680,"h":403,"resize":"fit"},"thumb":{"w":150,"h":150,"resize":"crop"},"large":{"w":843,"h":500,"resize":"fit"},"medium":{"w":843,"h":500,"resize":"fit"}}}]}</t>
  </si>
  <si>
    <t>1186500240070893569</t>
  </si>
  <si>
    <t>مقبوضہ کشمیر میں مسلسل  لاک ڈاؤن۔۔۔ پبلک ٹرانسپورٹ بند ۔۔۔ مواصلاتی رابطے نہ ہونے کی وجہ سے کشمیری عوام اور ڈاکٹرز کو ہسپتال جانے میں بھی مشکلات کا سامنا ۔۔۔ طلبا سکولوں، کالجز اور یونیورسٹی میں نہیں پہنچ پا رہے
#Kashmir https://t.co/pTNUcNXK1L</t>
  </si>
  <si>
    <t>Tue Oct 22 04:31:15 +0000 2019</t>
  </si>
  <si>
    <t>http://twitter.com/PTVNewsOfficial/statuses/1186500240070893569</t>
  </si>
  <si>
    <t>{"hashtags":[{"text":"Kashmir","indices":[212,220]}],"symbols":[],"user_mentions":[],"urls":[],"media":[{"id":1186500221951447000,"id_str":"1186500221951447040","indices":[221,244],"media_url":"http://pbs.twimg.com/media/EHdLql9WkAAk0yk.png","media_url_https":"https://pbs.twimg.com/media/EHdLql9WkAAk0yk.png","url":"https://t.co/pTNUcNXK1L","display_url":"pic.twitter.com/pTNUcNXK1L","expanded_url":"https://twitter.com/PTVNewsOfficial/status/1186500240070893569/photo/1","type":"photo","sizes":{"large":{"w":1024,"h":512,"resize":"fit"},"thumb":{"w":150,"h":150,"resize":"crop"},"medium":{"w":1024,"h":512,"resize":"fit"},"small":{"w":680,"h":340,"resize":"fit"}}}]}</t>
  </si>
  <si>
    <t>1186494753946456064</t>
  </si>
  <si>
    <t>امریکی امور خارجہ کمیٹی میں مقبوضہ کشمیر میں بھارتی بربریت سے متعلق سماعت کل ہوگی۔۔ 
#GNN #GNNupdates #Kashmir #India https://t.co/RyOei4gJbD</t>
  </si>
  <si>
    <t>Tue Oct 22 04:09:28 +0000 2019</t>
  </si>
  <si>
    <t>http://twitter.com/gnnhdofficial/statuses/1186494753946456064</t>
  </si>
  <si>
    <t>{"hashtags":[{"text":"GNN","indices":[86,90]},{"text":"GNNupdates","indices":[91,102]},{"text":"Kashmir","indices":[103,111]},{"text":"India","indices":[112,118]}],"symbols":[],"user_mentions":[],"urls":[],"media":[{"id":1186494537650360300,"id_str":"1186494537650360321","indices":[119,142],"media_url":"http://pbs.twimg.com/ext_tw_video_thumb/1186494537650360321/pu/img/DPPpmr7o6FsrqvXl.jpg","media_url_https":"https://pbs.twimg.com/ext_tw_video_thumb/1186494537650360321/pu/img/DPPpmr7o6FsrqvXl.jpg","url":"https://t.co/RyOei4gJbD","display_url":"pic.twitter.com/RyOei4gJbD","expanded_url":"https://twitter.com/gnnhdofficial/status/1186494753946456064/video/1","type":"photo","sizes":{"thumb":{"w":150,"h":150,"resize":"crop"},"medium":{"w":1200,"h":675,"resize":"fit"},"small":{"w":680,"h":383,"resize":"fit"},"large":{"w":1280,"h":720,"resize":"fit"}}}]}</t>
  </si>
  <si>
    <t>1186336111293059073</t>
  </si>
  <si>
    <t>بھارت اپنے آرمی چیف کے دعوے کو سچ ثابت کرنے میں ناکام
۔۔۔۔۔۔۔۔۔۔۔۔۔۔۔۔۔۔۔۔۔۔۔۔۔۔۔۔۔۔۔۔۔۔
مزید پڑھیں: https://t.co/B0q3WWjmfb
۔۔۔۔۔۔۔۔۔۔۔۔۔۔۔۔۔۔۔۔۔۔۔۔۔۔۔۔۔۔۔۔۔۔
#HumNews #ISPR #ArmyChief #Kashmir #LoC https://t.co/mqHWWpMVsO</t>
  </si>
  <si>
    <t>Mon Oct 21 17:39:04 +0000 2019</t>
  </si>
  <si>
    <t>http://twitter.com/humnewspakistan/statuses/1186336111293059073</t>
  </si>
  <si>
    <t>{"hashtags":[{"text":"HumNews","indices":[160,168]},{"text":"ISPR","indices":[169,174]},{"text":"ArmyChief","indices":[175,185]},{"text":"Kashmir","indices":[186,194]},{"text":"LoC","indices":[195,199]}],"symbols":[],"user_mentions":[],"urls":[{"url":"https://t.co/B0q3WWjmfb","expanded_url":"https://www.humnews.pk/latest/207656/","display_url":"humnews.pk/latest/207656/","indices":[101,124]}],"media":[{"id":1186336109745315800,"id_str":"1186336109745315841","indices":[200,223],"media_url":"http://pbs.twimg.com/media/EHa2aAWWoAEKT8l.png","media_url_https":"https://pbs.twimg.com/media/EHa2aAWWoAEKT8l.png","url":"https://t.co/mqHWWpMVsO","display_url":"pic.twitter.com/mqHWWpMVsO","expanded_url":"https://twitter.com/humnewspakistan/status/1186336111293059073/photo/1","type":"photo","sizes":{"small":{"w":680,"h":403,"resize":"fit"},"large":{"w":843,"h":500,"resize":"fit"},"thumb":{"w":150,"h":150,"resize":"crop"},"medium":{"w":843,"h":500,"resize":"fit"}}}]}</t>
  </si>
  <si>
    <t>1186199874422874112</t>
  </si>
  <si>
    <t>مقبوضہ کشمیر میں بھارتی مظالم کے خلاف احتجاج میں 5 کلو میٹر طویل آزاد کشمیر کا پرچم لہرایا گیا۔
#KashmirFlagWorldRecord 
#Kashmir 
#Pakistan 
#DawnNews https://t.co/CgukzC2WZj</t>
  </si>
  <si>
    <t>Mon Oct 21 08:37:43 +0000 2019</t>
  </si>
  <si>
    <t>http://twitter.com/Dawn_News/statuses/1186199874422874112</t>
  </si>
  <si>
    <t>{"hashtags":[{"text":"KashmirFlagWorldRecord","indices":[97,120]},{"text":"Kashmir","indices":[122,130]},{"text":"Pakistan","indices":[132,141]},{"text":"DawnNews","indices":[143,152]}],"symbols":[],"user_mentions":[],"urls":[],"media":[{"id":1186199338667729000,"id_str":"1186199338667728896","indices":[153,176],"media_url":"http://pbs.twimg.com/ext_tw_video_thumb/1186199338667728896/pu/img/1z4MmJxUBNrqyKDX.jpg","media_url_https":"https://pbs.twimg.com/ext_tw_video_thumb/1186199338667728896/pu/img/1z4MmJxUBNrqyKDX.jpg","url":"https://t.co/CgukzC2WZj","display_url":"pic.twitter.com/CgukzC2WZj","expanded_url":"https://twitter.com/Dawn_News/status/1186199874422874112/video/1","type":"photo","sizes":{"thumb":{"w":150,"h":150,"resize":"crop"},"medium":{"w":1200,"h":675,"resize":"fit"},"small":{"w":680,"h":383,"resize":"fit"},"large":{"w":1280,"h":720,"resize":"fit"}}}]}</t>
  </si>
  <si>
    <t>1186196096185450497</t>
  </si>
  <si>
    <t>پاکستان کیخلاف منصوبے بنانے والے بھارت نے ہر حد پار کردی
https://t.co/9p4D0o7b9c
#india
#PakistanArmy #ISPR
#kashmir https://t.co/LxImxp2mbK</t>
  </si>
  <si>
    <t>Mon Oct 21 08:22:42 +0000 2019</t>
  </si>
  <si>
    <t>http://twitter.com/Dawn_News/statuses/1186196096185450497</t>
  </si>
  <si>
    <t>{"hashtags":[{"text":"india","indices":[81,87]},{"text":"PakistanArmy","indices":[88,101]},{"text":"ISPR","indices":[102,107]},{"text":"kashmir","indices":[108,116]}],"symbols":[],"user_mentions":[],"urls":[{"url":"https://t.co/9p4D0o7b9c","expanded_url":"http://dawnnews.tv/news/1112942","display_url":"dawnnews.tv/news/1112942","indices":[57,80]}],"media":[{"id":1186196030892712000,"id_str":"1186196030892711936","indices":[117,140],"media_url":"http://pbs.twimg.com/media/EHY3AV9WoAAmXVt.png","media_url_https":"https://pbs.twimg.com/media/EHY3AV9WoAAmXVt.png","url":"https://t.co/LxImxp2mbK","display_url":"pic.twitter.com/LxImxp2mbK","expanded_url":"https://twitter.com/Dawn_News/status/1186196096185450497/photo/1","type":"photo","sizes":{"large":{"w":800,"h":900,"resize":"fit"},"medium":{"w":800,"h":900,"resize":"fit"},"small":{"w":604,"h":680,"resize":"fit"},"thumb":{"w":150,"h":150,"resize":"crop"}}}]}</t>
  </si>
  <si>
    <t>1186189259692228609</t>
  </si>
  <si>
    <t>The World’s largest Kashmir flag, measuring 5000 meters long and 13 feet wide, was hoisted at Jinnah Avenue in Islamabad today (Sunday), to express solidarity with Kashmiri brethren.
#ARYNews #Kashmir
https://t.co/s1wqWSVAQl</t>
  </si>
  <si>
    <t>Mon Oct 21 07:55:32 +0000 2019</t>
  </si>
  <si>
    <t>http://twitter.com/ARYNEWSOFFICIAL/statuses/1186189259692228609</t>
  </si>
  <si>
    <t>{"hashtags":[{"text":"ARYNews","indices":[183,191]},{"text":"Kashmir","indices":[192,200]}],"symbols":[],"user_mentions":[],"urls":[{"url":"https://t.co/s1wqWSVAQl","expanded_url":"https://cards.twitter.com/cards/18ce53uzws2/88zpg","display_url":"cards.twitter.com/cards/18ce53uz…","indices":[201,224]}]}</t>
  </si>
  <si>
    <t>1186147256250097669</t>
  </si>
  <si>
    <t>مقبوضہ کشمیرمیں مسلسل فوجی محاصرہ اورانٹرنیٹ کی معطلی جاری ۔۔بھارت کے ظالمانہ اقدامات کے خلاف  دکانیں اور کاروباری مراکز بند۔۔سرینگر کی تاریخی جامع مسجد 5اگست سے مسلسل بند ۔۔۔ قابض انتظامیہ کی طرف سے تعلیمی ادارے کھولنے کے اعلان کے باوجود  سکول ویران ۔۔۔
#Kashmir https://t.co/OPdNNuQqBA</t>
  </si>
  <si>
    <t>Mon Oct 21 05:08:38 +0000 2019</t>
  </si>
  <si>
    <t>http://twitter.com/PTVNewsOfficial/statuses/1186147256250097669</t>
  </si>
  <si>
    <t>{"hashtags":[{"text":"Kashmir","indices":[255,263]}],"symbols":[],"user_mentions":[],"urls":[],"media":[{"id":1186147245328162800,"id_str":"1186147245328162816","indices":[264,287],"media_url":"http://pbs.twimg.com/media/EHYKopkX4AARBzj.jpg","media_url_https":"https://pbs.twimg.com/media/EHYKopkX4AARBzj.jpg","url":"https://t.co/OPdNNuQqBA","display_url":"pic.twitter.com/OPdNNuQqBA","expanded_url":"https://twitter.com/PTVNewsOfficial/status/1186147256250097669/photo/1","type":"photo","sizes":{"thumb":{"w":150,"h":150,"resize":"crop"},"large":{"w":1024,"h":512,"resize":"fit"},"medium":{"w":1024,"h":512,"resize":"fit"},"small":{"w":680,"h":340,"resize":"fit"}}}]}</t>
  </si>
  <si>
    <t>1186145986965655552</t>
  </si>
  <si>
    <t>برطانیہ دیرینہ مسئلہ کشمیر  کےحل میں اپنا کردار ادا کرے۔نریندر مودی کےیکطرفہ اقدامات نےمقبوضہ وادی میں انسانی بحران پیدا کر دیاہے۔ہزاروں برطانوی کشمیریوں کےقریبی رشتے دارمقبوضہ کشمیرمیں بھارتی ظلم وستم کاشکار ہیں برطانوی پارلیمنٹ کے رکن لی ایم برائن کادارالعوام میں خطاب 
#Kashmir https://t.co/QsqkFh7Upn</t>
  </si>
  <si>
    <t>Mon Oct 21 05:03:35 +0000 2019</t>
  </si>
  <si>
    <t>http://twitter.com/PTVNewsOfficial/statuses/1186145986965655552</t>
  </si>
  <si>
    <t>{"hashtags":[{"text":"Kashmir","indices":[272,280]}],"symbols":[],"user_mentions":[],"urls":[],"media":[{"id":1186145973459996700,"id_str":"1186145973459996673","indices":[281,304],"media_url":"http://pbs.twimg.com/media/EHYJenfX0AEN6Io.jpg","media_url_https":"https://pbs.twimg.com/media/EHYJenfX0AEN6Io.jpg","url":"https://t.co/QsqkFh7Upn","display_url":"pic.twitter.com/QsqkFh7Upn","expanded_url":"https://twitter.com/PTVNewsOfficial/status/1186145986965655552/photo/1","type":"photo","sizes":{"thumb":{"w":150,"h":150,"resize":"crop"},"medium":{"w":1024,"h":512,"resize":"fit"},"small":{"w":680,"h":340,"resize":"fit"},"large":{"w":1024,"h":512,"resize":"fit"}}}]}</t>
  </si>
  <si>
    <t>1186006333641973760</t>
  </si>
  <si>
    <t>بھارتی آرمی چیف کا دعویٰ مایوس کن ہے، آئی ایس پی آر
۔۔۔۔۔۔۔۔۔۔۔۔۔۔۔۔۔۔۔۔۔۔۔۔۔۔۔
مزید پڑھیں: https://t.co/a3wl6fz7zD
۔۔۔۔۔۔۔۔۔۔۔۔۔۔۔۔۔۔۔۔۔۔۔۔۔۔۔
#HumNews #ISPR #Kashmir https://t.co/H1aB1z0Bqv</t>
  </si>
  <si>
    <t>Sun Oct 20 19:48:39 +0000 2019</t>
  </si>
  <si>
    <t>http://twitter.com/humnewspakistan/statuses/1186006333641973760</t>
  </si>
  <si>
    <t>{"hashtags":[{"text":"HumNews","indices":[144,152]},{"text":"ISPR","indices":[153,158]},{"text":"Kashmir","indices":[159,167]}],"symbols":[],"user_mentions":[],"urls":[{"url":"https://t.co/a3wl6fz7zD","expanded_url":"https://www.humnews.pk/latest/207357/","display_url":"humnews.pk/latest/207357/","indices":[92,115]}],"media":[{"id":1186006331788025900,"id_str":"1186006331788025859","indices":[168,191],"media_url":"http://pbs.twimg.com/media/EHWKeZuW4AMkr_s.png","media_url_https":"https://pbs.twimg.com/media/EHWKeZuW4AMkr_s.png","url":"https://t.co/H1aB1z0Bqv","display_url":"pic.twitter.com/H1aB1z0Bqv","expanded_url":"https://twitter.com/humnewspakistan/status/1186006333641973760/photo/1","type":"photo","sizes":{"medium":{"w":843,"h":500,"resize":"fit"},"small":{"w":680,"h":403,"resize":"fit"},"thumb":{"w":150,"h":150,"resize":"crop"},"large":{"w":843,"h":500,"resize":"fit"}}}]}</t>
  </si>
  <si>
    <t>1186001549530669062</t>
  </si>
  <si>
    <t>جمعہ کے جمعہ احتجاج مقبوضہ کشمیر کا حل نہیں، مشعال ملک
۔۔۔۔۔۔۔۔۔۔۔۔۔۔۔۔۔۔۔۔۔۔۔۔۔۔۔۔۔۔۔۔۔
مزید پڑھیں: https://t.co/AKzrMLecpy
۔۔۔۔۔۔۔۔۔۔۔۔۔۔۔۔۔۔۔۔۔۔۔۔۔۔۔۔۔۔۔۔۔
#HumNews #Kashmir #ImranKhan #AgendaPakistan #India #PTI https://t.co/JNRD0Vj6yT</t>
  </si>
  <si>
    <t>Sun Oct 20 19:29:38 +0000 2019</t>
  </si>
  <si>
    <t>http://twitter.com/humnewspakistan/statuses/1186001549530669062</t>
  </si>
  <si>
    <t>{"hashtags":[{"text":"HumNews","indices":[159,167]},{"text":"Kashmir","indices":[168,176]},{"text":"ImranKhan","indices":[177,187]},{"text":"AgendaPakistan","indices":[188,203]},{"text":"India","indices":[204,210]},{"text":"PTI","indices":[211,215]}],"symbols":[],"user_mentions":[],"urls":[{"url":"https://t.co/AKzrMLecpy","expanded_url":"https://www.humnews.pk/latest/207342/","display_url":"humnews.pk/latest/207342/","indices":[101,124]}],"media":[{"id":1186001547769061400,"id_str":"1186001547769061377","indices":[216,239],"media_url":"http://pbs.twimg.com/media/EHWGH73WoAEkJvY.png","media_url_https":"https://pbs.twimg.com/media/EHWGH73WoAEkJvY.png","url":"https://t.co/JNRD0Vj6yT","display_url":"pic.twitter.com/JNRD0Vj6yT","expanded_url":"https://twitter.com/humnewspakistan/status/1186001549530669062/photo/1","type":"photo","sizes":{"small":{"w":680,"h":403,"resize":"fit"},"medium":{"w":843,"h":500,"resize":"fit"},"large":{"w":843,"h":500,"resize":"fit"},"thumb":{"w":150,"h":150,"resize":"crop"}}}]}</t>
  </si>
  <si>
    <t>1185934816879022080</t>
  </si>
  <si>
    <t>امیر جماعت اسلامی پاکستان سراج الحق نے اہم اعلان کر دیا
۔۔۔۔۔۔۔۔۔۔۔۔۔۔۔۔۔۔۔۔۔۔۔۔۔۔۔۔۔۔۔۔
مزید پڑھیں: https://t.co/EZt7MiFxJR
۔۔۔۔۔۔۔۔۔۔۔۔۔۔۔۔۔۔۔۔۔۔۔۔۔۔۔۔۔۔۔۔
#HumNews #SirajulHaq #Kashmir #India #Pakistan https://t.co/7VypK8rjjR</t>
  </si>
  <si>
    <t>Sun Oct 20 15:04:28 +0000 2019</t>
  </si>
  <si>
    <t>http://twitter.com/humnewspakistan/statuses/1185934816879022080</t>
  </si>
  <si>
    <t>{"hashtags":[{"text":"HumNews","indices":[158,166]},{"text":"SirajulHaq","indices":[167,178]},{"text":"Kashmir","indices":[179,187]},{"text":"India","indices":[188,194]},{"text":"Pakistan","indices":[195,204]}],"symbols":[],"user_mentions":[],"urls":[{"url":"https://t.co/EZt7MiFxJR","expanded_url":"https://www.humnews.pk/latest/207305/","display_url":"humnews.pk/latest/207305/","indices":[101,124]}],"media":[{"id":1185934815025160200,"id_str":"1185934815025160194","indices":[205,228],"media_url":"http://pbs.twimg.com/media/EHVJblBX4AIahyH.png","media_url_https":"https://pbs.twimg.com/media/EHVJblBX4AIahyH.png","url":"https://t.co/7VypK8rjjR","display_url":"pic.twitter.com/7VypK8rjjR","expanded_url":"https://twitter.com/humnewspakistan/status/1185934816879022080/photo/1","type":"photo","sizes":{"large":{"w":843,"h":500,"resize":"fit"},"thumb":{"w":150,"h":150,"resize":"crop"},"medium":{"w":843,"h":500,"resize":"fit"},"small":{"w":680,"h":403,"resize":"fit"}}}]}</t>
  </si>
  <si>
    <t>1185921261026926592</t>
  </si>
  <si>
    <t>’بھارت کشمیر کے بعد لاہور کا رخ کرے گا‘
۔۔۔۔۔۔۔۔۔۔۔۔۔۔۔۔۔۔۔۔۔۔۔۔۔۔۔
مزید پڑھیں: https://t.co/EZt7MiFxJR
۔۔۔۔۔۔۔۔۔۔۔۔۔۔۔۔۔۔۔۔۔۔۔۔۔۔۔
#HumNews #SirajulHaq #Kashmir #JI #India #Lahore https://t.co/fONGttTT5Y</t>
  </si>
  <si>
    <t>Sun Oct 20 14:10:36 +0000 2019</t>
  </si>
  <si>
    <t>http://twitter.com/humnewspakistan/statuses/1185921261026926592</t>
  </si>
  <si>
    <t>{"hashtags":[{"text":"HumNews","indices":[132,140]},{"text":"SirajulHaq","indices":[141,152]},{"text":"Kashmir","indices":[153,161]},{"text":"JI","indices":[162,165]},{"text":"India","indices":[166,172]},{"text":"Lahore","indices":[173,180]}],"symbols":[],"user_mentions":[],"urls":[{"url":"https://t.co/EZt7MiFxJR","expanded_url":"https://www.humnews.pk/latest/207305/","display_url":"humnews.pk/latest/207305/","indices":[80,103]}],"media":[{"id":1185921259265245200,"id_str":"1185921259265245187","indices":[181,204],"media_url":"http://pbs.twimg.com/media/EHU9Gh4WwAMBgdt.png","media_url_https":"https://pbs.twimg.com/media/EHU9Gh4WwAMBgdt.png","url":"https://t.co/fONGttTT5Y","display_url":"pic.twitter.com/fONGttTT5Y","expanded_url":"https://twitter.com/humnewspakistan/status/1185921261026926592/photo/1","type":"photo","sizes":{"small":{"w":680,"h":403,"resize":"fit"},"medium":{"w":843,"h":500,"resize":"fit"},"large":{"w":843,"h":500,"resize":"fit"},"thumb":{"w":150,"h":150,"resize":"crop"}}}]}</t>
  </si>
  <si>
    <t>1185915221224972289</t>
  </si>
  <si>
    <t>اسلام آباد میں کشمیریوں کے ساتھ اظہار یکجہتی کے لیے ملین مارچ کا انعقاد۔۔ 
#Kashmir #KashmirStillUnderCurfew #KashmirWantsFreedom https://t.co/VTlmCGkOQu</t>
  </si>
  <si>
    <t>Sun Oct 20 13:46:36 +0000 2019</t>
  </si>
  <si>
    <t>http://twitter.com/gnnhdofficial/statuses/1185915221224972289</t>
  </si>
  <si>
    <t>{"hashtags":[{"text":"Kashmir","indices":[76,84]},{"text":"KashmirStillUnderCurfew","indices":[85,109]},{"text":"KashmirWantsFreedom","indices":[110,130]}],"symbols":[],"user_mentions":[],"urls":[],"media":[{"id":1185914990949216300,"id_str":"1185914990949216257","indices":[131,154],"media_url":"http://pbs.twimg.com/media/EHU6ylJX0AIwSi0.jpg","media_url_https":"https://pbs.twimg.com/media/EHU6ylJX0AIwSi0.jpg","url":"https://t.co/VTlmCGkOQu","display_url":"pic.twitter.com/VTlmCGkOQu","expanded_url":"https://twitter.com/gnnhdofficial/status/1185915221224972289/video/1","type":"photo","sizes":{"thumb":{"w":150,"h":150,"resize":"crop"},"large":{"w":640,"h":360,"resize":"fit"},"medium":{"w":640,"h":360,"resize":"fit"},"small":{"w":640,"h":360,"resize":"fit"}}}]}</t>
  </si>
  <si>
    <t>1185903169550856193</t>
  </si>
  <si>
    <t>وزیر اعظم عمران خان کی ایل او سی پر بھارتی بلااشتعال فائرنگ کی مذمت 
#GNN #ImranKhan #imrankhanPTI #ImrankhanMeansPakistan #imrankhanniazi #imrankhanprimeminister @ImranKhanPTI #PakistanArmy #IndianArmy #Kashmir https://t.co/s4gjn5hqBq</t>
  </si>
  <si>
    <t>Sun Oct 20 12:58:43 +0000 2019</t>
  </si>
  <si>
    <t>http://twitter.com/gnnhdofficial/statuses/1185903169550856193</t>
  </si>
  <si>
    <t>{"hashtags":[{"text":"GNN","indices":[69,73]},{"text":"ImranKhan","indices":[74,84]},{"text":"imrankhanPTI","indices":[85,98]},{"text":"ImrankhanMeansPakistan","indices":[99,122]},{"text":"imrankhanniazi","indices":[123,138]},{"text":"imrankhanprimeminister","indices":[139,162]},{"text":"PakistanArmy","indices":[177,190]},{"text":"IndianArmy","indices":[191,202]},{"text":"Kashmir","indices":[203,211]}],"symbols":[],"user_mentions":[{"screen_name":"ImranKhanPTI","name":"Imran Khan","id":122453931,"id_str":"122453931","indices":[163,176]}],"urls":[],"media":[{"id":1185903037979807700,"id_str":"1185903037979807744","indices":[212,235],"media_url":"http://pbs.twimg.com/ext_tw_video_thumb/1185903037979807744/pu/img/OaK-I8AyG50c5YuY.jpg","media_url_https":"https://pbs.twimg.com/ext_tw_video_thumb/1185903037979807744/pu/img/OaK-I8AyG50c5YuY.jpg","url":"https://t.co/s4gjn5hqBq","display_url":"pic.twitter.com/s4gjn5hqBq","expanded_url":"https://twitter.com/gnnhdofficial/status/1185903169550856193/video/1","type":"photo","sizes":{"thumb":{"w":150,"h":150,"resize":"crop"},"medium":{"w":1200,"h":675,"resize":"fit"},"small":{"w":680,"h":383,"resize":"fit"},"large":{"w":1280,"h":720,"resize":"fit"}}}]}</t>
  </si>
  <si>
    <t>1185888703731916802</t>
  </si>
  <si>
    <t>عالمی میڈیا آئے اور حقیقت دیکھ لے، وزیر خارجہ
۔۔۔۔۔۔۔۔۔۔۔۔۔۔۔۔۔۔۔۔۔۔
مزید پڑھیں: https://t.co/wX8y0vlGoG
۔۔۔۔۔۔۔۔۔۔۔۔۔۔۔۔۔۔۔۔۔۔
#HumNews #ShahMahmoodQureshi #PTI #India #Pakistan #Kashmir https://t.co/aDKqJMe4Ux</t>
  </si>
  <si>
    <t>Sun Oct 20 12:01:14 +0000 2019</t>
  </si>
  <si>
    <t>http://twitter.com/humnewspakistan/statuses/1185888703731916802</t>
  </si>
  <si>
    <t>{"hashtags":[{"text":"HumNews","indices":[128,136]},{"text":"ShahMahmoodQureshi","indices":[137,156]},{"text":"PTI","indices":[157,161]},{"text":"India","indices":[162,168]},{"text":"Pakistan","indices":[169,178]},{"text":"Kashmir","indices":[179,187]}],"symbols":[],"user_mentions":[],"urls":[{"url":"https://t.co/wX8y0vlGoG","expanded_url":"https://www.humnews.pk/latest/207289/","display_url":"humnews.pk/latest/207289/","indices":[81,104]}],"media":[{"id":1185888701919961000,"id_str":"1185888701919961090","indices":[188,211],"media_url":"http://pbs.twimg.com/media/EHUffcUWoAIHmO5.png","media_url_https":"https://pbs.twimg.com/media/EHUffcUWoAIHmO5.png","url":"https://t.co/aDKqJMe4Ux","display_url":"pic.twitter.com/aDKqJMe4Ux","expanded_url":"https://twitter.com/humnewspakistan/status/1185888703731916802/photo/1","type":"photo","sizes":{"small":{"w":680,"h":403,"resize":"fit"},"thumb":{"w":150,"h":150,"resize":"crop"},"large":{"w":843,"h":500,"resize":"fit"},"medium":{"w":843,"h":500,"resize":"fit"}}}]}</t>
  </si>
  <si>
    <t>1185884618085584897</t>
  </si>
  <si>
    <t>بھارت بوکھلاہٹ کا شکار ہے، وزیر خارجہ شاہ محمود قریشی 
#GNN #PakistanArmy #IndianArmy #Kashmir #GNNUpdates https://t.co/Zjw55pC0nI</t>
  </si>
  <si>
    <t>Sun Oct 20 11:45:00 +0000 2019</t>
  </si>
  <si>
    <t>http://twitter.com/gnnhdofficial/statuses/1185884618085584897</t>
  </si>
  <si>
    <t>{"hashtags":[{"text":"GNN","indices":[55,59]},{"text":"PakistanArmy","indices":[60,73]},{"text":"IndianArmy","indices":[74,85]},{"text":"Kashmir","indices":[86,94]},{"text":"GNNUpdates","indices":[95,106]}],"symbols":[],"user_mentions":[],"urls":[],"media":[{"id":1185880740581593000,"id_str":"1185880740581593088","indices":[107,130],"media_url":"http://pbs.twimg.com/amplify_video_thumb/1185880740581593088/img/gy_nKFm3Nd7ovS77.jpg","media_url_https":"https://pbs.twimg.com/amplify_video_thumb/1185880740581593088/img/gy_nKFm3Nd7ovS77.jpg","url":"https://t.co/Zjw55pC0nI","display_url":"pic.twitter.com/Zjw55pC0nI","expanded_url":"https://twitter.com/gnnhdofficial/status/1185884618085584897/video/1","type":"photo","sizes":{"thumb":{"w":150,"h":150,"resize":"crop"},"medium":{"w":1200,"h":675,"resize":"fit"},"small":{"w":680,"h":383,"resize":"fit"},"large":{"w":1280,"h":720,"resize":"fit"}}}]}</t>
  </si>
  <si>
    <t>1185881062695669762</t>
  </si>
  <si>
    <t>وزیر اعظم آزاد کشمیر کا اقوام متحدہ سے بھارتی اشتعال انگیزیوں کا نوٹس لینے کا مطالبہ 
#GNN #GNNUpdates #IndianArmy #PakistanArmy #Kashmir https://t.co/9nMgUJW6j6</t>
  </si>
  <si>
    <t>Sun Oct 20 11:30:52 +0000 2019</t>
  </si>
  <si>
    <t>http://twitter.com/gnnhdofficial/statuses/1185881062695669762</t>
  </si>
  <si>
    <t>{"hashtags":[{"text":"GNN","indices":[86,90]},{"text":"GNNUpdates","indices":[91,102]},{"text":"IndianArmy","indices":[103,114]},{"text":"PakistanArmy","indices":[115,128]},{"text":"Kashmir","indices":[129,137]}],"symbols":[],"user_mentions":[],"urls":[],"media":[{"id":1185880680649166800,"id_str":"1185880680649166848","indices":[138,161],"media_url":"http://pbs.twimg.com/ext_tw_video_thumb/1185880680649166848/pu/img/BGm85Pw_ToJma0ps.jpg","media_url_https":"https://pbs.twimg.com/ext_tw_video_thumb/1185880680649166848/pu/img/BGm85Pw_ToJma0ps.jpg","url":"https://t.co/9nMgUJW6j6","display_url":"pic.twitter.com/9nMgUJW6j6","expanded_url":"https://twitter.com/gnnhdofficial/status/1185881062695669762/video/1","type":"photo","sizes":{"thumb":{"w":150,"h":150,"resize":"crop"},"medium":{"w":1200,"h":675,"resize":"fit"},"small":{"w":680,"h":383,"resize":"fit"},"large":{"w":1280,"h":720,"resize":"fit"}}}]}</t>
  </si>
  <si>
    <t>1185626286309498880</t>
  </si>
  <si>
    <t>AJK president urges UK to help settle #Kashmir issue   
#ARYNews
https://t.co/eYgJUBOFIe</t>
  </si>
  <si>
    <t>Sat Oct 19 18:38:29 +0000 2019</t>
  </si>
  <si>
    <t>http://twitter.com/ARYNEWSOFFICIAL/statuses/1185626286309498880</t>
  </si>
  <si>
    <t>{"hashtags":[{"text":"Kashmir","indices":[38,46]},{"text":"ARYNews","indices":[56,64]}],"symbols":[],"user_mentions":[],"urls":[{"url":"https://t.co/eYgJUBOFIe","expanded_url":"https://arynews.tv/en/ajk-president-uk-kashmir-issue/","display_url":"arynews.tv/en/ajk-preside…","indices":[66,89]}]}</t>
  </si>
  <si>
    <t>1185465133969149953</t>
  </si>
  <si>
    <t>Internet shutdown fuels occupied #Kashmir fake news battle in South Asia
 https://t.co/m1W3L63vQY</t>
  </si>
  <si>
    <t>Sat Oct 19 07:58:07 +0000 2019</t>
  </si>
  <si>
    <t>http://twitter.com/dawn_com/statuses/1185465133969149953</t>
  </si>
  <si>
    <t>{"hashtags":[{"text":"Kashmir","indices":[33,41]}],"symbols":[],"user_mentions":[],"urls":[{"url":"https://t.co/m1W3L63vQY","expanded_url":"https://www.dawn.com/news/1511566","display_url":"dawn.com/news/1511566","indices":[74,97]}]}</t>
  </si>
  <si>
    <t>1185140059537850368</t>
  </si>
  <si>
    <t>مظلوم کشمیریوں سے اظہار یکجہتی کا دن ۔۔۔ملک بھر میں سائرن بجا دئیے گئے۔۔۔قومی ترانے کے احترام میں عوام اپنی  جگہوں پر کھڑے ہو  گئے۔
#kashmir https://t.co/zaYyypb7Cs</t>
  </si>
  <si>
    <t>Fri Oct 18 10:26:23 +0000 2019</t>
  </si>
  <si>
    <t>http://twitter.com/PTVNewsOfficial/statuses/1185140059537850368</t>
  </si>
  <si>
    <t>{"hashtags":[{"text":"kashmir","indices":[132,140]}],"symbols":[],"user_mentions":[],"urls":[],"media":[{"id":1185140048196460500,"id_str":"1185140048196460546","indices":[141,164],"media_url":"http://pbs.twimg.com/media/EHJ2mD3W4AIrt8d.jpg","media_url_https":"https://pbs.twimg.com/media/EHJ2mD3W4AIrt8d.jpg","url":"https://t.co/zaYyypb7Cs","display_url":"pic.twitter.com/zaYyypb7Cs","expanded_url":"https://twitter.com/PTVNewsOfficial/status/1185140059537850368/photo/1","type":"photo","sizes":{"thumb":{"w":150,"h":150,"resize":"crop"},"large":{"w":1024,"h":512,"resize":"fit"},"medium":{"w":1024,"h":512,"resize":"fit"},"small":{"w":680,"h":340,"resize":"fit"}}}]}</t>
  </si>
  <si>
    <t>1185093734389731333</t>
  </si>
  <si>
    <t>Normal life continues to remain affected for the 75th straight day, in the Kashmir valley and Muslim majority areas of the Jammu region due to the Indian military lockdown and suspension of the internet and prepaid cellular services.
#ARYNews #Kashmir
https://t.co/XibJbcAyof</t>
  </si>
  <si>
    <t>Fri Oct 18 07:22:18 +0000 2019</t>
  </si>
  <si>
    <t>http://twitter.com/ARYNEWSOFFICIAL/statuses/1185093734389731333</t>
  </si>
  <si>
    <t>{"hashtags":[{"text":"ARYNews","indices":[234,242]},{"text":"Kashmir","indices":[243,251]}],"symbols":[],"user_mentions":[],"urls":[{"url":"https://t.co/XibJbcAyof","expanded_url":"https://cards.twitter.com/cards/18ce53uzws2/88kl8","display_url":"cards.twitter.com/cards/18ce53uz…","indices":[252,275]}]}</t>
  </si>
  <si>
    <t>1185074754010652672</t>
  </si>
  <si>
    <t>آج پھر کشمیری عوام سے یکجہتی کے اظہار کا دن منایا جا رہا ہے۔سہ پہر 3بجےملک بھر میں سائرن بجائے جائیں گے۔سائر ن بجنے پر عوام اپنی اپنی جگہوں پر کھڑے ہو جائیں گے۔آخرمیں قومی ترانہ ہوگا۔۔
#Kashmir https://t.co/fy37evCLme</t>
  </si>
  <si>
    <t>Fri Oct 18 06:06:53 +0000 2019</t>
  </si>
  <si>
    <t>http://twitter.com/PTVNewsOfficial/statuses/1185074754010652672</t>
  </si>
  <si>
    <t>{"hashtags":[{"text":"Kashmir","indices":[185,193]}],"symbols":[],"user_mentions":[],"urls":[],"media":[{"id":1185074740668567600,"id_str":"1185074740668567552","indices":[194,217],"media_url":"http://pbs.twimg.com/media/EHI7MqXWkAAwVaQ.jpg","media_url_https":"https://pbs.twimg.com/media/EHI7MqXWkAAwVaQ.jpg","url":"https://t.co/fy37evCLme","display_url":"pic.twitter.com/fy37evCLme","expanded_url":"https://twitter.com/PTVNewsOfficial/status/1185074754010652672/photo/1","type":"photo","sizes":{"thumb":{"w":150,"h":150,"resize":"crop"},"medium":{"w":1024,"h":512,"resize":"fit"},"large":{"w":1024,"h":512,"resize":"fit"},"small":{"w":680,"h":340,"resize":"fit"}}}]}</t>
  </si>
  <si>
    <t>1185050791700246528</t>
  </si>
  <si>
    <t>مقبوضہ کشمیر میں  کرفیو   کا 75واں رو ز۔۔ کشمیریوں پر زندگی  تنگ ۔۔اشیائے خورد و نوش کی شدید قلت۔۔  شہید   نوجوانوں  کی   نماز جنازہ میں ہزاروں افراد کی شرکت۔۔  بھارت کے خلاف اور آزادی کےنعروں  کی گونج میں سپرد خاک
#Kashmir https://t.co/VHeAWK7hkb</t>
  </si>
  <si>
    <t>Fri Oct 18 04:31:40 +0000 2019</t>
  </si>
  <si>
    <t>http://twitter.com/PTVNewsOfficial/statuses/1185050791700246528</t>
  </si>
  <si>
    <t>{"hashtags":[{"text":"Kashmir","indices":[215,223]}],"symbols":[],"user_mentions":[],"urls":[],"media":[{"id":1185050776453996500,"id_str":"1185050776453996544","indices":[224,247],"media_url":"http://pbs.twimg.com/media/EHIlZwtXYAA7daK.png","media_url_https":"https://pbs.twimg.com/media/EHIlZwtXYAA7daK.png","url":"https://t.co/VHeAWK7hkb","display_url":"pic.twitter.com/VHeAWK7hkb","expanded_url":"https://twitter.com/PTVNewsOfficial/status/1185050791700246528/photo/1","type":"photo","sizes":{"small":{"w":680,"h":340,"resize":"fit"},"large":{"w":1024,"h":512,"resize":"fit"},"medium":{"w":1024,"h":512,"resize":"fit"},"thumb":{"w":150,"h":150,"resize":"crop"}}}]}</t>
  </si>
  <si>
    <t>1184910089364353024</t>
  </si>
  <si>
    <t>ترکی نے پلوامہ حملے پر بھی کہا تھا کہ اس کے پیچھے بھی مسلہ کشمیر ہے۔ لیکن دیگر ممالک اس طرح کا موقف لینے سے گھبراتے ہیں۔ کشمیر میں جو کچھ ہو رہا ہے اس پر دیگر ممالک کو بھی آواز اٹھانی چاہیئے۔ 
ترک سفیر برائے پاکستان مصطفیٰ یرداکل کی پروگرام بڑی بات میں گفتگو
#HumNews #Kashmir https://t.co/JNN9kbHlST</t>
  </si>
  <si>
    <t>Thu Oct 17 19:12:34 +0000 2019</t>
  </si>
  <si>
    <t>http://twitter.com/humnewspakistan/statuses/1184910089364353024</t>
  </si>
  <si>
    <t>{"hashtags":[{"text":"HumNews","indices":[260,268]},{"text":"Kashmir","indices":[269,277]}],"symbols":[],"user_mentions":[],"urls":[],"media":[{"id":1184909578489749500,"id_str":"1184909578489749504","indices":[278,301],"media_url":"http://pbs.twimg.com/ext_tw_video_thumb/1184909578489749504/pu/img/2yVgIdZHYY3WNVAU.jpg","media_url_https":"https://pbs.twimg.com/ext_tw_video_thumb/1184909578489749504/pu/img/2yVgIdZHYY3WNVAU.jpg","url":"https://t.co/JNN9kbHlST","display_url":"pic.twitter.com/JNN9kbHlST","expanded_url":"https://twitter.com/humnewspakistan/status/1184910089364353024/video/1","type":"photo","sizes":{"thumb":{"w":150,"h":150,"resize":"crop"},"medium":{"w":854,"h":480,"resize":"fit"},"large":{"w":854,"h":480,"resize":"fit"},"small":{"w":680,"h":382,"resize":"fit"}}}]}</t>
  </si>
  <si>
    <t>1184892065332809729</t>
  </si>
  <si>
    <t>مقبوضہ وادی میں بھارتی جبری پابندیوں کا آج 74واں روز ہے، گزشتہ روز تین نوجوانوں کی شہادت پر کشمیریوں میں شدید غم اور غصہ پایا جا رہا ہے
#DunyaVideos #Kashmir https://t.co/wlFAkOGers</t>
  </si>
  <si>
    <t>Thu Oct 17 18:00:57 +0000 2019</t>
  </si>
  <si>
    <t>http://twitter.com/DunyaNews/statuses/1184892065332809729</t>
  </si>
  <si>
    <t>{"hashtags":[{"text":"DunyaVideos","indices":[137,149]},{"text":"Kashmir","indices":[150,158]}],"symbols":[],"user_mentions":[],"urls":[],"media":[{"id":1184891891902496800,"id_str":"1184891891902496768","indices":[159,182],"media_url":"http://pbs.twimg.com/ext_tw_video_thumb/1184891891902496768/pu/img/2Lhv2Fsedwsv-goc.jpg","media_url_https":"https://pbs.twimg.com/ext_tw_video_thumb/1184891891902496768/pu/img/2Lhv2Fsedwsv-goc.jpg","url":"https://t.co/wlFAkOGers","display_url":"pic.twitter.com/wlFAkOGers","expanded_url":"https://twitter.com/DunyaNews/status/1184892065332809729/video/1","type":"photo","sizes":{"thumb":{"w":150,"h":150,"resize":"crop"},"medium":{"w":640,"h":468,"resize":"fit"},"large":{"w":640,"h":468,"resize":"fit"},"small":{"w":640,"h":468,"resize":"fit"}}}]}</t>
  </si>
  <si>
    <t>1184879746699579392</t>
  </si>
  <si>
    <t>مولانا خود غدارِ وطنوں کے ساتھ لیکن پھر بھی عمران خان یہودی ایجنٹ؟
 #BOLNews #Tajzia #FazalurRehman #Traitors #PMImranKhan #Pakistan #Kashmir @samiabrahim https://t.co/ggrG8r1fCa</t>
  </si>
  <si>
    <t>Thu Oct 17 17:12:00 +0000 2019</t>
  </si>
  <si>
    <t>http://twitter.com/BOLNETWORK/statuses/1184879746699579392</t>
  </si>
  <si>
    <t>{"hashtags":[{"text":"BOLNews","indices":[68,76]},{"text":"Tajzia","indices":[77,84]},{"text":"FazalurRehman","indices":[85,99]},{"text":"Traitors","indices":[100,109]},{"text":"PMImranKhan","indices":[110,122]},{"text":"Pakistan","indices":[123,132]},{"text":"Kashmir","indices":[133,141]}],"symbols":[],"user_mentions":[{"screen_name":"samiabrahim","name":"Sami Abraham","id":87225089,"id_str":"87225089","indices":[142,154]}],"urls":[],"media":[{"id":1184871684668645400,"id_str":"1184871684668645382","indices":[155,178],"media_url":"http://pbs.twimg.com/media/EHGE7-wWwAARBS7.jpg","media_url_https":"https://pbs.twimg.com/media/EHGE7-wWwAARBS7.jpg","url":"https://t.co/ggrG8r1fCa","display_url":"pic.twitter.com/ggrG8r1fCa","expanded_url":"https://twitter.com/BOLNETWORK/status/1184879746699579392/video/1","type":"photo","sizes":{"thumb":{"w":150,"h":150,"resize":"crop"},"medium":{"w":1200,"h":675,"resize":"fit"},"small":{"w":680,"h":383,"resize":"fit"},"large":{"w":1280,"h":720,"resize":"fit"}}}]}</t>
  </si>
  <si>
    <t>1184831800612392960</t>
  </si>
  <si>
    <t>A continued saga of deception and betrayal in #Kashmir
Read more: https://t.co/sqLxbm2HLU
#GeoNews</t>
  </si>
  <si>
    <t>Thu Oct 17 14:01:29 +0000 2019</t>
  </si>
  <si>
    <t>http://twitter.com/geonews_english/statuses/1184831800612392960</t>
  </si>
  <si>
    <t>{"hashtags":[{"text":"Kashmir","indices":[46,54]},{"text":"GeoNews","indices":[92,100]}],"symbols":[],"user_mentions":[],"urls":[{"url":"https://t.co/sqLxbm2HLU","expanded_url":"http://bit.ly/2oFWiCf","display_url":"bit.ly/2oFWiCf","indices":[67,90]}]}</t>
  </si>
  <si>
    <t>1184829507850702849</t>
  </si>
  <si>
    <t>Catch Turkish Ambassador to Pakistan HE @Mustafa_MFA in tonight’s @barribaat on #Syria #Kurdistan #US @realDonaldTrump #Kashmir &amp;amp; #Iran #SaudiArabia @ImranKhanPTI tonight at 10:03pm on @humnewspakistan &amp;amp; 18:03 on SKY 862 in UK. https://t.co/XWCCjOVWuG</t>
  </si>
  <si>
    <t>Thu Oct 17 13:52:22 +0000 2019</t>
  </si>
  <si>
    <t>http://twitter.com/humnewspakistan/statuses/1184829507850702849</t>
  </si>
  <si>
    <t>{"hashtags":[{"text":"Syria","indices":[80,86]},{"text":"Kurdistan","indices":[87,97]},{"text":"US","indices":[98,101]},{"text":"Kashmir","indices":[119,127]},{"text":"Iran","indices":[134,139]},{"text":"SaudiArabia","indices":[140,152]}],"symbols":[],"user_mentions":[{"screen_name":"Mustafa_MFA","name":"🇹🇷 Mustafa Yurdakul /مصطفی","id":1968317978,"id_str":"1968317978","indices":[40,52]},{"screen_name":"barribaat","name":"Barri Baat with Adil Shahzeb","id":981451672319819800,"id_str":"981451672319819776","indices":[66,76]},{"screen_name":"realDonaldTrump","name":"Donald J. Trump","id":25073877,"id_str":"25073877","indices":[102,118]},{"screen_name":"ImranKhanPTI","name":"Imran Khan","id":122453931,"id_str":"122453931","indices":[153,166]},{"screen_name":"humnewspakistan","name":"HUM News","id":888689476511432700,"id_str":"888689476511432704","indices":[189,205]}],"urls":[],"media":[{"id":1184829499759906800,"id_str":"1184829499759906816","indices":[236,259],"media_url":"http://pbs.twimg.com/media/EHFcJwyX0AA7-mq.jpg","media_url_https":"https://pbs.twimg.com/media/EHFcJwyX0AA7-mq.jpg","url":"https://t.co/XWCCjOVWuG","display_url":"pic.twitter.com/XWCCjOVWuG","expanded_url":"https://twitter.com/humnewspakistan/status/1184829507850702849/photo/1","type":"photo","sizes":{"small":{"w":680,"h":331,"resize":"fit"},"thumb":{"w":150,"h":150,"resize":"crop"},"large":{"w":1234,"h":600,"resize":"fit"},"medium":{"w":1200,"h":583,"resize":"fit"}}}]}</t>
  </si>
  <si>
    <t>1184685872085635072</t>
  </si>
  <si>
    <t>مقبوضہ وادی لہو لہو ۔۔ قابض‌ فوج کی  ‌ فائرنگ سے 3 کشمیری نوجوان شہید۔۔ مقبوضہ  کشمیر میں مسلسل  74ویں رو ز بھی  کرفیو ۔۔ تعلیمی ادارے بند، اشیائے خوردونوش کی  شدیدقلت ۔۔ انٹرنیٹ اور  موبائل فون سروس  بند۔۔  لوگ     شدید مشکلات سے دوچار  
#kashmir https://t.co/wUnJDUd23U</t>
  </si>
  <si>
    <t>Thu Oct 17 04:21:36 +0000 2019</t>
  </si>
  <si>
    <t>http://twitter.com/PTVNewsOfficial/statuses/1184685872085635072</t>
  </si>
  <si>
    <t>{"hashtags":[{"text":"kashmir","indices":[239,247]}],"symbols":[],"user_mentions":[],"urls":[],"media":[{"id":1184685854595395600,"id_str":"1184685854595395586","indices":[248,271],"media_url":"http://pbs.twimg.com/media/EHDZgg2WsAIJ60c.png","media_url_https":"https://pbs.twimg.com/media/EHDZgg2WsAIJ60c.png","url":"https://t.co/wUnJDUd23U","display_url":"pic.twitter.com/wUnJDUd23U","expanded_url":"https://twitter.com/PTVNewsOfficial/status/1184685872085635072/photo/1","type":"photo","sizes":{"medium":{"w":1024,"h":512,"resize":"fit"},"large":{"w":1024,"h":512,"resize":"fit"},"thumb":{"w":150,"h":150,"resize":"crop"},"small":{"w":680,"h":340,"resize":"fit"}}}]}</t>
  </si>
  <si>
    <t>1184559693177507840</t>
  </si>
  <si>
    <t>Whole nation stands firmly united on #Kashmir issue: Sirajul Haq
#ARYNews
https://t.co/8oNYQPbQZV</t>
  </si>
  <si>
    <t>Wed Oct 16 20:00:13 +0000 2019</t>
  </si>
  <si>
    <t>http://twitter.com/ARYNEWSOFFICIAL/statuses/1184559693177507840</t>
  </si>
  <si>
    <t>{"hashtags":[{"text":"Kashmir","indices":[37,45]},{"text":"ARYNews","indices":[65,73]}],"symbols":[],"user_mentions":[],"urls":[{"url":"https://t.co/8oNYQPbQZV","expanded_url":"https://arynews.tv/en/nation-united-kashmir-sirajul-haq/","display_url":"arynews.tv/en/nation-unit…","indices":[75,98]}]}</t>
  </si>
  <si>
    <t>1184535316415336448</t>
  </si>
  <si>
    <t>Whole nation stands firm united on #Kashmir issue: Sirajul Haq
#ARYNews
https://t.co/8oNYQPbQZV</t>
  </si>
  <si>
    <t>Wed Oct 16 18:23:21 +0000 2019</t>
  </si>
  <si>
    <t>http://twitter.com/ARYNEWSOFFICIAL/statuses/1184535316415336448</t>
  </si>
  <si>
    <t>{"hashtags":[{"text":"Kashmir","indices":[35,43]},{"text":"ARYNews","indices":[63,71]}],"symbols":[],"user_mentions":[],"urls":[{"url":"https://t.co/8oNYQPbQZV","expanded_url":"https://arynews.tv/en/nation-united-kashmir-sirajul-haq/","display_url":"arynews.tv/en/nation-unit…","indices":[73,96]}]}</t>
  </si>
  <si>
    <t>1184513155592019969</t>
  </si>
  <si>
    <t>سری نگر سے حریت رہنما حیات بٹ گرفتار!!
#BOLNews #Srinagar #Kashmir https://t.co/2zij3xqr6G</t>
  </si>
  <si>
    <t>Wed Oct 16 16:55:18 +0000 2019</t>
  </si>
  <si>
    <t>http://twitter.com/BOLNETWORK/statuses/1184513155592019969</t>
  </si>
  <si>
    <t>{"hashtags":[{"text":"BOLNews","indices":[39,47]},{"text":"Srinagar","indices":[48,57]},{"text":"Kashmir","indices":[58,66]}],"symbols":[],"user_mentions":[],"urls":[],"media":[{"id":1184513139221639200,"id_str":"1184513139221639169","indices":[67,90],"media_url":"http://pbs.twimg.com/media/EHA8bJ8WsAElXdA.jpg","media_url_https":"https://pbs.twimg.com/media/EHA8bJ8WsAElXdA.jpg","url":"https://t.co/2zij3xqr6G","display_url":"pic.twitter.com/2zij3xqr6G","expanded_url":"https://twitter.com/BOLNETWORK/status/1184513155592019969/photo/1","type":"photo","sizes":{"medium":{"w":1200,"h":675,"resize":"fit"},"thumb":{"w":150,"h":150,"resize":"crop"},"large":{"w":1280,"h":720,"resize":"fit"},"small":{"w":680,"h":383,"resize":"fit"}}}]}</t>
  </si>
  <si>
    <t>1184499586318163970</t>
  </si>
  <si>
    <t>JUI-F chief wants to sabotage #Kashmir Solidarity Day: Dr Firdous
#ARYNews
https://t.co/QV3JX8MGJ4</t>
  </si>
  <si>
    <t>Wed Oct 16 16:01:22 +0000 2019</t>
  </si>
  <si>
    <t>http://twitter.com/ARYNEWSOFFICIAL/statuses/1184499586318163970</t>
  </si>
  <si>
    <t>{"hashtags":[{"text":"Kashmir","indices":[30,38]},{"text":"ARYNews","indices":[66,74]}],"symbols":[],"user_mentions":[],"urls":[{"url":"https://t.co/QV3JX8MGJ4","expanded_url":"https://arynews.tv/en/jui-f-sabotage-kashmir-day/","display_url":"arynews.tv/en/jui-f-sabot…","indices":[76,99]}]}</t>
  </si>
  <si>
    <t>1184498854110072834</t>
  </si>
  <si>
    <t>کشمیر کی وادی کی ہر چیز اب آزادی کے نعرے لگانے لگی، کشمیری سیبوں پر   ہم کیا چاہتے آزادی، عمران خان زندہ باد، پاکستان زندہ باد اور میری جان عمران خان کے سلوگن لکھ دیے گئے
#DunyaVideos #Kashmir https://t.co/UbWEva1M08</t>
  </si>
  <si>
    <t>Wed Oct 16 15:58:28 +0000 2019</t>
  </si>
  <si>
    <t>http://twitter.com/DunyaNews/statuses/1184498854110072834</t>
  </si>
  <si>
    <t>{"hashtags":[{"text":"DunyaVideos","indices":[172,184]},{"text":"Kashmir","indices":[185,193]}],"symbols":[],"user_mentions":[],"urls":[],"media":[{"id":1184498770437968000,"id_str":"1184498770437967877","indices":[194,217],"media_url":"http://pbs.twimg.com/ext_tw_video_thumb/1184498770437967877/pu/img/46d3-XUa2OV6u27D.jpg","media_url_https":"https://pbs.twimg.com/ext_tw_video_thumb/1184498770437967877/pu/img/46d3-XUa2OV6u27D.jpg","url":"https://t.co/UbWEva1M08","display_url":"pic.twitter.com/UbWEva1M08","expanded_url":"https://twitter.com/DunyaNews/status/1184498854110072834/video/1","type":"photo","sizes":{"thumb":{"w":150,"h":150,"resize":"crop"},"medium":{"w":640,"h":468,"resize":"fit"},"large":{"w":640,"h":468,"resize":"fit"},"small":{"w":640,"h":468,"resize":"fit"}}}]}</t>
  </si>
  <si>
    <t>1184195032749883392</t>
  </si>
  <si>
    <t>بھارتی ریاستی دہشتگردی کا شکار
کشمیریوں کے احتجاج کا انوکھا طریقہ 
#BOLNews #Kashmir #Apple https://t.co/eWDubRV0PW</t>
  </si>
  <si>
    <t>Tue Oct 15 19:51:11 +0000 2019</t>
  </si>
  <si>
    <t>http://twitter.com/BOLNETWORK/statuses/1184195032749883392</t>
  </si>
  <si>
    <t>{"hashtags":[{"text":"BOLNews","indices":[67,75]},{"text":"Kashmir","indices":[76,84]},{"text":"Apple","indices":[85,91]}],"symbols":[],"user_mentions":[],"urls":[],"media":[{"id":1184193782604030000,"id_str":"1184193782604029952","indices":[92,115],"media_url":"http://pbs.twimg.com/media/EG8asAlWwAII9Fv.jpg","media_url_https":"https://pbs.twimg.com/media/EG8asAlWwAII9Fv.jpg","url":"https://t.co/eWDubRV0PW","display_url":"pic.twitter.com/eWDubRV0PW","expanded_url":"https://twitter.com/BOLNETWORK/status/1184195032749883392/video/1","type":"photo","sizes":{"thumb":{"w":150,"h":150,"resize":"crop"},"medium":{"w":1200,"h":675,"resize":"fit"},"small":{"w":680,"h":383,"resize":"fit"},"large":{"w":1280,"h":720,"resize":"fit"}}}]}</t>
  </si>
  <si>
    <t>1184138274018856960</t>
  </si>
  <si>
    <t>#SMS services blocked in #Indian occupied #Kashmir after being restored
Read more: https://t.co/MIFic2GqtQ
#GeoNews</t>
  </si>
  <si>
    <t>Tue Oct 15 16:05:39 +0000 2019</t>
  </si>
  <si>
    <t>http://twitter.com/geonews_english/statuses/1184138274018856960</t>
  </si>
  <si>
    <t>{"hashtags":[{"text":"SMS","indices":[0,4]},{"text":"Indian","indices":[25,32]},{"text":"Kashmir","indices":[42,50]},{"text":"GeoNews","indices":[109,117]}],"symbols":[],"user_mentions":[],"urls":[{"url":"https://t.co/MIFic2GqtQ","expanded_url":"http://bit.ly/32iHSpZ","display_url":"bit.ly/32iHSpZ","indices":[84,107]}]}</t>
  </si>
  <si>
    <t>1184076362577039360</t>
  </si>
  <si>
    <t>#India blocks SMS services in occupied #Kashmir after trucker killed
 https://t.co/6mjoZCzbEE</t>
  </si>
  <si>
    <t>Tue Oct 15 11:59:38 +0000 2019</t>
  </si>
  <si>
    <t>http://twitter.com/dawn_com/statuses/1184076362577039360</t>
  </si>
  <si>
    <t>{"hashtags":[{"text":"India","indices":[0,6]},{"text":"Kashmir","indices":[39,47]}],"symbols":[],"user_mentions":[],"urls":[{"url":"https://t.co/6mjoZCzbEE","expanded_url":"https://www.dawn.com/news/1510993","display_url":"dawn.com/news/1510993","indices":[70,93]}]}</t>
  </si>
  <si>
    <t>1184058760584671232</t>
  </si>
  <si>
    <t>سری نگر میں کشمیری خواتین کا آرٹیکل 370 ختم کرنے کے خلاف احتجاج، درجنوں گرفتار
#Srinagar #Kashmir #GNN #GNNupdates #Article370 https://t.co/HTH6QtyJTB</t>
  </si>
  <si>
    <t>Tue Oct 15 10:49:41 +0000 2019</t>
  </si>
  <si>
    <t>http://pbs.twimg.com/profile_images/1171702222440292353/X-q9YCVh_normal.jpg</t>
  </si>
  <si>
    <t>http://twitter.com/gnnhdofficial/statuses/1184058760584671232</t>
  </si>
  <si>
    <t>{"hashtags":[{"text":"Srinagar","indices":[80,89]},{"text":"Kashmir","indices":[90,98]},{"text":"GNN","indices":[99,103]},{"text":"GNNupdates","indices":[104,115]},{"text":"Article370","indices":[116,127]}],"symbols":[],"user_mentions":[],"urls":[],"media":[{"id":1184058402294636500,"id_str":"1184058402294636545","indices":[128,151],"media_url":"http://pbs.twimg.com/amplify_video_thumb/1184058402294636545/img/IDfpk6g03d3039-R.jpg","media_url_https":"https://pbs.twimg.com/amplify_video_thumb/1184058402294636545/img/IDfpk6g03d3039-R.jpg","url":"https://t.co/HTH6QtyJTB","display_url":"pic.twitter.com/HTH6QtyJTB","expanded_url":"https://twitter.com/gnnhdofficial/status/1184058760584671232/video/1","type":"photo","sizes":{"thumb":{"w":150,"h":150,"resize":"crop"},"medium":{"w":1200,"h":675,"resize":"fit"},"small":{"w":680,"h":383,"resize":"fit"},"large":{"w":1280,"h":720,"resize":"fit"}}}]}</t>
  </si>
  <si>
    <t>1184045087040380929</t>
  </si>
  <si>
    <t>#India blocks SMS services in occupied #Kashmir citing unrest
Read more: https://t.co/NMh0gXLBsZ 
#GeoNews 
https://t.co/dp5AV42wiB</t>
  </si>
  <si>
    <t>Tue Oct 15 09:55:21 +0000 2019</t>
  </si>
  <si>
    <t>http://twitter.com/geonews_english/statuses/1184045087040380929</t>
  </si>
  <si>
    <t>{"hashtags":[{"text":"India","indices":[0,6]},{"text":"Kashmir","indices":[39,47]},{"text":"GeoNews","indices":[100,108]}],"symbols":[],"user_mentions":[],"urls":[{"url":"https://t.co/NMh0gXLBsZ","expanded_url":"http://bit.ly/2nN23gV","display_url":"bit.ly/2nN23gV","indices":[74,97]},{"url":"https://t.co/dp5AV42wiB","expanded_url":"https://cards.twitter.com/cards/18ce53y2l6t/87r89","display_url":"cards.twitter.com/cards/18ce53y2…","indices":[110,133]}]}</t>
  </si>
  <si>
    <t>1183794206520893441</t>
  </si>
  <si>
    <t>مقبوضہ کشمیر میں بھارتی ظلم اور جبر 71 دن سے جاری۔۔ فضا آزادی کے فلک شگاف نعروں سے گونج رہی
#KashmirNeedsAttention #KashmirStillUnderCurfew #Kashmir https://t.co/MVegZTvsrN</t>
  </si>
  <si>
    <t>Mon Oct 14 17:18:27 +0000 2019</t>
  </si>
  <si>
    <t>http://twitter.com/gnnhdofficial/statuses/1183794206520893441</t>
  </si>
  <si>
    <t>{"hashtags":[{"text":"KashmirNeedsAttention","indices":[93,115]},{"text":"KashmirStillUnderCurfew","indices":[116,140]},{"text":"Kashmir","indices":[141,149]}],"symbols":[],"user_mentions":[],"urls":[],"media":[{"id":1183793881965645800,"id_str":"1183793881965645828","indices":[150,173],"media_url":"http://pbs.twimg.com/ext_tw_video_thumb/1183793881965645828/pu/img/Ke4K0RAjdSbHiRdA.jpg","media_url_https":"https://pbs.twimg.com/ext_tw_video_thumb/1183793881965645828/pu/img/Ke4K0RAjdSbHiRdA.jpg","url":"https://t.co/MVegZTvsrN","display_url":"pic.twitter.com/MVegZTvsrN","expanded_url":"https://twitter.com/gnnhdofficial/status/1183794206520893441/video/1","type":"photo","sizes":{"thumb":{"w":150,"h":150,"resize":"crop"},"medium":{"w":1200,"h":675,"resize":"fit"},"small":{"w":680,"h":383,"resize":"fit"},"large":{"w":1280,"h":720,"resize":"fit"}}}]}</t>
  </si>
  <si>
    <t>1183696784524300289</t>
  </si>
  <si>
    <t>گزشتہ 2 ماہ سے ایسا معلوم ہورہا تھا کہ جیسے ہم پتھر کے دور میں رہ رہے ہیں'
https://t.co/c5s8Auj6OZ
#Kashmir https://t.co/Eo8Ejrm9db</t>
  </si>
  <si>
    <t>Mon Oct 14 10:51:20 +0000 2019</t>
  </si>
  <si>
    <t>http://twitter.com/Dawn_News/statuses/1183696784524300289</t>
  </si>
  <si>
    <t>{"hashtags":[{"text":"Kashmir","indices":[100,108]}],"symbols":[],"user_mentions":[],"urls":[{"url":"https://t.co/c5s8Auj6OZ","expanded_url":"https://www.dawnnews.tv/news/1112518/","display_url":"dawnnews.tv/news/1112518/","indices":[76,99]}],"media":[{"id":1183696768128737300,"id_str":"1183696768128737280","indices":[109,132],"media_url":"http://pbs.twimg.com/media/EG1V8GoXYAAtPeT.jpg","media_url_https":"https://pbs.twimg.com/media/EG1V8GoXYAAtPeT.jpg","url":"https://t.co/Eo8Ejrm9db","display_url":"pic.twitter.com/Eo8Ejrm9db","expanded_url":"https://twitter.com/Dawn_News/status/1183696784524300289/photo/1","type":"photo","sizes":{"thumb":{"w":150,"h":150,"resize":"crop"},"large":{"w":1080,"h":1920,"resize":"fit"},"medium":{"w":675,"h":1200,"resize":"fit"},"small":{"w":383,"h":680,"resize":"fit"}}}]}</t>
  </si>
  <si>
    <t>1183693024544604160</t>
  </si>
  <si>
    <t>طوفان سے پہلے کی نوید، کشمیریوں کا انوکھا احتجاج شروع
------------
مزید جانیں
https://t.co/ia9hSBZBoK
--------------
#HumNews #Kashmir https://t.co/vpftBxHL8c</t>
  </si>
  <si>
    <t>Mon Oct 14 10:36:23 +0000 2019</t>
  </si>
  <si>
    <t>http://twitter.com/humnewspakistan/statuses/1183693024544604160</t>
  </si>
  <si>
    <t>{"hashtags":[{"text":"HumNews","indices":[117,125]},{"text":"Kashmir","indices":[126,134]}],"symbols":[],"user_mentions":[],"urls":[{"url":"https://t.co/ia9hSBZBoK","expanded_url":"https://www.humnews.pk/latest/205464/","display_url":"humnews.pk/latest/205464/","indices":[78,101]}],"media":[{"id":1183693022502015000,"id_str":"1183693022502014981","indices":[135,158],"media_url":"http://pbs.twimg.com/media/EG1SiFFXUAUwvf8.jpg","media_url_https":"https://pbs.twimg.com/media/EG1SiFFXUAUwvf8.jpg","url":"https://t.co/vpftBxHL8c","display_url":"pic.twitter.com/vpftBxHL8c","expanded_url":"https://twitter.com/humnewspakistan/status/1183693024544604160/photo/1","type":"photo","sizes":{"thumb":{"w":150,"h":150,"resize":"crop"},"medium":{"w":843,"h":500,"resize":"fit"},"small":{"w":680,"h":403,"resize":"fit"},"large":{"w":843,"h":500,"resize":"fit"}}}]}</t>
  </si>
  <si>
    <t>1183689689716445185</t>
  </si>
  <si>
    <t>مقبوضہ کشمیر میں 73 روز بعد موبائل پوسٹ پیڈ سروس بحال، انٹرنیٹ تاحال بند
مزید پڑھیں
https://t.co/BacWwztTzx
#Kashmir #Curfew #DawnNews</t>
  </si>
  <si>
    <t>Mon Oct 14 10:23:08 +0000 2019</t>
  </si>
  <si>
    <t>http://twitter.com/Dawn_News/statuses/1183689689716445185</t>
  </si>
  <si>
    <t>{"hashtags":[{"text":"Kashmir","indices":[110,118]},{"text":"Curfew","indices":[119,126]},{"text":"DawnNews","indices":[127,136]}],"symbols":[],"user_mentions":[],"urls":[{"url":"https://t.co/BacWwztTzx","expanded_url":"http://dawnnews.tv/news/1112518/","display_url":"dawnnews.tv/news/1112518/","indices":[85,108]}]}</t>
  </si>
  <si>
    <t>1183673231439532032</t>
  </si>
  <si>
    <t>After 72-day blackout, mobile phone services restored in Occupied #Kashmir
Read more: https://t.co/WAhiW1oRpC 
#GeoNews 
https://t.co/FfrwzywyT6</t>
  </si>
  <si>
    <t>Mon Oct 14 09:17:44 +0000 2019</t>
  </si>
  <si>
    <t>http://twitter.com/geonews_english/statuses/1183673231439532032</t>
  </si>
  <si>
    <t>{"hashtags":[{"text":"Kashmir","indices":[66,74]},{"text":"GeoNews","indices":[113,121]}],"symbols":[],"user_mentions":[],"urls":[{"url":"https://t.co/WAhiW1oRpC","expanded_url":"http://bit.ly/32bKZjG","display_url":"bit.ly/32bKZjG","indices":[87,110]},{"url":"https://t.co/FfrwzywyT6","expanded_url":"https://cards.twitter.com/cards/18ce53y2l6t/87iep","display_url":"cards.twitter.com/cards/18ce53y2…","indices":[123,146]}]}</t>
  </si>
  <si>
    <t>1183623960908488706</t>
  </si>
  <si>
    <t>Fact-finding report on occupied #Kashmir reveals locals turning to peaceful civil disobedience
Read more: https://t.co/9tDrbN7Ldb 
#GeoNews 
https://t.co/tkovPB9oRF</t>
  </si>
  <si>
    <t>Mon Oct 14 06:01:57 +0000 2019</t>
  </si>
  <si>
    <t>http://twitter.com/geonews_english/statuses/1183623960908488706</t>
  </si>
  <si>
    <t>{"hashtags":[{"text":"Kashmir","indices":[32,40]},{"text":"GeoNews","indices":[133,141]}],"symbols":[],"user_mentions":[],"urls":[{"url":"https://t.co/9tDrbN7Ldb","expanded_url":"http://bit.ly/2pixlwq","display_url":"bit.ly/2pixlwq","indices":[107,130]},{"url":"https://t.co/tkovPB9oRF","expanded_url":"https://cards.twitter.com/cards/18ce53y2l6t/87heu","display_url":"cards.twitter.com/cards/18ce53y2…","indices":[144,167]}]}</t>
  </si>
  <si>
    <t>1183432709672185856</t>
  </si>
  <si>
    <t>ہم جانتے ہیں اسلام آباد میں کیا کچھڑی پک رہی ہے، سراج الحق
۔۔۔۔۔۔۔۔۔۔۔۔۔۔۔۔۔۔۔۔۔۔۔۔۔۔۔۔۔
مزید پڑھیں: https://t.co/nT2uChgymu
۔۔۔۔۔۔۔۔۔۔۔۔۔۔۔۔۔۔۔۔۔۔۔۔۔۔۔۔۔
#HumNews #SirajUlHaq #JI #Kashmir #JamateIslami #Pakistan https://t.co/9g8SgVWfVb</t>
  </si>
  <si>
    <t>Sun Oct 13 17:21:59 +0000 2019</t>
  </si>
  <si>
    <t>http://twitter.com/humnewspakistan/statuses/1183432709672185856</t>
  </si>
  <si>
    <t>{"hashtags":[{"text":"HumNews","indices":[155,163]},{"text":"SirajUlHaq","indices":[164,175]},{"text":"JI","indices":[176,179]},{"text":"Kashmir","indices":[180,188]},{"text":"JamateIslami","indices":[189,202]},{"text":"Pakistan","indices":[203,212]}],"symbols":[],"user_mentions":[],"urls":[{"url":"https://t.co/nT2uChgymu","expanded_url":"https://www.humnews.pk/latest/205311/","display_url":"humnews.pk/latest/205311/","indices":[101,124]}],"media":[{"id":1183432708200026000,"id_str":"1183432708200026113","indices":[213,236],"media_url":"http://pbs.twimg.com/media/EGxlxyvXUAEIIq0.png","media_url_https":"https://pbs.twimg.com/media/EGxlxyvXUAEIIq0.png","url":"https://t.co/9g8SgVWfVb","display_url":"pic.twitter.com/9g8SgVWfVb","expanded_url":"https://twitter.com/humnewspakistan/status/1183432709672185856/photo/1","type":"photo","sizes":{"large":{"w":843,"h":500,"resize":"fit"},"thumb":{"w":150,"h":150,"resize":"crop"},"medium":{"w":843,"h":500,"resize":"fit"},"small":{"w":680,"h":403,"resize":"fit"}}}]}</t>
  </si>
  <si>
    <t>1183415696128172032</t>
  </si>
  <si>
    <t>PM Khan thanks Iranian Supreme Leader for support on #Kashmir issue
#ARYNews
https://t.co/MEQ7oFDApD</t>
  </si>
  <si>
    <t>Sun Oct 13 16:14:23 +0000 2019</t>
  </si>
  <si>
    <t>http://twitter.com/ARYNEWSOFFICIAL/statuses/1183415696128172032</t>
  </si>
  <si>
    <t>{"hashtags":[{"text":"Kashmir","indices":[53,61]},{"text":"ARYNews","indices":[68,76]}],"symbols":[],"user_mentions":[],"urls":[{"url":"https://t.co/MEQ7oFDApD","expanded_url":"https://arynews.tv/en/pm-imran-khan-iranian-supreme-leader-kashmir/","display_url":"arynews.tv/en/pm-imran-kh…","indices":[77,100]}]}</t>
  </si>
  <si>
    <t>1183406873963368448</t>
  </si>
  <si>
    <t>NA speaker to raise #Kashmir issue at IPU Assembly in Serbia
#ARYNews
https://t.co/6Tl2wAyGQX</t>
  </si>
  <si>
    <t>Sun Oct 13 15:39:20 +0000 2019</t>
  </si>
  <si>
    <t>http://twitter.com/ARYNEWSOFFICIAL/statuses/1183406873963368448</t>
  </si>
  <si>
    <t>{"hashtags":[{"text":"Kashmir","indices":[20,28]},{"text":"ARYNews","indices":[61,69]}],"symbols":[],"user_mentions":[],"urls":[{"url":"https://t.co/6Tl2wAyGQX","expanded_url":"https://arynews.tv/en/na-speaker-kashmir-issue-ipu-assembly-serbia/","display_url":"arynews.tv/en/na-speaker-…","indices":[70,93]}]}</t>
  </si>
  <si>
    <t>1183383021258452992</t>
  </si>
  <si>
    <t>مقبوضہ وادی کو جیل بنے آج ستر روز ہوگئے، دکانیں اور مین مارکیٹ بند، پبلک ٹرانسپورٹ بھی بدستور بند ہیں
#DunyaVideos #Kashmir https://t.co/UhZgWZWW2K</t>
  </si>
  <si>
    <t>Sun Oct 13 14:04:33 +0000 2019</t>
  </si>
  <si>
    <t>http://twitter.com/DunyaNews/statuses/1183383021258452992</t>
  </si>
  <si>
    <t>{"hashtags":[{"text":"DunyaVideos","indices":[103,115]},{"text":"Kashmir","indices":[116,124]}],"symbols":[],"user_mentions":[],"urls":[],"media":[{"id":1183382941096910800,"id_str":"1183382941096910849","indices":[125,148],"media_url":"http://pbs.twimg.com/ext_tw_video_thumb/1183382941096910849/pu/img/PqAU9UYAkxvnrcHj.jpg","media_url_https":"https://pbs.twimg.com/ext_tw_video_thumb/1183382941096910849/pu/img/PqAU9UYAkxvnrcHj.jpg","url":"https://t.co/UhZgWZWW2K","display_url":"pic.twitter.com/UhZgWZWW2K","expanded_url":"https://twitter.com/DunyaNews/status/1183383021258452992/video/1","type":"photo","sizes":{"thumb":{"w":150,"h":150,"resize":"crop"},"medium":{"w":640,"h":468,"resize":"fit"},"large":{"w":640,"h":468,"resize":"fit"},"small":{"w":640,"h":468,"resize":"fit"}}}]}</t>
  </si>
  <si>
    <t>1183276303769899009</t>
  </si>
  <si>
    <t>In occupied Kashmir, the people of Kashmir Valley continue to suffer immensely as the strict military lockdown imposed by the Indian government remained intact on the 70th running day, today.
#ARYNews #Kashmir
https://t.co/HkxGWPFUyw</t>
  </si>
  <si>
    <t>Sun Oct 13 07:00:29 +0000 2019</t>
  </si>
  <si>
    <t>http://twitter.com/ARYNEWSOFFICIAL/statuses/1183276303769899009</t>
  </si>
  <si>
    <t>{"hashtags":[{"text":"ARYNews","indices":[192,200]},{"text":"Kashmir","indices":[201,209]}],"symbols":[],"user_mentions":[],"urls":[{"url":"https://t.co/HkxGWPFUyw","expanded_url":"https://cards.twitter.com/cards/18ce53uzws2/87f5s","display_url":"cards.twitter.com/cards/18ce53uz…","indices":[210,233]}]}</t>
  </si>
  <si>
    <t>1183256198788866049</t>
  </si>
  <si>
    <t>#India considering banning Malaysian imports over Mahathir’s #Kashmir statement
Read more: https://t.co/4hPWmd0y82
#GeoNews</t>
  </si>
  <si>
    <t>Sun Oct 13 05:40:36 +0000 2019</t>
  </si>
  <si>
    <t>http://twitter.com/geonews_english/statuses/1183256198788866049</t>
  </si>
  <si>
    <t>{"hashtags":[{"text":"India","indices":[0,6]},{"text":"Kashmir","indices":[61,69]},{"text":"GeoNews","indices":[117,125]}],"symbols":[],"user_mentions":[],"urls":[{"url":"https://t.co/4hPWmd0y82","expanded_url":"http://bit.ly/2B3HEHs","display_url":"bit.ly/2B3HEHs","indices":[92,115]}]}</t>
  </si>
  <si>
    <t>1183082587847299072</t>
  </si>
  <si>
    <t>RT @BOLEntOfficial: بینڈ کا نام کشمیر کیسے پڑا، 
سنیئے اصلی کہانی!!
دیکھیے بول نائٹس ود احسن خان صرف بول انٹرٹینمنٹ پر۔
#BOLEntertainment #BOLNights #AhsanKhan #KashmirTheBand #Kashmir
 @Ahsankhanuk  @Kashmirtheband https://t.co/cIEPGJHbP5</t>
  </si>
  <si>
    <t>Sat Oct 12 18:10:44 +0000 2019</t>
  </si>
  <si>
    <t>http://twitter.com/BOLNETWORK/statuses/1183082587847299072</t>
  </si>
  <si>
    <t>{"hashtags":[{"text":"BOLEntertainment","indices":[120,137]}],"symbols":[],"user_mentions":[{"screen_name":"BOLEntOfficial","name":"BOL Entertainment","id":849633274880184300,"id_str":"849633274880184320","indices":[3,18]}],"urls":[]}</t>
  </si>
  <si>
    <t>1183082580737961985</t>
  </si>
  <si>
    <t>RT @BOLEntOfficial: کبھی کسی ٹیچر پر کرش ہوا ؟؟
دیکھیے بول نائٹس ود احسن خان صرف بول انٹرٹینمنٹ پر۔
#BOLEntertainment #BOLNights #AhsanKhan #KashmirTheBand #Kashmir @Ahsankhanuk  @Kashmirtheband https://t.co/umccB9dsyi</t>
  </si>
  <si>
    <t>Sat Oct 12 18:10:42 +0000 2019</t>
  </si>
  <si>
    <t>http://twitter.com/BOLNETWORK/statuses/1183082580737961985</t>
  </si>
  <si>
    <t>{"hashtags":[{"text":"BOLEntertainment","indices":[100,117]},{"text":"BOLNights","indices":[118,128]},{"text":"AhsanKhan","indices":[129,139]}],"symbols":[],"user_mentions":[{"screen_name":"BOLEntOfficial","name":"BOL Entertainment","id":849633274880184300,"id_str":"849633274880184320","indices":[3,18]}],"urls":[]}</t>
  </si>
  <si>
    <t>1183082572529766401</t>
  </si>
  <si>
    <t>RT @BOLEntOfficial: کبھی بری موسیقی کی جھوٹی تعریف کی ہے؟؟
دیکھیے بول نائٹس ود احسن خان صرف بول انٹرٹینمنٹ پر۔
#BOLEntertainment #BOLNights #AhsanKhan #KashmirTheBand #Kashmir
 @Ahsankhanuk  @Kashmirtheband https://t.co/NVo9J4aHXT</t>
  </si>
  <si>
    <t>Sat Oct 12 18:10:40 +0000 2019</t>
  </si>
  <si>
    <t>http://twitter.com/BOLNETWORK/statuses/1183082572529766401</t>
  </si>
  <si>
    <t>{"hashtags":[{"text":"BOLEntertainment","indices":[111,128]},{"text":"BOLNights","indices":[129,139]}],"symbols":[],"user_mentions":[{"screen_name":"BOLEntOfficial","name":"BOL Entertainment","id":849633274880184300,"id_str":"849633274880184320","indices":[3,18]}],"urls":[]}</t>
  </si>
  <si>
    <t>1183082565667901446</t>
  </si>
  <si>
    <t>RT @BOLEntOfficial: کاغذ کا جہاز۔۔
دیکھیے بول نائٹس ود احسن خان صرف بول انٹرٹینمنٹ پر۔
#BOLEntertainment #BOLNights #AhsanKhan #KashmirTheBand #Kashmir
 @Ahsankhanuk  @Kashmirtheband https://t.co/fupHxPg069</t>
  </si>
  <si>
    <t>Sat Oct 12 18:10:38 +0000 2019</t>
  </si>
  <si>
    <t>http://twitter.com/BOLNETWORK/statuses/1183082565667901446</t>
  </si>
  <si>
    <t>{"hashtags":[{"text":"BOLEntertainment","indices":[87,104]},{"text":"BOLNights","indices":[105,115]},{"text":"AhsanKhan","indices":[116,126]}],"symbols":[],"user_mentions":[{"screen_name":"BOLEntOfficial","name":"BOL Entertainment","id":849633274880184300,"id_str":"849633274880184320","indices":[3,18]}],"urls":[]}</t>
  </si>
  <si>
    <t>1183082559137292288</t>
  </si>
  <si>
    <t>RT @BOLEntOfficial: چین ایک پل نہیں ۔۔
دیکھیے بول نائٹس ود احسن خان صرف بول انٹرٹینمنٹ پر۔
#BOLEntertainment #BOLNights #AhsanKhan #KashmirTheBand #Kashmir
 @Ahsankhanuk  @Kashmirtheband https://t.co/FGxIu4gvN2</t>
  </si>
  <si>
    <t>Sat Oct 12 18:10:37 +0000 2019</t>
  </si>
  <si>
    <t>http://twitter.com/BOLNETWORK/statuses/1183082559137292288</t>
  </si>
  <si>
    <t>{"hashtags":[{"text":"BOLEntertainment","indices":[91,108]},{"text":"BOLNights","indices":[109,119]},{"text":"AhsanKhan","indices":[120,130]}],"symbols":[],"user_mentions":[{"screen_name":"BOLEntOfficial","name":"BOL Entertainment","id":849633274880184300,"id_str":"849633274880184320","indices":[3,18]}],"urls":[]}</t>
  </si>
  <si>
    <t>1183082552464158720</t>
  </si>
  <si>
    <t>RT @BOLEntOfficial: جتنی چادر دیکھو اتنے پیر پھیلاو
دیکھیے بول نائٹس ود احسن خان صرف بول انٹرٹینمنٹ پر۔
#BOLEntertainment #BOLNights #AhsanKhan #KashmirTheBand #Kashmir
 @Ahsankhanuk  @Kashmirtheband https://t.co/q7k77ynuzF</t>
  </si>
  <si>
    <t>Sat Oct 12 18:10:35 +0000 2019</t>
  </si>
  <si>
    <t>http://twitter.com/BOLNETWORK/statuses/1183082552464158720</t>
  </si>
  <si>
    <t>{"hashtags":[{"text":"BOLEntertainment","indices":[104,121]},{"text":"BOLNights","indices":[122,132]}],"symbols":[],"user_mentions":[{"screen_name":"BOLEntOfficial","name":"BOL Entertainment","id":849633274880184300,"id_str":"849633274880184320","indices":[3,18]}],"urls":[]}</t>
  </si>
  <si>
    <t>1183082523779354629</t>
  </si>
  <si>
    <t>RT @BOLEntOfficial: چل دل میرے چھوڑ یہ پھیرے۔۔
دیکھیے بول نائٹس ود احسن خان صرف بول انٹرٹینمنٹ پر۔
#BOLEntertainment #BOLNights #AhsanKhan #KashmiTheBand #Kashmir
 @Ahsankhanuk  @Kashmirtheband https://t.co/gsLicPiwOT</t>
  </si>
  <si>
    <t>Sat Oct 12 18:10:28 +0000 2019</t>
  </si>
  <si>
    <t>http://twitter.com/BOLNETWORK/statuses/1183082523779354629</t>
  </si>
  <si>
    <t>{"hashtags":[{"text":"BOLEntertainment","indices":[99,116]},{"text":"BOLNights","indices":[117,127]},{"text":"AhsanKhan","indices":[128,138]}],"symbols":[],"user_mentions":[{"screen_name":"BOLEntOfficial","name":"BOL Entertainment","id":849633274880184300,"id_str":"849633274880184320","indices":[3,18]}],"urls":[]}</t>
  </si>
  <si>
    <t>1183082494310211590</t>
  </si>
  <si>
    <t>RT @BOLEntOfficial: کیا ہے کشمیر بینڈ کا سفر؟؟
دیکھیے بول نائٹس ود احسن خان صرف بول انٹرٹینمنٹ پر۔
#BOLEntertainment #BOLNights #AhsanKhan #KashmiTheBand #Kashmir
 @Ahsankhanuk  @Kashmirtheband https://t.co/3KveE2s6Yh</t>
  </si>
  <si>
    <t>Sat Oct 12 18:10:21 +0000 2019</t>
  </si>
  <si>
    <t>http://twitter.com/BOLNETWORK/statuses/1183082494310211590</t>
  </si>
  <si>
    <t>1183082486022246402</t>
  </si>
  <si>
    <t>RT @BOLEntOfficial: کیا ہے کشمیر بینڈ کا سفر؟؟
دیکھیے بول نائٹس ود احسن خان صرف بول انٹرٹینمنٹ پر۔
#BOLEntertainment #BOLNights #AhsanKhan #KashmirTheBand #Kashmir
 @Ahsankhanuk  @Kashmirtheband https://t.co/hITK4Kgh4q</t>
  </si>
  <si>
    <t>Sat Oct 12 18:10:19 +0000 2019</t>
  </si>
  <si>
    <t>http://twitter.com/BOLNETWORK/statuses/1183082486022246402</t>
  </si>
  <si>
    <t>1183082478652874754</t>
  </si>
  <si>
    <t>RT @BOLEntOfficial: کشمیر بینڈ کا سب سے مشہور گانا کونسا ہے؟؟
دیکھیے بول نائٹس ود احسن خان صرف بول انٹرٹینمنٹ پر۔
#BOLEntertainment #BOLNights #AhsanKhan #KashmirTheBand #Kashmir
 @Ahsankhanuk  @Kashmirtheband https://t.co/ZJdk3iynvL</t>
  </si>
  <si>
    <t>Sat Oct 12 18:10:18 +0000 2019</t>
  </si>
  <si>
    <t>http://twitter.com/BOLNETWORK/statuses/1183082478652874754</t>
  </si>
  <si>
    <t>{"hashtags":[{"text":"BOLEntertainment","indices":[114,131]}],"symbols":[],"user_mentions":[{"screen_name":"BOLEntOfficial","name":"BOL Entertainment","id":849633274880184300,"id_str":"849633274880184320","indices":[3,18]}],"urls":[]}</t>
  </si>
  <si>
    <t>1182943868934864896</t>
  </si>
  <si>
    <t>Indian occupied Kashmir suffers as lock down continues for 69th consecutive day.
#DunyaUpdates #Kashmir #KashmirStillUnderCurfew</t>
  </si>
  <si>
    <t>Sat Oct 12 08:59:31 +0000 2019</t>
  </si>
  <si>
    <t>http://twitter.com/DunyaNews/statuses/1182943868934864896</t>
  </si>
  <si>
    <t>{"hashtags":[{"text":"DunyaUpdates","indices":[81,94]},{"text":"Kashmir","indices":[95,103]},{"text":"KashmirStillUnderCurfew","indices":[104,128]}],"symbols":[],"user_mentions":[],"urls":[]}</t>
  </si>
  <si>
    <t>1182909629543657472</t>
  </si>
  <si>
    <t>مقبوضہ وادی میں بھارتی فوج کے لاک ڈاؤن کا 69واں روز
سخت ترین کرفیو کےباوجود سری نگر میں سیکڑوں شہریوں نے بھارتی فوج کے خلاف مظاہرہ کیا
قابض فوج کی شیلنگ اور پیلٹ گن کی فائرنگ سے درجنوں کشمیری زخمی ہوگئے
#DunyaUpdates #Kashmir</t>
  </si>
  <si>
    <t>Sat Oct 12 06:43:27 +0000 2019</t>
  </si>
  <si>
    <t>http://twitter.com/DunyaNews/statuses/1182909629543657472</t>
  </si>
  <si>
    <t>{"hashtags":[{"text":"DunyaUpdates","indices":[205,218]},{"text":"Kashmir","indices":[219,227]}],"symbols":[],"user_mentions":[],"urls":[]}</t>
  </si>
  <si>
    <t>1182874200303980546</t>
  </si>
  <si>
    <t>Amid #Kashmir tensions, #India requests #China to focus on common ground as leaders meet
Read more: https://t.co/rL5ILvWx7H 
#GeoNews
https://t.co/VfrbePPXoU</t>
  </si>
  <si>
    <t>Sat Oct 12 04:22:40 +0000 2019</t>
  </si>
  <si>
    <t>http://twitter.com/geonews_english/statuses/1182874200303980546</t>
  </si>
  <si>
    <t>{"hashtags":[{"text":"Kashmir","indices":[5,13]},{"text":"India","indices":[24,30]},{"text":"China","indices":[40,46]},{"text":"GeoNews","indices":[127,135]}],"symbols":[],"user_mentions":[],"urls":[{"url":"https://t.co/rL5ILvWx7H","expanded_url":"http://bit.ly/2VxM3Mc","display_url":"bit.ly/2VxM3Mc","indices":[101,124]},{"url":"https://t.co/VfrbePPXoU","expanded_url":"https://cards.twitter.com/cards/18ce53y2l6t/87c4o","display_url":"cards.twitter.com/cards/18ce53y2…","indices":[137,160]}]}</t>
  </si>
  <si>
    <t>1182750827078926341</t>
  </si>
  <si>
    <t>شہر شہر مقبوضہ کشمیر میں بھارتی مظالم کے خلاف ریلیاں اور مظاہرے۔۔ 
#Kashmir https://t.co/BedRcEOdJv</t>
  </si>
  <si>
    <t>Fri Oct 11 20:12:26 +0000 2019</t>
  </si>
  <si>
    <t>http://twitter.com/gnnhdofficial/statuses/1182750827078926341</t>
  </si>
  <si>
    <t>{"hashtags":[{"text":"Kashmir","indices":[68,76]}],"symbols":[],"user_mentions":[],"urls":[],"media":[{"id":1182750568076501000,"id_str":"1182750568076500993","indices":[77,100],"media_url":"http://pbs.twimg.com/ext_tw_video_thumb/1182750568076500993/pu/img/7lWlkSZWyS-N6P_I.jpg","media_url_https":"https://pbs.twimg.com/ext_tw_video_thumb/1182750568076500993/pu/img/7lWlkSZWyS-N6P_I.jpg","url":"https://t.co/BedRcEOdJv","display_url":"pic.twitter.com/BedRcEOdJv","expanded_url":"https://twitter.com/gnnhdofficial/status/1182750827078926341/video/1","type":"photo","sizes":{"thumb":{"w":150,"h":150,"resize":"crop"},"medium":{"w":1200,"h":675,"resize":"fit"},"small":{"w":680,"h":383,"resize":"fit"},"large":{"w":1280,"h":720,"resize":"fit"}}}]}</t>
  </si>
  <si>
    <t>1182696228494172167</t>
  </si>
  <si>
    <t>Kamran Khan talks about PM Imran Khan's statement regarding illegal annexation of Kashmir by India in program Dunya Kamran Khan kay sath.
Watch live: https://t.co/W5UiYRTwLo
#DunyaPrograms #Kashmir https://t.co/mbXsyjg959</t>
  </si>
  <si>
    <t>Fri Oct 11 16:35:28 +0000 2019</t>
  </si>
  <si>
    <t>http://twitter.com/DunyaNews/statuses/1182696228494172167</t>
  </si>
  <si>
    <t>{"hashtags":[{"text":"DunyaPrograms","indices":[175,189]},{"text":"Kashmir","indices":[190,198]}],"symbols":[],"user_mentions":[],"urls":[{"url":"https://t.co/W5UiYRTwLo","expanded_url":"http://dunyanews.tv/live/","display_url":"dunyanews.tv/live/","indices":[150,173]}],"media":[{"id":1182696212992053200,"id_str":"1182696212992053259","indices":[199,222],"media_url":"http://pbs.twimg.com/media/EGnH8ISXUAs4TQm.png","media_url_https":"https://pbs.twimg.com/media/EGnH8ISXUAs4TQm.png","url":"https://t.co/mbXsyjg959","display_url":"pic.twitter.com/mbXsyjg959","expanded_url":"https://twitter.com/DunyaNews/status/1182696228494172167/photo/1","type":"photo","sizes":{"small":{"w":680,"h":382,"resize":"fit"},"medium":{"w":845,"h":475,"resize":"fit"},"thumb":{"w":150,"h":150,"resize":"crop"},"large":{"w":845,"h":475,"resize":"fit"}}}]}</t>
  </si>
  <si>
    <t>1182691871505747968</t>
  </si>
  <si>
    <t>مجھے اب کشمیریوں کی آزادی کا راستہ نظر آ رہا ہے، وزیراعظم
جب کرفیو اٹھے گا لاکھوں کشمیری سڑکوں پر ہوں گے، وزیراعظم
#DunyaUpdates #DunyaNews #Kashmir</t>
  </si>
  <si>
    <t>Fri Oct 11 16:18:10 +0000 2019</t>
  </si>
  <si>
    <t>1182691869454680065</t>
  </si>
  <si>
    <t>http://twitter.com/DunyaNews/statuses/1182691871505747968</t>
  </si>
  <si>
    <t>{"hashtags":[{"text":"DunyaUpdates","indices":[117,130]},{"text":"DunyaNews","indices":[131,141]},{"text":"Kashmir","indices":[142,150]}],"symbols":[],"user_mentions":[],"urls":[]}</t>
  </si>
  <si>
    <t>مودی نے اپنا آخری پتا کھیل لیا ہے، وزیراعظم عمران خان
کشمیریوں میں موت کا خوف ختم ہو گیا ہے، وزیراعظم عمران خان
اقوام متحدہ میں عالمی سربراہوں کو کشمیر سے متعلق بتایا، وزیراعظم
#DunyaUpdates #DunyaNews #Kashmir</t>
  </si>
  <si>
    <t>Fri Oct 11 16:18:09 +0000 2019</t>
  </si>
  <si>
    <t>1182691867101716481</t>
  </si>
  <si>
    <t>http://twitter.com/DunyaNews/statuses/1182691869454680065</t>
  </si>
  <si>
    <t>{"hashtags":[{"text":"DunyaUpdates","indices":[180,193]},{"text":"DunyaNews","indices":[194,204]},{"text":"Kashmir","indices":[205,213]}],"symbols":[],"user_mentions":[],"urls":[]}</t>
  </si>
  <si>
    <t>کشمیریوں کی تحریک آزادی ایک دن سمندر بن جائے گی، وزیراعظم
کشمیریوں کو بتانا ہے پاکستانی قوم آپ کے ساتھ کھڑی ہے، وزیراعظم
یہ تحریک کشمیریوں کے حقوق کیلئے ہے، وزیراعظم عمران خان
#DunyaUpdates #DunyaNews #Kashmir</t>
  </si>
  <si>
    <t>1182691863452704768</t>
  </si>
  <si>
    <t>http://twitter.com/DunyaNews/statuses/1182691867101716481</t>
  </si>
  <si>
    <t>{"hashtags":[{"text":"DunyaUpdates","indices":[179,192]},{"text":"DunyaNews","indices":[193,203]},{"text":"Kashmir","indices":[204,212]}],"symbols":[],"user_mentions":[],"urls":[]}</t>
  </si>
  <si>
    <t>کشمیریوں نے حق خود ارادیت کیلئے ایک لاکھ جانیں قربان کیں، وزیراعظم
کشمیری عوام حق نہ ملنے پر احتجاج کر رہے ہیں، وزیراعظم عمران خان
کشمیری اپنا حق خود ارادیت مانگ رہے ہیں، وزیراعظم عمران خان
بھارت نے مقبوضہ کشمیر میں 2 ماہ سے کرفیو لگا رکھا ہے، وزیراعظم
#DunyaUpdates #Kashmir</t>
  </si>
  <si>
    <t>Fri Oct 11 16:18:08 +0000 2019</t>
  </si>
  <si>
    <t>http://twitter.com/DunyaNews/statuses/1182691863452704768</t>
  </si>
  <si>
    <t>{"hashtags":[{"text":"DunyaUpdates","indices":[257,270]},{"text":"Kashmir","indices":[271,279]}],"symbols":[],"user_mentions":[],"urls":[]}</t>
  </si>
  <si>
    <t>1182686153507557378</t>
  </si>
  <si>
    <t>کشمیر میں بھارتی مظام اور کرفیو کے نفاذ کیخلاف ملک بھر میں شہری سراپا احتجاج  ہیں، ریلیوں میں مودی سرکار کے خلاف احتجاج کیا گیا، مظاہرین کا کہنا ہے کہ کشمیریوں کی حمایت جاری رکھیں گے، عالمی برادری وادی میں  انسانی حقوق کی خلاف ورزیوں کا نوٹس  لے
#DunyaVideos #Kashmir https://t.co/2gihrcQEHb</t>
  </si>
  <si>
    <t>Fri Oct 11 15:55:26 +0000 2019</t>
  </si>
  <si>
    <t>http://twitter.com/DunyaNews/statuses/1182686153507557378</t>
  </si>
  <si>
    <t>{"hashtags":[{"text":"DunyaVideos","indices":[247,259]},{"text":"Kashmir","indices":[260,268]}],"symbols":[],"user_mentions":[],"urls":[],"media":[{"id":1182686049824399400,"id_str":"1182686049824399360","indices":[269,292],"media_url":"http://pbs.twimg.com/ext_tw_video_thumb/1182686049824399360/pu/img/M3lpGumKlgcDh7Ca.jpg","media_url_https":"https://pbs.twimg.com/ext_tw_video_thumb/1182686049824399360/pu/img/M3lpGumKlgcDh7Ca.jpg","url":"https://t.co/2gihrcQEHb","display_url":"pic.twitter.com/2gihrcQEHb","expanded_url":"https://twitter.com/DunyaNews/status/1182686153507557378/video/1","type":"photo","sizes":{"thumb":{"w":150,"h":150,"resize":"crop"},"medium":{"w":640,"h":468,"resize":"fit"},"large":{"w":640,"h":468,"resize":"fit"},"small":{"w":640,"h":468,"resize":"fit"}}}]}</t>
  </si>
  <si>
    <t>1182659560403881990</t>
  </si>
  <si>
    <t>بھارتی فورسز کی فائرنگ سے متعدد کشمیری زخمی، کشمیر میڈیا سروس
سرینگر: مظاہرین کے مودی سرکار کیخلاف نعرے، کشمیر میڈیا سروس
سرینگر کی فضا آزادی کے نعروں سے گونج اٹھی، کشمیر میڈیا سروس
#DunyaUpdates #DunyaNews #Kashmir</t>
  </si>
  <si>
    <t>Fri Oct 11 14:09:46 +0000 2019</t>
  </si>
  <si>
    <t>1182659105216978944</t>
  </si>
  <si>
    <t>http://twitter.com/DunyaNews/statuses/1182659560403881990</t>
  </si>
  <si>
    <t>{"hashtags":[{"text":"DunyaUpdates","indices":[186,199]},{"text":"DunyaNews","indices":[200,210]},{"text":"Kashmir","indices":[211,219]}],"symbols":[],"user_mentions":[],"urls":[]}</t>
  </si>
  <si>
    <t>پلوامہ، کلگام، شوپیاں اور متعدد اضلاع میں کشمیری سڑکوں پر نکل آئے، کشمیر میڈیا سروس
سرینگر: متعدد مقامات پر بھارتی فورسز کے ساتھ جھڑپیں، کشمیر میڈیا سروس
سرینگر: قابض فوج کا فائرنگ اور آنسو گیس کا استعمال، کشمیر میڈیا سروس
#DunyaUpdates #DunyaNews #Kashmir</t>
  </si>
  <si>
    <t>Fri Oct 11 14:07:58 +0000 2019</t>
  </si>
  <si>
    <t>1182659102880817152</t>
  </si>
  <si>
    <t>http://twitter.com/DunyaNews/statuses/1182659105216978944</t>
  </si>
  <si>
    <t>{"hashtags":[{"text":"DunyaUpdates","indices":[227,240]},{"text":"DunyaNews","indices":[241,251]},{"text":"Kashmir","indices":[252,260]}],"symbols":[],"user_mentions":[],"urls":[]}</t>
  </si>
  <si>
    <t>جامعہ مسجد سرینگر سمیت دیگر بڑی مساجد میں نماز جمعہ کی اجازت نہ ملی، کے ایم ایس
سرینگر: 68 روز سے جاری کرفیو کے باوجود کشمیریوں کا احتجاج، کشمیر میڈیا سروس
سرینگر، بڈگام، گاندربل میں کشمیری نماز جمعہ کیلئے سڑکوں پر نکل آئے، کے ایم ایس
#DunyaUpdates #DunyaNews #Kashmir</t>
  </si>
  <si>
    <t>Fri Oct 11 14:07:57 +0000 2019</t>
  </si>
  <si>
    <t>http://twitter.com/DunyaNews/statuses/1182659102880817152</t>
  </si>
  <si>
    <t>{"hashtags":[{"text":"DunyaUpdates","indices":[238,251]},{"text":"DunyaNews","indices":[252,262]},{"text":"Kashmir","indices":[263,271]}],"symbols":[],"user_mentions":[],"urls":[]}</t>
  </si>
  <si>
    <t>1182655472047939584</t>
  </si>
  <si>
    <t>"پاکستان کشمیریوں کے ساتھ ہے۔۔"، فردوس عاشق اعوان کا مزید کیا کہنا تھا دیکھیئے اس ویڈیو میں
@Dr_FirdousPTI @PTIofficial #KashmirChained #Kashmir https://t.co/CWGw5SfX7P</t>
  </si>
  <si>
    <t>Fri Oct 11 13:53:31 +0000 2019</t>
  </si>
  <si>
    <t>http://twitter.com/gnnhdofficial/statuses/1182655472047939584</t>
  </si>
  <si>
    <t>{"hashtags":[{"text":"KashmirChained","indices":[121,136]},{"text":"Kashmir","indices":[137,145]}],"symbols":[],"user_mentions":[{"screen_name":"Dr_FirdousPTI","name":"Firdous Ashiq Awan","id":869239266651418600,"id_str":"869239266651418625","indices":[93,107]},{"screen_name":"PTIofficial","name":"PTI","id":127483019,"id_str":"127483019","indices":[108,120]}],"urls":[],"media":[{"id":1182655223359332400,"id_str":"1182655223359332353","indices":[146,169],"media_url":"http://pbs.twimg.com/ext_tw_video_thumb/1182655223359332353/pu/img/TOluMLkKhrDc4bvO.jpg","media_url_https":"https://pbs.twimg.com/ext_tw_video_thumb/1182655223359332353/pu/img/TOluMLkKhrDc4bvO.jpg","url":"https://t.co/CWGw5SfX7P","display_url":"pic.twitter.com/CWGw5SfX7P","expanded_url":"https://twitter.com/gnnhdofficial/status/1182655472047939584/video/1","type":"photo","sizes":{"thumb":{"w":150,"h":150,"resize":"crop"},"medium":{"w":1200,"h":675,"resize":"fit"},"small":{"w":680,"h":383,"resize":"fit"},"large":{"w":1280,"h":720,"resize":"fit"}}}]}</t>
  </si>
  <si>
    <t>1182651165290442753</t>
  </si>
  <si>
    <t>"پاکستان کشمیریوں کے شانہ بشانہ کھڑا رہے گا"،
وزیراعظم عمران خان کا مزید کیا کہنا تھا دیکھیئے اس ویڈیو میں۔۔
@ImranKhanPTI #Kashmir #KashmirBleeds #KashmirChained https://t.co/0poCSdaxv3</t>
  </si>
  <si>
    <t>Fri Oct 11 13:36:25 +0000 2019</t>
  </si>
  <si>
    <t>http://twitter.com/gnnhdofficial/statuses/1182651165290442753</t>
  </si>
  <si>
    <t>{"hashtags":[{"text":"Kashmir","indices":[124,132]},{"text":"KashmirBleeds","indices":[133,147]},{"text":"KashmirChained","indices":[148,163]}],"symbols":[],"user_mentions":[{"screen_name":"ImranKhanPTI","name":"Imran Khan","id":122453931,"id_str":"122453931","indices":[110,123]}],"urls":[],"media":[{"id":1182650890496417800,"id_str":"1182650890496417792","indices":[164,187],"media_url":"http://pbs.twimg.com/ext_tw_video_thumb/1182650890496417792/pu/img/TI2FxccNp5sI4Gfa.jpg","media_url_https":"https://pbs.twimg.com/ext_tw_video_thumb/1182650890496417792/pu/img/TI2FxccNp5sI4Gfa.jpg","url":"https://t.co/0poCSdaxv3","display_url":"pic.twitter.com/0poCSdaxv3","expanded_url":"https://twitter.com/gnnhdofficial/status/1182651165290442753/video/1","type":"photo","sizes":{"thumb":{"w":150,"h":150,"resize":"crop"},"medium":{"w":1200,"h":675,"resize":"fit"},"small":{"w":680,"h":383,"resize":"fit"},"large":{"w":1280,"h":720,"resize":"fit"}}}]}</t>
  </si>
  <si>
    <t>1182626403692548096</t>
  </si>
  <si>
    <t>اللہ نے انسان کے ہاتھ میں کوشش دی ہے کامیابی اللہ دیتا ہے
ہماری پوری قوم کوشش کرے گی اور کشمیریوں کو بتائیں گے کہ ہم آپ کے ساتھ کھڑے ہیں، انشااللہ ہماری یہ تحریک سمندر بن جائے گی۔
https://t.co/dvcHw9T9Vv
#pti
#kashmir https://t.co/PuAJzL8XnJ</t>
  </si>
  <si>
    <t>Fri Oct 11 11:58:01 +0000 2019</t>
  </si>
  <si>
    <t>http://twitter.com/Dawn_News/statuses/1182626403692548096</t>
  </si>
  <si>
    <t>{"hashtags":[{"text":"pti","indices":[204,208]},{"text":"kashmir","indices":[209,217]}],"symbols":[],"user_mentions":[],"urls":[{"url":"https://t.co/dvcHw9T9Vv","expanded_url":"https://www.dawnnews.tv/news/1112354","display_url":"dawnnews.tv/news/1112354","indices":[180,203]}],"media":[{"id":1182626348814295000,"id_str":"1182626348814295040","indices":[218,241],"media_url":"http://pbs.twimg.com/media/EGmIZf8X4AALkAf.png","media_url_https":"https://pbs.twimg.com/media/EGmIZf8X4AALkAf.png","url":"https://t.co/PuAJzL8XnJ","display_url":"pic.twitter.com/PuAJzL8XnJ","expanded_url":"https://twitter.com/Dawn_News/status/1182626403692548096/photo/1","type":"photo","sizes":{"large":{"w":800,"h":900,"resize":"fit"},"medium":{"w":800,"h":900,"resize":"fit"},"thumb":{"w":150,"h":150,"resize":"crop"},"small":{"w":604,"h":680,"resize":"fit"}}}]}</t>
  </si>
  <si>
    <t>1182623280349491200</t>
  </si>
  <si>
    <t>عالمی میڈیا کی کشمیر میں قید 80 لاکھ انسانوں کی جانب کوئی توجہ نہیں ہے، وزیر اعظم عمران خان 
#ImranKhan #PTI #Protest #Kashmir #KashmirAwaitsUN #KashmirChained #Kashmiris #DawnNews #Pakistan https://t.co/zVpNZtfLzd</t>
  </si>
  <si>
    <t>Fri Oct 11 11:45:36 +0000 2019</t>
  </si>
  <si>
    <t>http://twitter.com/Dawn_News/statuses/1182623280349491200</t>
  </si>
  <si>
    <t>{"hashtags":[{"text":"ImranKhan","indices":[93,103]},{"text":"PTI","indices":[104,108]},{"text":"Protest","indices":[109,117]},{"text":"Kashmir","indices":[118,126]},{"text":"KashmirAwaitsUN","indices":[127,143]},{"text":"KashmirChained","indices":[144,159]},{"text":"Kashmiris","indices":[160,170]},{"text":"DawnNews","indices":[171,180]},{"text":"Pakistan","indices":[181,190]}],"symbols":[],"user_mentions":[],"urls":[],"media":[{"id":1182622935732883500,"id_str":"1182622935732883457","indices":[191,214],"media_url":"http://pbs.twimg.com/ext_tw_video_thumb/1182622935732883457/pu/img/y_MXU6hUfEyg8roe.jpg","media_url_https":"https://pbs.twimg.com/ext_tw_video_thumb/1182622935732883457/pu/img/y_MXU6hUfEyg8roe.jpg","url":"https://t.co/zVpNZtfLzd","display_url":"pic.twitter.com/zVpNZtfLzd","expanded_url":"https://twitter.com/Dawn_News/status/1182623280349491200/video/1","type":"photo","sizes":{"thumb":{"w":150,"h":150,"resize":"crop"},"small":{"w":680,"h":680,"resize":"fit"},"large":{"w":1080,"h":1080,"resize":"fit"},"medium":{"w":1080,"h":1080,"resize":"fit"}}}]}</t>
  </si>
  <si>
    <t>1182620000974245893</t>
  </si>
  <si>
    <t>ہم بار بار دنیا کو پیغام دیں گے کہ 80 لاکھ انسانوں کو ہندوستان کی فوج نے کرفیو لگا کر بند کر رکھا ہے،وزیر اعظم عمران خان
#ImranKhan #PTI #Protest #Kashmir #KashmirAwaitsUN #KashmirChained #Kashmiris #DawnNews #Pakistan https://t.co/SAWlr6hijR</t>
  </si>
  <si>
    <t>Fri Oct 11 11:32:34 +0000 2019</t>
  </si>
  <si>
    <t>http://twitter.com/Dawn_News/statuses/1182620000974245893</t>
  </si>
  <si>
    <t>{"hashtags":[{"text":"ImranKhan","indices":[121,131]},{"text":"PTI","indices":[132,136]},{"text":"Protest","indices":[137,145]},{"text":"Kashmir","indices":[146,154]},{"text":"KashmirAwaitsUN","indices":[155,171]},{"text":"KashmirChained","indices":[172,187]},{"text":"Kashmiris","indices":[188,198]},{"text":"DawnNews","indices":[199,208]},{"text":"Pakistan","indices":[209,218]}],"symbols":[],"user_mentions":[],"urls":[],"media":[{"id":1182619709386166300,"id_str":"1182619709386166273","indices":[219,242],"media_url":"http://pbs.twimg.com/ext_tw_video_thumb/1182619709386166273/pu/img/C6v5gRLYKpAkw2hu.jpg","media_url_https":"https://pbs.twimg.com/ext_tw_video_thumb/1182619709386166273/pu/img/C6v5gRLYKpAkw2hu.jpg","url":"https://t.co/SAWlr6hijR","display_url":"pic.twitter.com/SAWlr6hijR","expanded_url":"https://twitter.com/Dawn_News/status/1182620000974245893/video/1","type":"photo","sizes":{"thumb":{"w":150,"h":150,"resize":"crop"},"small":{"w":680,"h":680,"resize":"fit"},"large":{"w":1080,"h":1080,"resize":"fit"},"medium":{"w":1080,"h":1080,"resize":"fit"}}}]}</t>
  </si>
  <si>
    <t>1182619442301341696</t>
  </si>
  <si>
    <t>کشمیریوں کا حق، دنیا کا ڈبل اسٹینڈرڈ
وزیراعظم عمران خان  کا  دبنگ خطاب
#PMImranKhan #Kashmir #KashmirRally #BOLNews 
https://t.co/68RPvBsFef</t>
  </si>
  <si>
    <t>Fri Oct 11 11:30:21 +0000 2019</t>
  </si>
  <si>
    <t>http://twitter.com/BOLNETWORK/statuses/1182619442301341696</t>
  </si>
  <si>
    <t>{"hashtags":[{"text":"PMImranKhan","indices":[71,83]},{"text":"Kashmir","indices":[84,92]},{"text":"KashmirRally","indices":[93,106]},{"text":"BOLNews","indices":[107,115]}],"symbols":[],"user_mentions":[],"urls":[{"url":"https://t.co/68RPvBsFef","expanded_url":"https://youtu.be/oWHk_lay37Q","display_url":"youtu.be/oWHk_lay37Q","indices":[117,140]}]}</t>
  </si>
  <si>
    <t>1182610723446382592</t>
  </si>
  <si>
    <t>کشمیریوں سے اظہار یکجہتی کے لیے گوجرانوالہ کے پہلوان بھی میدان میں آگئے۔۔ 
#Kashmir #KashmirChained #GNN #GNNupdates #Gujranwala https://t.co/RIoCjrUxU4</t>
  </si>
  <si>
    <t>Fri Oct 11 10:55:42 +0000 2019</t>
  </si>
  <si>
    <t>http://twitter.com/gnnhdofficial/statuses/1182610723446382592</t>
  </si>
  <si>
    <t>{"hashtags":[{"text":"Kashmir","indices":[76,84]},{"text":"KashmirChained","indices":[85,100]},{"text":"GNN","indices":[101,105]},{"text":"GNNupdates","indices":[106,117]},{"text":"Gujranwala","indices":[118,129]}],"symbols":[],"user_mentions":[],"urls":[],"media":[{"id":1182610513500561400,"id_str":"1182610513500561409","indices":[130,153],"media_url":"http://pbs.twimg.com/ext_tw_video_thumb/1182610513500561409/pu/img/C85E4kr1EsVgz67T.jpg","media_url_https":"https://pbs.twimg.com/ext_tw_video_thumb/1182610513500561409/pu/img/C85E4kr1EsVgz67T.jpg","url":"https://t.co/RIoCjrUxU4","display_url":"pic.twitter.com/RIoCjrUxU4","expanded_url":"https://twitter.com/gnnhdofficial/status/1182610723446382592/video/1","type":"photo","sizes":{"thumb":{"w":150,"h":150,"resize":"crop"},"medium":{"w":1200,"h":675,"resize":"fit"},"small":{"w":680,"h":383,"resize":"fit"},"large":{"w":1280,"h":720,"resize":"fit"}}}]}</t>
  </si>
  <si>
    <t>1182610511122313217</t>
  </si>
  <si>
    <t>#Modi has played his last card by revoking #Kashmir's autonomy, PM Imran says
 https://t.co/R2Z6uQar2u</t>
  </si>
  <si>
    <t>Fri Oct 11 10:54:52 +0000 2019</t>
  </si>
  <si>
    <t>http://twitter.com/dawn_com/statuses/1182610511122313217</t>
  </si>
  <si>
    <t>{"hashtags":[{"text":"Modi","indices":[0,5]},{"text":"Kashmir","indices":[43,51]}],"symbols":[],"user_mentions":[],"urls":[{"url":"https://t.co/R2Z6uQar2u","expanded_url":"https://www.dawn.com/news/1510276","display_url":"dawn.com/news/1510276","indices":[79,102]}]}</t>
  </si>
  <si>
    <t>1182604647309156353</t>
  </si>
  <si>
    <t>اسلام آباد: وزیراعظم عمران خان کشمیریوں سے اظہار یکجہتی کیلئے پہنچ گئے
#ARYNews #Kashmir https://t.co/10038EpRt4</t>
  </si>
  <si>
    <t>Fri Oct 11 10:31:34 +0000 2019</t>
  </si>
  <si>
    <t>http://twitter.com/ARYNEWSOFFICIAL/statuses/1182604647309156353</t>
  </si>
  <si>
    <t>{"hashtags":[{"text":"ARYNews","indices":[72,80]},{"text":"Kashmir","indices":[81,89]}],"symbols":[],"user_mentions":[],"urls":[{"url":"https://t.co/10038EpRt4","expanded_url":"https://twitter.com/i/broadcasts/1OwxWdbYvVeKQ","display_url":"twitter.com/i/broadcasts/1…","indices":[90,113]}]}</t>
  </si>
  <si>
    <t>1182589153105629193</t>
  </si>
  <si>
    <t>فیصل آباد میں طلبا کا کشمیریوں کو آزادی دلانے تک سڑکوں پر رہنے کا اعلان۔۔ 
#Faisalabad #GNN #GNNupdates #Kashmir https://t.co/GPQ5iOMpEk</t>
  </si>
  <si>
    <t>Fri Oct 11 09:30:00 +0000 2019</t>
  </si>
  <si>
    <t>http://twitter.com/gnnhdofficial/statuses/1182589153105629193</t>
  </si>
  <si>
    <t>{"hashtags":[{"text":"Faisalabad","indices":[76,87]},{"text":"GNN","indices":[88,92]},{"text":"GNNupdates","indices":[93,104]},{"text":"Kashmir","indices":[105,113]}],"symbols":[],"user_mentions":[],"urls":[],"media":[{"id":1182581137627058200,"id_str":"1182581137627058176","indices":[114,137],"media_url":"http://pbs.twimg.com/amplify_video_thumb/1182581137627058176/img/ZfEZHj3nUsJyXmsq.jpg","media_url_https":"https://pbs.twimg.com/amplify_video_thumb/1182581137627058176/img/ZfEZHj3nUsJyXmsq.jpg","url":"https://t.co/GPQ5iOMpEk","display_url":"pic.twitter.com/GPQ5iOMpEk","expanded_url":"https://twitter.com/gnnhdofficial/status/1182589153105629193/video/1","type":"photo","sizes":{"thumb":{"w":150,"h":150,"resize":"crop"},"medium":{"w":1200,"h":675,"resize":"fit"},"small":{"w":680,"h":383,"resize":"fit"},"large":{"w":1280,"h":720,"resize":"fit"}}}]}</t>
  </si>
  <si>
    <t>1182543086536351744</t>
  </si>
  <si>
    <t>In occupied Kashmir, people living in the Kashmir Valley and Muslim majority areas of the Jammu region continue to face severe hardships due to the crippling clampdown imposed by India that entered the 68th consecutive day, today.
#ARYNews #Kashmir
https://t.co/6wIZxPpbS0</t>
  </si>
  <si>
    <t>Fri Oct 11 06:26:57 +0000 2019</t>
  </si>
  <si>
    <t>http://twitter.com/ARYNEWSOFFICIAL/statuses/1182543086536351744</t>
  </si>
  <si>
    <t>{"hashtags":[{"text":"ARYNews","indices":[231,239]},{"text":"Kashmir","indices":[240,248]}],"symbols":[],"user_mentions":[],"urls":[{"url":"https://t.co/6wIZxPpbS0","expanded_url":"https://cards.twitter.com/cards/18ce53uzws2/8749f","display_url":"cards.twitter.com/cards/18ce53uz…","indices":[249,272]}]}</t>
  </si>
  <si>
    <t>1182519384696336387</t>
  </si>
  <si>
    <t>کشمیریوں سے اظہار یکجہتی کے لیے اسلام آباد میں آج انسانی ہاتھوں کی زنجیر بنائی جائے گی، وزیر اعظم عمران خان بھی شرکت کریں گے۔۔
#Kashmir #GNN #GNNupdates #Islamabad #PMIK @ImranKhanPTI @PTIofficial #PTI #ImranKhan https://t.co/ofMbHV0vse</t>
  </si>
  <si>
    <t>Fri Oct 11 04:52:46 +0000 2019</t>
  </si>
  <si>
    <t>http://twitter.com/gnnhdofficial/statuses/1182519384696336387</t>
  </si>
  <si>
    <t>{"hashtags":[{"text":"Kashmir","indices":[128,136]},{"text":"GNN","indices":[137,141]},{"text":"GNNupdates","indices":[142,153]},{"text":"Islamabad","indices":[154,164]},{"text":"PMIK","indices":[165,170]},{"text":"PTI","indices":[198,202]},{"text":"ImranKhan","indices":[203,213]}],"symbols":[],"user_mentions":[{"screen_name":"ImranKhanPTI","name":"Imran Khan","id":122453931,"id_str":"122453931","indices":[171,184]},{"screen_name":"PTIofficial","name":"PTI","id":127483019,"id_str":"127483019","indices":[185,197]}],"urls":[],"media":[{"id":1182519086670143500,"id_str":"1182519086670143488","indices":[214,237],"media_url":"http://pbs.twimg.com/ext_tw_video_thumb/1182519086670143488/pu/img/Ah2eP_dnY7OZ5P5S.jpg","media_url_https":"https://pbs.twimg.com/ext_tw_video_thumb/1182519086670143488/pu/img/Ah2eP_dnY7OZ5P5S.jpg","url":"https://t.co/ofMbHV0vse","display_url":"pic.twitter.com/ofMbHV0vse","expanded_url":"https://twitter.com/gnnhdofficial/status/1182519384696336387/video/1","type":"photo","sizes":{"thumb":{"w":150,"h":150,"resize":"crop"},"medium":{"w":1200,"h":675,"resize":"fit"},"small":{"w":680,"h":383,"resize":"fit"},"large":{"w":1280,"h":720,"resize":"fit"}}}]}</t>
  </si>
  <si>
    <t>1182516480912642049</t>
  </si>
  <si>
    <t>وزیر اعظم عمران خان کا کشمیر کی صورتحال پر عالمی میڈیا کی خاموشی سے متعلق ٹویٹ۔۔ 
#PMIK #ImranKhan @PTIofficial @ImranKhanPTI #GNN #GNNupdates #Kashmir https://t.co/0oegtavfNJ</t>
  </si>
  <si>
    <t>Fri Oct 11 04:41:13 +0000 2019</t>
  </si>
  <si>
    <t>http://twitter.com/gnnhdofficial/statuses/1182516480912642049</t>
  </si>
  <si>
    <t>{"hashtags":[{"text":"PMIK","indices":[83,88]},{"text":"ImranKhan","indices":[89,99]},{"text":"GNN","indices":[127,131]},{"text":"GNNupdates","indices":[132,143]},{"text":"Kashmir","indices":[144,152]}],"symbols":[],"user_mentions":[{"screen_name":"PTIofficial","name":"PTI","id":127483019,"id_str":"127483019","indices":[100,112]},{"screen_name":"ImranKhanPTI","name":"Imran Khan","id":122453931,"id_str":"122453931","indices":[113,126]}],"urls":[],"media":[{"id":1182515948244406300,"id_str":"1182515948244406272","indices":[153,176],"media_url":"http://pbs.twimg.com/amplify_video_thumb/1182515948244406272/img/lfRz1E_XeFfmVG1s.jpg","media_url_https":"https://pbs.twimg.com/amplify_video_thumb/1182515948244406272/img/lfRz1E_XeFfmVG1s.jpg","url":"https://t.co/0oegtavfNJ","display_url":"pic.twitter.com/0oegtavfNJ","expanded_url":"https://twitter.com/gnnhdofficial/status/1182516480912642049/video/1","type":"photo","sizes":{"thumb":{"w":150,"h":150,"resize":"crop"},"medium":{"w":1200,"h":675,"resize":"fit"},"small":{"w":680,"h":383,"resize":"fit"},"large":{"w":1280,"h":720,"resize":"fit"}}}]}</t>
  </si>
  <si>
    <t>1182513456785821696</t>
  </si>
  <si>
    <t>وزیراعظم عمر ان خا ن کا ٹو یٹر پر پیغا م:
حیران ہوں عالمی میڈیاہانگ کانگ احتجاج کو ہیڈلائن بنارہا ہے، 
عالمی میڈیاکشمیرمیں انسانی حقوق کی خلاف ورزی کونظراندازکررہاہے
#DunyaUpdates
#Kashmir 
#KashmirBleeds</t>
  </si>
  <si>
    <t>Fri Oct 11 04:29:12 +0000 2019</t>
  </si>
  <si>
    <t>http://twitter.com/DunyaNews/statuses/1182513456785821696</t>
  </si>
  <si>
    <t>{"hashtags":[{"text":"DunyaUpdates","indices":[168,181]},{"text":"Kashmir","indices":[182,190]},{"text":"KashmirBleeds","indices":[192,206]}],"symbols":[],"user_mentions":[],"urls":[]}</t>
  </si>
  <si>
    <t>1182346679867105281</t>
  </si>
  <si>
    <t>کشمیریوں سے اظہار یکجہتی کے لیے اسلام آباد میں کل انسانی ہاتھوں کی زنجیر بنائی جائے گی، وزیراعظم عمران خان بھی شرکت کریں گے۔۔
#KashmirBleeds #kashmirsolidarity #Kashmir @ImranKhanPTI @PTIofficial @MediaCellPPP @pmln_org  @Dr_FirdousPTI https://t.co/4DQkC4tNLJ</t>
  </si>
  <si>
    <t>Thu Oct 10 17:26:30 +0000 2019</t>
  </si>
  <si>
    <t>http://twitter.com/gnnhdofficial/statuses/1182346679867105281</t>
  </si>
  <si>
    <t>{"hashtags":[{"text":"KashmirBleeds","indices":[127,141]},{"text":"kashmirsolidarity","indices":[142,160]},{"text":"Kashmir","indices":[161,169]}],"symbols":[],"user_mentions":[{"screen_name":"ImranKhanPTI","name":"Imran Khan","id":122453931,"id_str":"122453931","indices":[170,183]},{"screen_name":"PTIofficial","name":"PTI","id":127483019,"id_str":"127483019","indices":[184,196]},{"screen_name":"MediaCellPPP","name":"PPP","id":1060687285,"id_str":"1060687285","indices":[197,210]},{"screen_name":"pmln_org","name":"PML(N)","id":497658491,"id_str":"497658491","indices":[211,220]},{"screen_name":"Dr_FirdousPTI","name":"Firdous Ashiq Awan","id":869239266651418600,"id_str":"869239266651418625","indices":[222,236]}],"urls":[],"media":[{"id":1182346524380078000,"id_str":"1182346524380078082","indices":[237,260],"media_url":"http://pbs.twimg.com/ext_tw_video_thumb/1182346524380078082/pu/img/Qiynn3Qwcv-yNioE.jpg","media_url_https":"https://pbs.twimg.com/ext_tw_video_thumb/1182346524380078082/pu/img/Qiynn3Qwcv-yNioE.jpg","url":"https://t.co/4DQkC4tNLJ","display_url":"pic.twitter.com/4DQkC4tNLJ","expanded_url":"https://twitter.com/gnnhdofficial/status/1182346679867105281/video/1","type":"photo","sizes":{"thumb":{"w":150,"h":150,"resize":"crop"},"medium":{"w":1200,"h":675,"resize":"fit"},"small":{"w":680,"h":383,"resize":"fit"},"large":{"w":1280,"h":720,"resize":"fit"}}}]}</t>
  </si>
  <si>
    <t>1182337914140844033</t>
  </si>
  <si>
    <t>#India releases 3 low-ranking politicians in occupied #Kashmir
 https://t.co/KyC1Xsw6fd</t>
  </si>
  <si>
    <t>Thu Oct 10 16:51:40 +0000 2019</t>
  </si>
  <si>
    <t>http://twitter.com/dawn_com/statuses/1182337914140844033</t>
  </si>
  <si>
    <t>{"hashtags":[{"text":"India","indices":[0,6]},{"text":"Kashmir","indices":[54,62]}],"symbols":[],"user_mentions":[],"urls":[{"url":"https://t.co/KyC1Xsw6fd","expanded_url":"https://www.dawn.com/news/1510100","display_url":"dawn.com/news/1510100","indices":[64,87]}]}</t>
  </si>
  <si>
    <t>1182286877233209344</t>
  </si>
  <si>
    <t>کشمیریوں سے اظہار یک جہتی: کل اسلام آباد کےڈی چوک میں انسانی ہاتھوں کی زنجیر بنائی جائیگی
https://t.co/kI8ltMuZ4v
#Humnews
#Kashmir https://t.co/m2btsX8KbD</t>
  </si>
  <si>
    <t>Thu Oct 10 13:28:52 +0000 2019</t>
  </si>
  <si>
    <t>http://twitter.com/humnewspakistan/statuses/1182286877233209344</t>
  </si>
  <si>
    <t>{"hashtags":[{"text":"Humnews","indices":[114,122]},{"text":"Kashmir","indices":[123,131]}],"symbols":[],"user_mentions":[],"urls":[{"url":"https://t.co/kI8ltMuZ4v","expanded_url":"https://www.humnews.pk/latest/204807/","display_url":"humnews.pk/latest/204807/","indices":[90,113]}],"media":[{"id":1182286876012626000,"id_str":"1182286876012625920","indices":[132,155],"media_url":"http://pbs.twimg.com/media/EGhTplNWwAA342q.jpg","media_url_https":"https://pbs.twimg.com/media/EGhTplNWwAA342q.jpg","url":"https://t.co/m2btsX8KbD","display_url":"pic.twitter.com/m2btsX8KbD","expanded_url":"https://twitter.com/humnewspakistan/status/1182286877233209344/photo/1","type":"photo","sizes":{"thumb":{"w":150,"h":150,"resize":"crop"},"large":{"w":843,"h":500,"resize":"fit"},"small":{"w":680,"h":403,"resize":"fit"},"medium":{"w":843,"h":500,"resize":"fit"}}}]}</t>
  </si>
  <si>
    <t>1182286713282056193</t>
  </si>
  <si>
    <t>#India’s annexation of #Kashmir is illegal: CJCSC
Read more: https://t.co/rpwgORP7e6
#GeoNews</t>
  </si>
  <si>
    <t>Thu Oct 10 13:28:12 +0000 2019</t>
  </si>
  <si>
    <t>http://twitter.com/geonews_english/statuses/1182286713282056193</t>
  </si>
  <si>
    <t>{"hashtags":[{"text":"India","indices":[0,6]},{"text":"Kashmir","indices":[23,31]},{"text":"GeoNews","indices":[87,95]}],"symbols":[],"user_mentions":[],"urls":[{"url":"https://t.co/rpwgORP7e6","expanded_url":"http://bit.ly/314oOKT","display_url":"bit.ly/314oOKT","indices":[62,85]}]}</t>
  </si>
  <si>
    <t>1182263870431387648</t>
  </si>
  <si>
    <t>محکمہ سماجی بہبود اوربینظیر ہیومن رائٹس کرائسز سینٹر کی جانب سے کشمیریوں سےاظہار یکجہتی کےلیےریلی نکالی گئی۔
#Kashmir #KashmirIssue #KashmirStillUnderCurfew #women  #Solidarity #lahore #Punjab #DawnNews #Pakistan https://t.co/UTkPh9qtHr</t>
  </si>
  <si>
    <t>Thu Oct 10 11:57:26 +0000 2019</t>
  </si>
  <si>
    <t>http://twitter.com/Dawn_News/statuses/1182263870431387648</t>
  </si>
  <si>
    <t>{"hashtags":[{"text":"Kashmir","indices":[109,117]},{"text":"KashmirIssue","indices":[118,131]},{"text":"KashmirStillUnderCurfew","indices":[132,156]},{"text":"women","indices":[157,163]},{"text":"Solidarity","indices":[165,176]},{"text":"lahore","indices":[177,184]},{"text":"Punjab","indices":[185,192]},{"text":"DawnNews","indices":[193,202]},{"text":"Pakistan","indices":[203,212]}],"symbols":[],"user_mentions":[],"urls":[],"media":[{"id":1182262244542963700,"id_str":"1182262244542963716","indices":[213,236],"media_url":"http://pbs.twimg.com/ext_tw_video_thumb/1182262244542963716/pu/img/9XWcfdLOiUAuAuux.jpg","media_url_https":"https://pbs.twimg.com/ext_tw_video_thumb/1182262244542963716/pu/img/9XWcfdLOiUAuAuux.jpg","url":"https://t.co/UTkPh9qtHr","display_url":"pic.twitter.com/UTkPh9qtHr","expanded_url":"https://twitter.com/Dawn_News/status/1182263870431387648/video/1","type":"photo","sizes":{"thumb":{"w":150,"h":150,"resize":"crop"},"small":{"w":680,"h":680,"resize":"fit"},"large":{"w":1080,"h":1080,"resize":"fit"},"medium":{"w":1080,"h":1080,"resize":"fit"}}}]}</t>
  </si>
  <si>
    <t>1182204064454598656</t>
  </si>
  <si>
    <t>فوج کسی بھی بیرونی جارحیت کا بھرپور جواب دینے کے لیے ہر محاذ پر تیار ہے
اگر ہاتھ ملایا جائے تو ہاتھ ملائیں گے لیکن آنکھیں دیکھائی تو آنکھیں دکھائیں گے
https://t.co/KF3F1oqJzJ
#kashmir
#dawnnews
#pakistan
#army https://t.co/Dph1Gr4wdr</t>
  </si>
  <si>
    <t>Thu Oct 10 07:59:47 +0000 2019</t>
  </si>
  <si>
    <t>http://twitter.com/Dawn_News/statuses/1182204064454598656</t>
  </si>
  <si>
    <t>{"hashtags":[{"text":"kashmir","indices":[175,183]},{"text":"dawnnews","indices":[184,193]},{"text":"pakistan","indices":[194,203]},{"text":"army","indices":[204,209]}],"symbols":[],"user_mentions":[],"urls":[{"url":"https://t.co/KF3F1oqJzJ","expanded_url":"https://www.dawnnews.tv/news/1112260/","display_url":"dawnnews.tv/news/1112260/","indices":[151,174]}],"media":[{"id":1182204012604641300,"id_str":"1182204012604641281","indices":[210,233],"media_url":"http://pbs.twimg.com/media/EGgISS9XUAENOwO.jpg","media_url_https":"https://pbs.twimg.com/media/EGgISS9XUAENOwO.jpg","url":"https://t.co/Dph1Gr4wdr","display_url":"pic.twitter.com/Dph1Gr4wdr","expanded_url":"https://twitter.com/Dawn_News/status/1182204064454598656/photo/1","type":"photo","sizes":{"thumb":{"w":150,"h":150,"resize":"crop"},"medium":{"w":675,"h":1200,"resize":"fit"},"large":{"w":1080,"h":1920,"resize":"fit"},"small":{"w":383,"h":680,"resize":"fit"}}}]}</t>
  </si>
  <si>
    <t>1182191456578080768</t>
  </si>
  <si>
    <t>جموں کشمیر لبریشن فرنٹ کی جانب سے ایل او سی کی طرف مارچ کا انعقاد جائز اور صحیح راہ پر تھا، سپریم کمانڈر سید صلاح الدین 
مزید پڑھیں: https://t.co/A268SSA5eb
#DawnNews #Kashmir #March #LOC #IOK #KashmirIssue</t>
  </si>
  <si>
    <t>Thu Oct 10 07:09:41 +0000 2019</t>
  </si>
  <si>
    <t>http://twitter.com/Dawn_News/statuses/1182191456578080768</t>
  </si>
  <si>
    <t>{"hashtags":[{"text":"DawnNews","indices":[159,168]},{"text":"Kashmir","indices":[169,177]},{"text":"March","indices":[178,184]},{"text":"LOC","indices":[185,189]},{"text":"IOK","indices":[190,194]},{"text":"KashmirIssue","indices":[195,208]}],"symbols":[],"user_mentions":[],"urls":[{"url":"https://t.co/A268SSA5eb","expanded_url":"https://www.dawnnews.tv/news/1112261/","display_url":"dawnnews.tv/news/1112261/","indices":[134,157]}]}</t>
  </si>
  <si>
    <t>1182191392539455488</t>
  </si>
  <si>
    <t>حزب المجاہدین کا کشمیریوں کی آزادی کیلئے 'ٹھوس اقدامات' اٹھانے پر زور
مزید پڑھیں: https://t.co/A268SSA5eb
#DawnNews #Kashmir #March #LOC #IOK #KashmirIssue</t>
  </si>
  <si>
    <t>Thu Oct 10 07:09:26 +0000 2019</t>
  </si>
  <si>
    <t>http://twitter.com/Dawn_News/statuses/1182191392539455488</t>
  </si>
  <si>
    <t>{"hashtags":[{"text":"DawnNews","indices":[108,117]},{"text":"Kashmir","indices":[118,126]},{"text":"March","indices":[127,133]},{"text":"LOC","indices":[134,138]},{"text":"IOK","indices":[139,143]},{"text":"KashmirIssue","indices":[144,157]}],"symbols":[],"user_mentions":[],"urls":[{"url":"https://t.co/A268SSA5eb","expanded_url":"https://www.dawnnews.tv/news/1112261/","display_url":"dawnnews.tv/news/1112261/","indices":[83,106]}]}</t>
  </si>
  <si>
    <t>1182157293825265664</t>
  </si>
  <si>
    <t>#Kashmir Report aired on 09.10.2019 is available on YouTube. https://t.co/rYQ7DM20tt</t>
  </si>
  <si>
    <t>Thu Oct 10 04:53:56 +0000 2019</t>
  </si>
  <si>
    <t>&lt;a href="http://twitter.com" rel="nofollow"&gt;Twitter Web Client&lt;/a&gt;</t>
  </si>
  <si>
    <t>http://twitter.com/PTVNewsOfficial/statuses/1182157293825265664</t>
  </si>
  <si>
    <t>{"hashtags":[{"text":"Kashmir","indices":[0,8]}],"symbols":[],"user_mentions":[],"urls":[{"url":"https://t.co/rYQ7DM20tt","expanded_url":"https://youtu.be/bad4UHx4tfc","display_url":"youtu.be/bad4UHx4tfc","indices":[61,84]}]}</t>
  </si>
  <si>
    <t>1182145260530606080</t>
  </si>
  <si>
    <t>#India left fuming as Chinese President Xi categorically backs #Pakistan on occupied #Kashmir
Read more: https://t.co/QtA6SXz78p 
#GeoNews
https://t.co/QtA6SXz78p</t>
  </si>
  <si>
    <t>Thu Oct 10 04:06:07 +0000 2019</t>
  </si>
  <si>
    <t>http://twitter.com/geonews_english/statuses/1182145260530606080</t>
  </si>
  <si>
    <t>{"hashtags":[{"text":"India","indices":[0,6]},{"text":"Pakistan","indices":[63,72]},{"text":"Kashmir","indices":[85,93]},{"text":"GeoNews","indices":[132,140]}],"symbols":[],"user_mentions":[],"urls":[{"url":"https://t.co/QtA6SXz78p","expanded_url":"https://cards.twitter.com/cards/18ce53y2l6t/86u9u","display_url":"cards.twitter.com/cards/18ce53y2…","indices":[106,129]},{"url":"https://t.co/QtA6SXz78p","expanded_url":"https://cards.twitter.com/cards/18ce53y2l6t/86u9u","display_url":"cards.twitter.com/cards/18ce53y2…","indices":[142,165]}]}</t>
  </si>
  <si>
    <t>1181995596783214594</t>
  </si>
  <si>
    <t>#China backs Pakistan’s position on #Kashmir issue
#ARYNews
https://t.co/x48mI0P2BW</t>
  </si>
  <si>
    <t>Wed Oct 09 18:11:25 +0000 2019</t>
  </si>
  <si>
    <t>http://twitter.com/ARYNEWSOFFICIAL/statuses/1181995596783214594</t>
  </si>
  <si>
    <t>{"hashtags":[{"text":"China","indices":[0,6]},{"text":"Kashmir","indices":[36,44]},{"text":"ARYNews","indices":[51,59]}],"symbols":[],"user_mentions":[],"urls":[{"url":"https://t.co/x48mI0P2BW","expanded_url":"https://arynews.tv/en/china-backs-pakistan-kashmir-issue/","display_url":"arynews.tv/en/china-backs…","indices":[60,83]}]}</t>
  </si>
  <si>
    <t>1181975902911111168</t>
  </si>
  <si>
    <t>JUI-F dedicates October 27 to #Kashmir, Fazlur Rehman says "We have decided to enter #Islamabad on October 31" https://t.co/pF8kElCkXG</t>
  </si>
  <si>
    <t>Wed Oct 09 16:53:09 +0000 2019</t>
  </si>
  <si>
    <t>http://twitter.com/dawn_com/statuses/1181975902911111168</t>
  </si>
  <si>
    <t>{"hashtags":[{"text":"Kashmir","indices":[30,38]},{"text":"Islamabad","indices":[85,95]}],"symbols":[],"user_mentions":[],"urls":[{"url":"https://t.co/pF8kElCkXG","expanded_url":"https://www.dawn.com/news/1509912","display_url":"dawn.com/news/1509912","indices":[111,134]}]}</t>
  </si>
  <si>
    <t>1181915989707018246</t>
  </si>
  <si>
    <t>کشمیری خواتین کا اسلام آباد کی جانب مارچ کا اعلان
۔۔۔۔۔۔۔۔۔۔۔۔۔۔۔۔۔۔۔۔۔۔۔۔۔۔۔۔۔۔۔۔۔
مزید پڑھیں: https://t.co/3ZrS8IvQa2
۔۔۔۔۔۔۔۔۔۔۔۔۔۔۔۔۔۔۔۔۔۔۔۔۔۔۔۔۔۔۔۔۔
#HumNews #Kashmir #Women #March https://t.co/lyX3ECXswS</t>
  </si>
  <si>
    <t>Wed Oct 09 12:55:05 +0000 2019</t>
  </si>
  <si>
    <t>http://twitter.com/humnewspakistan/statuses/1181915989707018246</t>
  </si>
  <si>
    <t>{"hashtags":[{"text":"HumNews","indices":[154,162]},{"text":"Kashmir","indices":[163,171]},{"text":"Women","indices":[172,178]},{"text":"March","indices":[179,185]}],"symbols":[],"user_mentions":[],"urls":[{"url":"https://t.co/3ZrS8IvQa2","expanded_url":"https://www.humnews.pk/latest/204546/","display_url":"humnews.pk/latest/204546/","indices":[96,119]}],"media":[{"id":1181915987790241800,"id_str":"1181915987790241794","indices":[186,209],"media_url":"http://pbs.twimg.com/media/EGcCVC6XoAI24aR.png","media_url_https":"https://pbs.twimg.com/media/EGcCVC6XoAI24aR.png","url":"https://t.co/lyX3ECXswS","display_url":"pic.twitter.com/lyX3ECXswS","expanded_url":"https://twitter.com/humnewspakistan/status/1181915989707018246/photo/1","type":"photo","sizes":{"large":{"w":843,"h":500,"resize":"fit"},"medium":{"w":843,"h":500,"resize":"fit"},"small":{"w":680,"h":403,"resize":"fit"},"thumb":{"w":150,"h":150,"resize":"crop"}}}]}</t>
  </si>
  <si>
    <t>1181909780677443585</t>
  </si>
  <si>
    <t>Breakthrough on #Kashmir expected in #PMImran's visit to #SaudiArabia: sources
Read more: https://t.co/pd7yqclLyq
#GeoNews 
https://t.co/JZNwmIzWiv</t>
  </si>
  <si>
    <t>Wed Oct 09 12:30:25 +0000 2019</t>
  </si>
  <si>
    <t>http://twitter.com/geonews_english/statuses/1181909780677443585</t>
  </si>
  <si>
    <t>{"hashtags":[{"text":"Kashmir","indices":[16,24]},{"text":"PMImran","indices":[37,45]},{"text":"SaudiArabia","indices":[57,69]},{"text":"GeoNews","indices":[116,124]}],"symbols":[],"user_mentions":[],"urls":[{"url":"https://t.co/pd7yqclLyq","expanded_url":"http://bit.ly/2M19UAP","display_url":"bit.ly/2M19UAP","indices":[91,114]},{"url":"https://t.co/JZNwmIzWiv","expanded_url":"https://cards.twitter.com/cards/18ce53y2l6t/86ov1","display_url":"cards.twitter.com/cards/18ce53y2…","indices":[127,150]}]}</t>
  </si>
  <si>
    <t>1181836680392781825</t>
  </si>
  <si>
    <t>US Democratic Senator &amp;amp; former Governor of Virginia, Mark Warner, has called upon the Government of India to lift the communications blackout &amp;amp; curfew in Indian Occupied #Kashmir 
#KashmirBleeds https://t.co/YD1axvYiE9</t>
  </si>
  <si>
    <t>Wed Oct 09 07:39:56 +0000 2019</t>
  </si>
  <si>
    <t>http://twitter.com/PTVNewsOfficial/statuses/1181836680392781825</t>
  </si>
  <si>
    <t>{"hashtags":[{"text":"Kashmir","indices":[178,186]},{"text":"KashmirBleeds","indices":[189,203]}],"symbols":[],"user_mentions":[],"urls":[],"media":[{"id":1181836656086847500,"id_str":"1181836656086847488","indices":[204,227],"media_url":"http://pbs.twimg.com/media/EGa6LVSXkAAkqv5.jpg","media_url_https":"https://pbs.twimg.com/media/EGa6LVSXkAAkqv5.jpg","url":"https://t.co/YD1axvYiE9","display_url":"pic.twitter.com/YD1axvYiE9","expanded_url":"https://twitter.com/PTVNewsOfficial/status/1181836680392781825/photo/1","type":"photo","sizes":{"thumb":{"w":150,"h":150,"resize":"crop"},"medium":{"w":1200,"h":1105,"resize":"fit"},"small":{"w":680,"h":626,"resize":"fit"},"large":{"w":1242,"h":1144,"resize":"fit"}}}]}</t>
  </si>
  <si>
    <t>1181657484940828672</t>
  </si>
  <si>
    <t>پروگرام کا مقصد حاصل ہوچکا ہے، راجہ فاروق حیدر https://t.co/UlKxqWvfr0 #JKLF #Kashmir #DawnNews https://t.co/MD1sCMCdzA</t>
  </si>
  <si>
    <t>Tue Oct 08 19:47:53 +0000 2019</t>
  </si>
  <si>
    <t>http://twitter.com/Dawn_News/statuses/1181657484940828672</t>
  </si>
  <si>
    <t>{"hashtags":[{"text":"JKLF","indices":[71,76]},{"text":"Kashmir","indices":[77,85]},{"text":"DawnNews","indices":[86,95]}],"symbols":[],"user_mentions":[],"urls":[{"url":"https://t.co/UlKxqWvfr0","expanded_url":"https://www.dawnnews.tv/news/1112157","display_url":"dawnnews.tv/news/1112157","indices":[47,70]}],"media":[{"id":1181657430595383300,"id_str":"1181657430595383296","indices":[96,119],"media_url":"http://pbs.twimg.com/media/EGYXLCTWsAAt5Y2.png","media_url_https":"https://pbs.twimg.com/media/EGYXLCTWsAAt5Y2.png","url":"https://t.co/MD1sCMCdzA","display_url":"pic.twitter.com/MD1sCMCdzA","expanded_url":"https://twitter.com/Dawn_News/status/1181657484940828672/photo/1","type":"photo","sizes":{"large":{"w":800,"h":900,"resize":"fit"},"medium":{"w":800,"h":900,"resize":"fit"},"small":{"w":604,"h":680,"resize":"fit"},"thumb":{"w":150,"h":150,"resize":"crop"}}}]}</t>
  </si>
  <si>
    <t>1181642332199882754</t>
  </si>
  <si>
    <t>Two more youth martyred by #Indian troops in Occupied #Kashmir
#ARYNews
https://t.co/JZOtckJTtA</t>
  </si>
  <si>
    <t>Tue Oct 08 18:47:40 +0000 2019</t>
  </si>
  <si>
    <t>http://twitter.com/ARYNEWSOFFICIAL/statuses/1181642332199882754</t>
  </si>
  <si>
    <t>{"hashtags":[{"text":"Indian","indices":[27,34]},{"text":"Kashmir","indices":[54,62]},{"text":"ARYNews","indices":[63,71]}],"symbols":[],"user_mentions":[],"urls":[{"url":"https://t.co/JZOtckJTtA","expanded_url":"https://arynews.tv/en/two-more-youth-martyred-iok/","display_url":"arynews.tv/en/two-more-yo…","indices":[72,95]}]}</t>
  </si>
  <si>
    <t>1181642041337552897</t>
  </si>
  <si>
    <t>مودی نے برطانوی رپورٹ تو پڑھی نہیں ہوگی
کیونکہ مودی کو انگریزی تو آتی ہی نہیں
فضا اکبر کے ہاتھوں مودی کی چھترول 
#BOLNews #AisayNahiChalayGa #Modi #India #Pakistan #Report #Kashmir #English 
@Dr_fizakhan https://t.co/arvQsZHWbI</t>
  </si>
  <si>
    <t>Tue Oct 08 18:46:31 +0000 2019</t>
  </si>
  <si>
    <t>http://twitter.com/BOLNETWORK/statuses/1181642041337552897</t>
  </si>
  <si>
    <t>{"hashtags":[{"text":"BOLNews","indices":[113,121]},{"text":"AisayNahiChalayGa","indices":[122,140]},{"text":"Modi","indices":[141,146]},{"text":"India","indices":[147,153]},{"text":"Pakistan","indices":[154,163]},{"text":"Report","indices":[164,171]},{"text":"Kashmir","indices":[172,180]},{"text":"English","indices":[181,189]}],"symbols":[],"user_mentions":[{"screen_name":"Dr_fizakhan","name":"Dr. Fiza Akbar Khan","id":765735432592195600,"id_str":"765735432592195584","indices":[191,203]}],"urls":[],"media":[{"id":1181641606505599000,"id_str":"1181641606505598978","indices":[204,227],"media_url":"http://pbs.twimg.com/media/EGYJMHUXYAIU97Q.jpg","media_url_https":"https://pbs.twimg.com/media/EGYJMHUXYAIU97Q.jpg","url":"https://t.co/arvQsZHWbI","display_url":"pic.twitter.com/arvQsZHWbI","expanded_url":"https://twitter.com/BOLNETWORK/status/1181642041337552897/video/1","type":"photo","sizes":{"thumb":{"w":150,"h":150,"resize":"crop"},"medium":{"w":1200,"h":675,"resize":"fit"},"small":{"w":680,"h":383,"resize":"fit"},"large":{"w":1280,"h":720,"resize":"fit"}}}]}</t>
  </si>
  <si>
    <t>1181640048493711360</t>
  </si>
  <si>
    <t>ایل او سی کی طرف جانے والےہمارے بھائی ہیں جو عالمی برادری کو جو بتانا چاہتےتھے وہ اس میں کامیاب ہوگئےہیں،راجہ فاروق حیدر https://t.co/UlKxqWdEzs #JKLF #Kashmir #DawnNews</t>
  </si>
  <si>
    <t>Tue Oct 08 18:38:36 +0000 2019</t>
  </si>
  <si>
    <t>http://twitter.com/Dawn_News/statuses/1181640048493711360</t>
  </si>
  <si>
    <t>{"hashtags":[{"text":"JKLF","indices":[145,150]},{"text":"Kashmir","indices":[151,159]},{"text":"DawnNews","indices":[160,169]}],"symbols":[],"user_mentions":[],"urls":[{"url":"https://t.co/UlKxqWdEzs","expanded_url":"https://www.dawnnews.tv/news/1112157","display_url":"dawnnews.tv/news/1112157","indices":[121,144]}]}</t>
  </si>
  <si>
    <t>1181639776526577666</t>
  </si>
  <si>
    <t>وزیراعظم آزاد کشمیر کا 'جے کے ایل ایف' سے مارچ ختم کرنے پر زور https://t.co/UlKxqWdEzs #JKLF #Kashmir #DawnNews</t>
  </si>
  <si>
    <t>Tue Oct 08 18:37:31 +0000 2019</t>
  </si>
  <si>
    <t>http://twitter.com/Dawn_News/statuses/1181639776526577666</t>
  </si>
  <si>
    <t>{"hashtags":[{"text":"JKLF","indices":[87,92]},{"text":"Kashmir","indices":[93,101]},{"text":"DawnNews","indices":[102,111]}],"symbols":[],"user_mentions":[],"urls":[{"url":"https://t.co/UlKxqWdEzs","expanded_url":"https://www.dawnnews.tv/news/1112157","display_url":"dawnnews.tv/news/1112157","indices":[63,86]}]}</t>
  </si>
  <si>
    <t>1181631277901996032</t>
  </si>
  <si>
    <t>پاکستان کے نامور گریفٹی آرٹسٹ نے کشمیر میں بھارتی مظالم کےخلاف آرٹ کی زبان میں آوازاٹھا دی۔  اپنے مخصوص انداز میں کشمیریوں سے اظہار یکجہتی کیا، ثناء فاطمہ کی رپورٹ 
#DunyaVideos #DunyaNews #Kashmir https://t.co/8RZpxoc1OY</t>
  </si>
  <si>
    <t>Tue Oct 08 18:03:44 +0000 2019</t>
  </si>
  <si>
    <t>http://twitter.com/DunyaNews/statuses/1181631277901996032</t>
  </si>
  <si>
    <t>{"hashtags":[{"text":"DunyaVideos","indices":[166,178]},{"text":"DunyaNews","indices":[179,189]},{"text":"Kashmir","indices":[190,198]}],"symbols":[],"user_mentions":[],"urls":[],"media":[{"id":1181631101636350000,"id_str":"1181631101636349953","indices":[199,222],"media_url":"http://pbs.twimg.com/ext_tw_video_thumb/1181631101636349953/pu/img/SBoUcaFfyn9PPK4o.jpg","media_url_https":"https://pbs.twimg.com/ext_tw_video_thumb/1181631101636349953/pu/img/SBoUcaFfyn9PPK4o.jpg","url":"https://t.co/8RZpxoc1OY","display_url":"pic.twitter.com/8RZpxoc1OY","expanded_url":"https://twitter.com/DunyaNews/status/1181631277901996032/video/1","type":"photo","sizes":{"thumb":{"w":150,"h":150,"resize":"crop"},"medium":{"w":640,"h":468,"resize":"fit"},"large":{"w":640,"h":468,"resize":"fit"},"small":{"w":640,"h":468,"resize":"fit"}}}]}</t>
  </si>
  <si>
    <t>1181622285381320705</t>
  </si>
  <si>
    <t>جموں کشمیر لبریشن فرنٹ کا کنٹرول لائن پر دھرنا تیسری رات بھی جاری۔۔
#Kashmir #KashmirBleeds #KashmirNeedsAttention #Kashmir #ModiTheButcherOfKashmir https://t.co/velWoKUxQI</t>
  </si>
  <si>
    <t>Tue Oct 08 17:28:00 +0000 2019</t>
  </si>
  <si>
    <t>http://twitter.com/gnnhdofficial/statuses/1181622285381320705</t>
  </si>
  <si>
    <t>{"hashtags":[{"text":"Kashmir","indices":[69,77]},{"text":"KashmirBleeds","indices":[78,92]},{"text":"KashmirNeedsAttention","indices":[93,115]},{"text":"Kashmir","indices":[116,124]},{"text":"ModiTheButcherOfKashmir","indices":[125,149]}],"symbols":[],"user_mentions":[],"urls":[],"media":[{"id":1181622091507998700,"id_str":"1181622091507998721","indices":[150,173],"media_url":"http://pbs.twimg.com/ext_tw_video_thumb/1181622091507998721/pu/img/EtAQT7oA8Kmu1JZf.jpg","media_url_https":"https://pbs.twimg.com/ext_tw_video_thumb/1181622091507998721/pu/img/EtAQT7oA8Kmu1JZf.jpg","url":"https://t.co/velWoKUxQI","display_url":"pic.twitter.com/velWoKUxQI","expanded_url":"https://twitter.com/gnnhdofficial/status/1181622285381320705/video/1","type":"photo","sizes":{"thumb":{"w":150,"h":150,"resize":"crop"},"medium":{"w":1200,"h":675,"resize":"fit"},"small":{"w":680,"h":383,"resize":"fit"},"large":{"w":1280,"h":720,"resize":"fit"}}}]}</t>
  </si>
  <si>
    <t>1181606685464547328</t>
  </si>
  <si>
    <t>PM Khan, Chinese counterpart discuss #CPEC projects, #Kashmir crisis
#ARYNews
https://t.co/JIKDQAk6Ct</t>
  </si>
  <si>
    <t>Tue Oct 08 16:26:01 +0000 2019</t>
  </si>
  <si>
    <t>http://twitter.com/ARYNEWSOFFICIAL/statuses/1181606685464547328</t>
  </si>
  <si>
    <t>{"hashtags":[{"text":"CPEC","indices":[37,42]},{"text":"Kashmir","indices":[53,61]},{"text":"ARYNews","indices":[69,77]}],"symbols":[],"user_mentions":[],"urls":[{"url":"https://t.co/JIKDQAk6Ct","expanded_url":"https://arynews.tv/en/pm-khan-chinese-counterpart-cpec-projects-kashmir-crisis/","display_url":"arynews.tv/en/pm-khan-chi…","indices":[78,101]}]}</t>
  </si>
  <si>
    <t>1181574070506266625</t>
  </si>
  <si>
    <t>“We have to remind the Kashmiris that they are not alone in the world”-US Senator &amp;amp; Democratic Presidential hopeful, Kamala Harris, becomes the third Democratic Presidential frontrunner after Senators’ Bernie Sanders &amp;amp; Elizabeth Warren, to raise the issue of #Kashmir https://t.co/EwAybgkdpe</t>
  </si>
  <si>
    <t>Tue Oct 08 14:16:25 +0000 2019</t>
  </si>
  <si>
    <t>http://twitter.com/PTVNewsOfficial/statuses/1181574070506266625</t>
  </si>
  <si>
    <t>{"hashtags":[{"text":"Kashmir","indices":[267,275]}],"symbols":[],"user_mentions":[],"urls":[],"media":[{"id":1181574063078199300,"id_str":"1181574063078199297","indices":[276,299],"media_url":"http://pbs.twimg.com/media/EGXLWaGXUAELtoj.jpg","media_url_https":"https://pbs.twimg.com/media/EGXLWaGXUAELtoj.jpg","url":"https://t.co/EwAybgkdpe","display_url":"pic.twitter.com/EwAybgkdpe","expanded_url":"https://twitter.com/PTVNewsOfficial/status/1181574070506266625/photo/1","type":"photo","sizes":{"thumb":{"w":150,"h":150,"resize":"crop"},"small":{"w":678,"h":452,"resize":"fit"},"medium":{"w":678,"h":452,"resize":"fit"},"large":{"w":678,"h":452,"resize":"fit"}}}]}</t>
  </si>
  <si>
    <t>1181571732194414592</t>
  </si>
  <si>
    <t>#India should respect UN resolutions on #Kashmir: COAS in #China
Read more: https://t.co/CJZ2E355oV
#GeoNews</t>
  </si>
  <si>
    <t>Tue Oct 08 14:07:08 +0000 2019</t>
  </si>
  <si>
    <t>http://twitter.com/geonews_english/statuses/1181571732194414592</t>
  </si>
  <si>
    <t>{"hashtags":[{"text":"India","indices":[0,6]},{"text":"Kashmir","indices":[40,48]},{"text":"China","indices":[58,64]},{"text":"GeoNews","indices":[102,110]}],"symbols":[],"user_mentions":[],"urls":[{"url":"https://t.co/CJZ2E355oV","expanded_url":"http://bit.ly/2IyGrfd","display_url":"bit.ly/2IyGrfd","indices":[77,100]}]}</t>
  </si>
  <si>
    <t>1181517365579833349</t>
  </si>
  <si>
    <t>#AsimAzhar makes bold fashion statement to highlight occupied #Kashmir cause
Read more: https://t.co/fbBLOqfflw 
#GeoNews 
https://t.co/hD6K2ScZPx</t>
  </si>
  <si>
    <t>Tue Oct 08 10:31:06 +0000 2019</t>
  </si>
  <si>
    <t>http://twitter.com/geonews_english/statuses/1181517365579833349</t>
  </si>
  <si>
    <t>{"hashtags":[{"text":"AsimAzhar","indices":[0,10]},{"text":"Kashmir","indices":[62,70]},{"text":"GeoNews","indices":[115,123]}],"symbols":[],"user_mentions":[],"urls":[{"url":"https://t.co/fbBLOqfflw","expanded_url":"http://bit.ly/2oZi03M","display_url":"bit.ly/2oZi03M","indices":[89,112]},{"url":"https://t.co/hD6K2ScZPx","expanded_url":"https://cards.twitter.com/cards/18ce53y2l6t/86feb","display_url":"cards.twitter.com/cards/18ce53y2…","indices":[126,149]}]}</t>
  </si>
  <si>
    <t>1181502426605596672</t>
  </si>
  <si>
    <t>کشمیر مغل بادشاہوں کے زمانے سے ہی سیاحت کا مقبول ترین مقام ہے۔
#Kashmir #INDIA #KashmirIssue #DawnNews 
مزید پڑھیں:
https://t.co/VcL7UoYcyi</t>
  </si>
  <si>
    <t>Tue Oct 08 09:31:44 +0000 2019</t>
  </si>
  <si>
    <t>http://twitter.com/Dawn_News/statuses/1181502426605596672</t>
  </si>
  <si>
    <t>{"hashtags":[{"text":"Kashmir","indices":[63,71]},{"text":"INDIA","indices":[72,78]},{"text":"KashmirIssue","indices":[79,92]},{"text":"DawnNews","indices":[93,102]}],"symbols":[],"user_mentions":[],"urls":[{"url":"https://t.co/VcL7UoYcyi","expanded_url":"http://dawnnews.tv/news/1112114/","display_url":"dawnnews.tv/news/1112114/","indices":[116,139]}]}</t>
  </si>
  <si>
    <t>1181502317511745537</t>
  </si>
  <si>
    <t>برطانیہ اور دیگر ممالک نے اپنے شہریوں پر مقبوضہ کشمیر کا سفر نہ کرنے کی ہدایت برقرار رکھی
#Kashmir #INDIA #KashmirIssue #DawnNews 
مزید پڑھیں:
https://t.co/VcL7UoYcyi</t>
  </si>
  <si>
    <t>Tue Oct 08 09:31:18 +0000 2019</t>
  </si>
  <si>
    <t>http://twitter.com/Dawn_News/statuses/1181502317511745537</t>
  </si>
  <si>
    <t>{"hashtags":[{"text":"Kashmir","indices":[90,98]},{"text":"INDIA","indices":[99,105]},{"text":"KashmirIssue","indices":[106,119]},{"text":"DawnNews","indices":[120,129]}],"symbols":[],"user_mentions":[],"urls":[{"url":"https://t.co/VcL7UoYcyi","expanded_url":"http://dawnnews.tv/news/1112114/","display_url":"dawnnews.tv/news/1112114/","indices":[143,166]}]}</t>
  </si>
  <si>
    <t>1181502148275834881</t>
  </si>
  <si>
    <t>بھارت کا مقبوضہ کشمیر سے سفری پابندی اٹھانے کا اعلان، لاک ڈاؤن برقرار رہے گا 
#Kashmir #INDIA #KashmirIssue #DawnNews 
مزید پڑھیں:
https://t.co/jqVtoh04SZ</t>
  </si>
  <si>
    <t>Tue Oct 08 09:30:38 +0000 2019</t>
  </si>
  <si>
    <t>http://twitter.com/Dawn_News/statuses/1181502148275834881</t>
  </si>
  <si>
    <t>{"hashtags":[{"text":"Kashmir","indices":[78,86]},{"text":"INDIA","indices":[87,93]},{"text":"KashmirIssue","indices":[94,107]},{"text":"DawnNews","indices":[108,117]}],"symbols":[],"user_mentions":[],"urls":[{"url":"https://t.co/jqVtoh04SZ","expanded_url":"https://www.dawnnews.tv/news/1112114/","display_url":"dawnnews.tv/news/1112114/","indices":[131,154]}]}</t>
  </si>
  <si>
    <t>1181493181638160385</t>
  </si>
  <si>
    <t>مقبوضہ کشمیر میں بھارتی ظلم و ستم 65 روز سے جاری، کرفیو اور لاک ڈاؤن ۔۔ 
#Kashmir #GNN #GNNupdates https://t.co/D6H9KHcblo</t>
  </si>
  <si>
    <t>Tue Oct 08 08:55:00 +0000 2019</t>
  </si>
  <si>
    <t>http://twitter.com/gnnhdofficial/statuses/1181493181638160385</t>
  </si>
  <si>
    <t>{"hashtags":[{"text":"Kashmir","indices":[74,82]},{"text":"GNN","indices":[83,87]},{"text":"GNNupdates","indices":[88,99]}],"symbols":[],"user_mentions":[],"urls":[],"media":[{"id":1181485427095675000,"id_str":"1181485427095674880","indices":[100,123],"media_url":"http://pbs.twimg.com/amplify_video_thumb/1181485427095674880/img/sutjaY0mgtnbnrPd.jpg","media_url_https":"https://pbs.twimg.com/amplify_video_thumb/1181485427095674880/img/sutjaY0mgtnbnrPd.jpg","url":"https://t.co/D6H9KHcblo","display_url":"pic.twitter.com/D6H9KHcblo","expanded_url":"https://twitter.com/gnnhdofficial/status/1181493181638160385/video/1","type":"photo","sizes":{"thumb":{"w":150,"h":150,"resize":"crop"},"medium":{"w":1200,"h":675,"resize":"fit"},"small":{"w":680,"h":383,"resize":"fit"},"large":{"w":1280,"h":720,"resize":"fit"}}}]}</t>
  </si>
  <si>
    <t>1181487842062737408</t>
  </si>
  <si>
    <t>#Chinese military backs #Pakistan on occupied #Kashmir in meeting with COAS General #Bajwa
Read more: https://t.co/SgF1m0zn5v 
#GeoNews
https://t.co/7WRIFHsJ6m</t>
  </si>
  <si>
    <t>Tue Oct 08 08:33:47 +0000 2019</t>
  </si>
  <si>
    <t>http://twitter.com/geonews_english/statuses/1181487842062737408</t>
  </si>
  <si>
    <t>{"hashtags":[{"text":"Chinese","indices":[0,8]},{"text":"Pakistan","indices":[24,33]},{"text":"Kashmir","indices":[46,54]},{"text":"Bajwa","indices":[84,90]},{"text":"GeoNews","indices":[129,137]}],"symbols":[],"user_mentions":[],"urls":[{"url":"https://t.co/SgF1m0zn5v","expanded_url":"http://bit.ly/2IrWprF","display_url":"bit.ly/2IrWprF","indices":[103,126]},{"url":"https://t.co/7WRIFHsJ6m","expanded_url":"https://cards.twitter.com/cards/18ce53y2l6t/86e4j","display_url":"cards.twitter.com/cards/18ce53y2…","indices":[139,162]}]}</t>
  </si>
  <si>
    <t>1181486836230828033</t>
  </si>
  <si>
    <t>کشمیری گلوکار الطاف میر والدین کی آواز سننے کو ترس گئے - https://t.co/aROXwNPV6n
#Kashmir #KashmirBleeds</t>
  </si>
  <si>
    <t>Tue Oct 08 08:29:47 +0000 2019</t>
  </si>
  <si>
    <t>http://twitter.com/ExpressNewsPK/statuses/1181486836230828033</t>
  </si>
  <si>
    <t>{"hashtags":[{"text":"Kashmir","indices":[81,89]},{"text":"KashmirBleeds","indices":[90,104]}],"symbols":[],"user_mentions":[],"urls":[{"url":"https://t.co/aROXwNPV6n","expanded_url":"https://www.express.pk/story/1834527/24","display_url":"express.pk/story/1834527/…","indices":[57,80]}]}</t>
  </si>
  <si>
    <t>1181439622326489088</t>
  </si>
  <si>
    <t>The inhumane curfew in the Indian occupied Jammu and Kashmir is continued on the 65th consecutive day today.
#ARYNews #Kashmir
https://t.co/H8OXUiOYD9</t>
  </si>
  <si>
    <t>Tue Oct 08 05:22:10 +0000 2019</t>
  </si>
  <si>
    <t>http://twitter.com/ARYNEWSOFFICIAL/statuses/1181439622326489088</t>
  </si>
  <si>
    <t>{"hashtags":[{"text":"ARYNews","indices":[109,117]},{"text":"Kashmir","indices":[118,126]}],"symbols":[],"user_mentions":[],"urls":[{"url":"https://t.co/H8OXUiOYD9","expanded_url":"https://cards.twitter.com/cards/18ce53uzws2/86crc","display_url":"cards.twitter.com/cards/18ce53uz…","indices":[127,150]}]}</t>
  </si>
  <si>
    <t>1181418144491016195</t>
  </si>
  <si>
    <t>The plight of the innocent people of Indian Occupied #Kashmir once again makes it to the front page of the @nytimes with the caption: 
“Racing Against Death, With Both Feet Tied” 
#KashmirBleeds https://t.co/BDnKHLbr3W</t>
  </si>
  <si>
    <t>Tue Oct 08 03:56:49 +0000 2019</t>
  </si>
  <si>
    <t>http://twitter.com/PTVNewsOfficial/statuses/1181418144491016195</t>
  </si>
  <si>
    <t>{"hashtags":[{"text":"Kashmir","indices":[53,61]},{"text":"KashmirBleeds","indices":[182,196]}],"symbols":[],"user_mentions":[{"screen_name":"nytimes","name":"The New York Times","id":807095,"id_str":"807095","indices":[107,115]}],"urls":[],"media":[{"id":1181418097862959000,"id_str":"1181418097862959104","indices":[197,220],"media_url":"http://pbs.twimg.com/media/EGU9gCZW4AAxwiK.jpg","media_url_https":"https://pbs.twimg.com/media/EGU9gCZW4AAxwiK.jpg","url":"https://t.co/BDnKHLbr3W","display_url":"pic.twitter.com/BDnKHLbr3W","expanded_url":"https://twitter.com/PTVNewsOfficial/status/1181418144491016195/photo/1","type":"photo","sizes":{"thumb":{"w":150,"h":150,"resize":"crop"},"small":{"w":680,"h":646,"resize":"fit"},"large":{"w":1588,"h":1508,"resize":"fit"},"medium":{"w":1200,"h":1140,"resize":"fit"}}}]}</t>
  </si>
  <si>
    <t>1181285431519801344</t>
  </si>
  <si>
    <t>Fakhar Imam urges world to play role in resolving #Kashmir issue
#ARYNews
https://t.co/ux6TZdIwH9</t>
  </si>
  <si>
    <t>Mon Oct 07 19:09:28 +0000 2019</t>
  </si>
  <si>
    <t>http://twitter.com/ARYNEWSOFFICIAL/statuses/1181285431519801344</t>
  </si>
  <si>
    <t>{"hashtags":[{"text":"Kashmir","indices":[50,58]},{"text":"ARYNews","indices":[65,73]}],"symbols":[],"user_mentions":[],"urls":[{"url":"https://t.co/ux6TZdIwH9","expanded_url":"https://arynews.tv/en/fakhar-imam-world-kashmir-issue/","display_url":"arynews.tv/en/fakhar-imam…","indices":[74,97]}]}</t>
  </si>
  <si>
    <t>1181267645745762305</t>
  </si>
  <si>
    <t>PM Imran appreciates the "continued active interest" of the US Congress, including of the two visiting senators, in the tense occupied #Kashmir situation https://t.co/WuN9o1WtMZ</t>
  </si>
  <si>
    <t>Mon Oct 07 17:58:48 +0000 2019</t>
  </si>
  <si>
    <t>http://twitter.com/dawn_com/statuses/1181267645745762305</t>
  </si>
  <si>
    <t>{"hashtags":[{"text":"Kashmir","indices":[135,143]}],"symbols":[],"user_mentions":[],"urls":[{"url":"https://t.co/WuN9o1WtMZ","expanded_url":"https://www.dawn.com/news/1509535","display_url":"dawn.com/news/1509535","indices":[154,177]}]}</t>
  </si>
  <si>
    <t>1181267225614979079</t>
  </si>
  <si>
    <t>#US senators call on PM Imran, expressive resolve to remain engaged on #Kashmir situation
 https://t.co/WuN9o1WtMZ</t>
  </si>
  <si>
    <t>Mon Oct 07 17:57:08 +0000 2019</t>
  </si>
  <si>
    <t>http://twitter.com/dawn_com/statuses/1181267225614979079</t>
  </si>
  <si>
    <t>{"hashtags":[{"text":"US","indices":[0,3]},{"text":"Kashmir","indices":[71,79]}],"symbols":[],"user_mentions":[],"urls":[{"url":"https://t.co/WuN9o1WtMZ","expanded_url":"https://www.dawn.com/news/1509535","display_url":"dawn.com/news/1509535","indices":[91,114]}]}</t>
  </si>
  <si>
    <t>1181264168688766977</t>
  </si>
  <si>
    <t>لائن آف کنٹرول پر آزادی مارچ جاری، آزادی مارچ میں مردوں کے ساتھ ساتھ عورتیں بھی موجود..
#AzadiMarch #KashmirNeedsAttention #Kashmir https://t.co/Pd4yRlvUh0</t>
  </si>
  <si>
    <t>Mon Oct 07 17:44:59 +0000 2019</t>
  </si>
  <si>
    <t>http://twitter.com/gnnhdofficial/statuses/1181264168688766977</t>
  </si>
  <si>
    <t>{"hashtags":[{"text":"AzadiMarch","indices":[89,100]},{"text":"KashmirNeedsAttention","indices":[101,123]},{"text":"Kashmir","indices":[124,132]}],"symbols":[],"user_mentions":[],"urls":[],"media":[{"id":1181263988681855000,"id_str":"1181263988681854976","indices":[133,156],"media_url":"http://pbs.twimg.com/ext_tw_video_thumb/1181263988681854976/pu/img/gSOO374ys6ww1xDq.jpg","media_url_https":"https://pbs.twimg.com/ext_tw_video_thumb/1181263988681854976/pu/img/gSOO374ys6ww1xDq.jpg","url":"https://t.co/Pd4yRlvUh0","display_url":"pic.twitter.com/Pd4yRlvUh0","expanded_url":"https://twitter.com/gnnhdofficial/status/1181264168688766977/video/1","type":"photo","sizes":{"thumb":{"w":150,"h":150,"resize":"crop"},"medium":{"w":1200,"h":675,"resize":"fit"},"small":{"w":680,"h":383,"resize":"fit"},"large":{"w":1280,"h":720,"resize":"fit"}}}]}</t>
  </si>
  <si>
    <t>1181259867622924288</t>
  </si>
  <si>
    <t>وزیرِاعظم @ImranKhanPTI کو خراجِ تحسین پیش کرتے ہیں۔۔۔ 
انہوں نے #UNGA میں مغربی دنیا کی  آنکھوں میں آنکھیں ڈال کر #Kashmir کا مقدمہ لڑا ۔۔ 
پوری دنیا کے مسلمانوں اور انسانیت کی نمائندگی 
کی
 #KashmirGenocide_ByModi https://t.co/hGfYhYBYnk</t>
  </si>
  <si>
    <t>Mon Oct 07 17:27:53 +0000 2019</t>
  </si>
  <si>
    <t>http://twitter.com/PTVNewsOfficial/statuses/1181259867622924288</t>
  </si>
  <si>
    <t>{"hashtags":[{"text":"UNGA","indices":[65,70]},{"text":"Kashmir","indices":[115,123]},{"text":"KashmirGenocide_ByModi","indices":[193,216]}],"symbols":[],"user_mentions":[{"screen_name":"ImranKhanPTI","name":"Imran Khan","id":122453931,"id_str":"122453931","indices":[10,23]}],"urls":[],"media":[{"id":1181259805836611600,"id_str":"1181259805836611584","indices":[217,240],"media_url":"http://pbs.twimg.com/ext_tw_video_thumb/1181259805836611584/pu/img/kDdQh4Jv5qLwBz8x.jpg","media_url_https":"https://pbs.twimg.com/ext_tw_video_thumb/1181259805836611584/pu/img/kDdQh4Jv5qLwBz8x.jpg","url":"https://t.co/hGfYhYBYnk","display_url":"pic.twitter.com/hGfYhYBYnk","expanded_url":"https://twitter.com/PTVNewsOfficial/status/1181259867622924288/video/1","type":"photo","sizes":{"thumb":{"w":150,"h":150,"resize":"crop"},"small":{"w":320,"h":240,"resize":"fit"},"medium":{"w":320,"h":240,"resize":"fit"},"large":{"w":320,"h":240,"resize":"fit"}}}]}</t>
  </si>
  <si>
    <t>1181226739135057920</t>
  </si>
  <si>
    <t>آرمی چیف سے امریکی سینیٹرز کی ملاقات، اہم امور پر تبادلہ خیال
۔۔۔۔۔۔۔۔۔۔۔۔۔۔۔۔۔۔۔۔۔۔۔۔۔۔۔۔۔۔۔۔۔۔۔
مزید پڑھیں:https://t.co/EP6aRfEaYt
۔۔۔۔۔۔۔۔۔۔۔۔۔۔۔۔۔۔۔۔۔۔۔۔۔۔۔۔۔۔۔۔۔۔۔
#HumNews #ArmyChief #Kashmir #ISPR https://t.co/F3FOvvGjxS</t>
  </si>
  <si>
    <t>Mon Oct 07 15:16:15 +0000 2019</t>
  </si>
  <si>
    <t>http://twitter.com/humnewspakistan/statuses/1181226739135057920</t>
  </si>
  <si>
    <t>{"hashtags":[{"text":"HumNews","indices":[169,177]},{"text":"ArmyChief","indices":[178,188]},{"text":"Kashmir","indices":[189,197]},{"text":"ISPR","indices":[198,203]}],"symbols":[],"user_mentions":[],"urls":[{"url":"https://t.co/EP6aRfEaYt","expanded_url":"https://www.humnews.pk/latest/204066/","display_url":"humnews.pk/latest/204066/","indices":[109,132]}],"media":[{"id":1181226737495105500,"id_str":"1181226737495105536","indices":[204,227],"media_url":"http://pbs.twimg.com/media/EGSPdZeW4AAW_0Z.jpg","media_url_https":"https://pbs.twimg.com/media/EGSPdZeW4AAW_0Z.jpg","url":"https://t.co/F3FOvvGjxS","display_url":"pic.twitter.com/F3FOvvGjxS","expanded_url":"https://twitter.com/humnewspakistan/status/1181226739135057920/photo/1","type":"photo","sizes":{"thumb":{"w":150,"h":150,"resize":"crop"},"small":{"w":680,"h":403,"resize":"fit"},"medium":{"w":843,"h":500,"resize":"fit"},"large":{"w":843,"h":500,"resize":"fit"}}}]}</t>
  </si>
  <si>
    <t>1181217977246654464</t>
  </si>
  <si>
    <t>سویڈن میں کشمیریوں سے اظہار یکجہتی کے لیے لوگ سڑکوں پر نکل آئے۔۔
#Sweden #KashmirNeedsAttention #KashmirStillUnderCurfew #Kashmir https://t.co/qsj7zsn0yi</t>
  </si>
  <si>
    <t>Mon Oct 07 14:41:26 +0000 2019</t>
  </si>
  <si>
    <t>http://twitter.com/gnnhdofficial/statuses/1181217977246654464</t>
  </si>
  <si>
    <t>{"hashtags":[{"text":"Sweden","indices":[66,73]},{"text":"KashmirNeedsAttention","indices":[74,96]},{"text":"KashmirStillUnderCurfew","indices":[97,121]},{"text":"Kashmir","indices":[122,130]}],"symbols":[],"user_mentions":[],"urls":[],"media":[{"id":1181217831188418600,"id_str":"1181217831188418560","indices":[131,154],"media_url":"http://pbs.twimg.com/ext_tw_video_thumb/1181217831188418560/pu/img/Via6utTYDH9NKJUp.jpg","media_url_https":"https://pbs.twimg.com/ext_tw_video_thumb/1181217831188418560/pu/img/Via6utTYDH9NKJUp.jpg","url":"https://t.co/qsj7zsn0yi","display_url":"pic.twitter.com/qsj7zsn0yi","expanded_url":"https://twitter.com/gnnhdofficial/status/1181217977246654464/video/1","type":"photo","sizes":{"thumb":{"w":150,"h":150,"resize":"crop"},"medium":{"w":1200,"h":675,"resize":"fit"},"small":{"w":680,"h":383,"resize":"fit"},"large":{"w":1280,"h":720,"resize":"fit"}}}]}</t>
  </si>
  <si>
    <t>1181202027868766208</t>
  </si>
  <si>
    <t>‘‘مولانا فضل الرحمان کے احتجاج کا وقت اور تاریخ غلط ہے‘‘
۔۔۔۔۔۔۔۔۔۔۔۔۔۔۔۔۔۔۔۔۔۔۔۔۔۔۔۔۔۔۔۔۔
مزید پڑھیں: https://t.co/fArDEm7zQz
۔۔۔۔۔۔۔۔۔۔۔۔۔۔۔۔۔۔۔۔۔۔۔۔۔۔۔۔۔۔۔۔۔
#HumNews #ShahMahmoodQureshi #PTI #JuiF #MolanaFazalurRehman #Kashmir https://t.co/xEiIDeZ9Fo</t>
  </si>
  <si>
    <t>Mon Oct 07 13:38:03 +0000 2019</t>
  </si>
  <si>
    <t>http://twitter.com/humnewspakistan/statuses/1181202027868766208</t>
  </si>
  <si>
    <t>{"hashtags":[{"text":"HumNews","indices":[161,169]},{"text":"ShahMahmoodQureshi","indices":[170,189]},{"text":"PTI","indices":[190,194]},{"text":"JuiF","indices":[195,200]},{"text":"MolanaFazalurRehman","indices":[201,221]},{"text":"Kashmir","indices":[222,230]}],"symbols":[],"user_mentions":[],"urls":[{"url":"https://t.co/fArDEm7zQz","expanded_url":"https://www.humnews.pk/latest/204017/","display_url":"humnews.pk/latest/204017/","indices":[103,126]}],"media":[{"id":1181202026191085600,"id_str":"1181202026191085568","indices":[231,254],"media_url":"http://pbs.twimg.com/media/EGR4_AsXYAA6HTS.jpg","media_url_https":"https://pbs.twimg.com/media/EGR4_AsXYAA6HTS.jpg","url":"https://t.co/xEiIDeZ9Fo","display_url":"pic.twitter.com/xEiIDeZ9Fo","expanded_url":"https://twitter.com/humnewspakistan/status/1181202027868766208/photo/1","type":"photo","sizes":{"thumb":{"w":150,"h":150,"resize":"crop"},"large":{"w":843,"h":500,"resize":"fit"},"medium":{"w":843,"h":500,"resize":"fit"},"small":{"w":680,"h":403,"resize":"fit"}}}]}</t>
  </si>
  <si>
    <t>1181165067951325185</t>
  </si>
  <si>
    <t>’حکومت کشمیر پر انسانی حقوق کے حوالے سے قرارداد پیش نہ کرنے پر مطمئن نہیں کرسکی’
 https://t.co/PLWWxCYcHk
#Humnews
#BBZ
#Bilawal
#Kashmir https://t.co/oB8um4wrhJ</t>
  </si>
  <si>
    <t>Mon Oct 07 11:11:11 +0000 2019</t>
  </si>
  <si>
    <t>http://twitter.com/humnewspakistan/statuses/1181165067951325185</t>
  </si>
  <si>
    <t>{"hashtags":[{"text":"Humnews","indices":[106,114]},{"text":"BBZ","indices":[115,119]},{"text":"Bilawal","indices":[120,128]},{"text":"Kashmir","indices":[129,137]}],"symbols":[],"user_mentions":[],"urls":[{"url":"https://t.co/PLWWxCYcHk","expanded_url":"https://www.humnews.pk/latest/203957/","display_url":"humnews.pk/latest/203957/","indices":[82,105]}],"media":[{"id":1181165066886029300,"id_str":"1181165066886029312","indices":[138,161],"media_url":"http://pbs.twimg.com/media/EGRXXsjXoAAsqar.jpg","media_url_https":"https://pbs.twimg.com/media/EGRXXsjXoAAsqar.jpg","url":"https://t.co/oB8um4wrhJ","display_url":"pic.twitter.com/oB8um4wrhJ","expanded_url":"https://twitter.com/humnewspakistan/status/1181165067951325185/photo/1","type":"photo","sizes":{"small":{"w":680,"h":403,"resize":"fit"},"thumb":{"w":150,"h":150,"resize":"crop"},"medium":{"w":843,"h":500,"resize":"fit"},"large":{"w":843,"h":500,"resize":"fit"}}}]}</t>
  </si>
  <si>
    <t>1181089818450771968</t>
  </si>
  <si>
    <t>Kashmir lockdown continues on the 64th consecutive day, Monday where a large military presence keeps a population of 80 million subdued.
#Kashmir #Curfew #64thday 
#ARYNews</t>
  </si>
  <si>
    <t>Mon Oct 07 06:12:10 +0000 2019</t>
  </si>
  <si>
    <t>http://twitter.com/ARYNEWSOFFICIAL/statuses/1181089818450771968</t>
  </si>
  <si>
    <t>{"hashtags":[{"text":"Kashmir","indices":[137,145]},{"text":"Curfew","indices":[146,153]},{"text":"64thday","indices":[154,162]},{"text":"ARYNews","indices":[164,172]}],"symbols":[],"user_mentions":[],"urls":[]}</t>
  </si>
  <si>
    <t>1180920819201036289</t>
  </si>
  <si>
    <t>وزیر اعظم کو قوم معاف نہیں کرے گی، سراج الحق
۔۔۔۔۔۔۔۔۔۔۔۔۔۔۔۔۔۔۔۔۔
مزید پڑھیں: https://t.co/AusKXunJQt
۔۔۔۔۔۔۔۔۔۔۔۔۔۔۔۔۔۔۔۔۔
#HumNews #JamateIslami #JI #Kashmir #ImranKhan #PTI https://t.co/Dn1jUUwdcG</t>
  </si>
  <si>
    <t>Sun Oct 06 19:00:38 +0000 2019</t>
  </si>
  <si>
    <t>http://twitter.com/humnewspakistan/statuses/1180920819201036289</t>
  </si>
  <si>
    <t>{"hashtags":[{"text":"HumNews","indices":[125,133]},{"text":"JamateIslami","indices":[134,147]},{"text":"JI","indices":[148,151]},{"text":"Kashmir","indices":[152,160]},{"text":"ImranKhan","indices":[161,171]},{"text":"PTI","indices":[172,176]}],"symbols":[],"user_mentions":[],"urls":[{"url":"https://t.co/AusKXunJQt","expanded_url":"https://www.humnews.pk/latest/203792/","display_url":"humnews.pk/latest/203792/","indices":[79,102]}],"media":[{"id":1180920817540092000,"id_str":"1180920817540091905","indices":[177,200],"media_url":"http://pbs.twimg.com/media/EGN5Og1XUAEC3Z_.png","media_url_https":"https://pbs.twimg.com/media/EGN5Og1XUAEC3Z_.png","url":"https://t.co/Dn1jUUwdcG","display_url":"pic.twitter.com/Dn1jUUwdcG","expanded_url":"https://twitter.com/humnewspakistan/status/1180920819201036289/photo/1","type":"photo","sizes":{"small":{"w":680,"h":403,"resize":"fit"},"large":{"w":843,"h":500,"resize":"fit"},"thumb":{"w":150,"h":150,"resize":"crop"},"medium":{"w":843,"h":500,"resize":"fit"}}}]}</t>
  </si>
  <si>
    <t>1180849886562017283</t>
  </si>
  <si>
    <t>مقبوضہ کشمیر میں اجتماعی قبریں دریافت
----------------
مزید جانیں
https://t.co/Xr0lLickcD
--------------------
#HumNews #Kashmir https://t.co/ZlQuZeYW14</t>
  </si>
  <si>
    <t>Sun Oct 06 14:18:46 +0000 2019</t>
  </si>
  <si>
    <t>http://twitter.com/humnewspakistan/statuses/1180849886562017283</t>
  </si>
  <si>
    <t>{"hashtags":[{"text":"HumNews","indices":[111,119]},{"text":"Kashmir","indices":[120,128]}],"symbols":[],"user_mentions":[],"urls":[{"url":"https://t.co/Xr0lLickcD","expanded_url":"https://www.humnews.pk/latest/203765/","display_url":"humnews.pk/latest/203765/","indices":[66,89]}],"media":[{"id":1180849885005979600,"id_str":"1180849885005979653","indices":[129,152],"media_url":"http://pbs.twimg.com/media/EGM4tsjXoAUxoIk.jpg","media_url_https":"https://pbs.twimg.com/media/EGM4tsjXoAUxoIk.jpg","url":"https://t.co/ZlQuZeYW14","display_url":"pic.twitter.com/ZlQuZeYW14","expanded_url":"https://twitter.com/humnewspakistan/status/1180849886562017283/photo/1","type":"photo","sizes":{"small":{"w":680,"h":403,"resize":"fit"},"thumb":{"w":150,"h":150,"resize":"crop"},"large":{"w":843,"h":500,"resize":"fit"},"medium":{"w":843,"h":500,"resize":"fit"}}}]}</t>
  </si>
  <si>
    <t>1180849133827104769</t>
  </si>
  <si>
    <t>امریکی کانگریس کے اراکین کشمیر پہنچ گئے
۔۔۔۔۔۔۔۔۔۔۔۔۔۔۔۔۔۔۔۔۔۔۔۔۔۔۔۔
مزید پڑھیں: https://t.co/9JvkIxF6iG
۔۔۔۔۔۔۔۔۔۔۔۔۔۔۔۔۔۔۔۔۔۔۔۔۔۔۔۔
#HumNews #Kashmir #AmericanCongress #India https://t.co/0ad7m7R0YY</t>
  </si>
  <si>
    <t>Sun Oct 06 14:15:47 +0000 2019</t>
  </si>
  <si>
    <t>http://twitter.com/humnewspakistan/statuses/1180849133827104769</t>
  </si>
  <si>
    <t>{"hashtags":[{"text":"HumNews","indices":[134,142]},{"text":"Kashmir","indices":[143,151]},{"text":"AmericanCongress","indices":[152,169]},{"text":"India","indices":[170,176]}],"symbols":[],"user_mentions":[],"urls":[{"url":"https://t.co/9JvkIxF6iG","expanded_url":"https://www.humnews.pk/latest/203764/","display_url":"humnews.pk/latest/203764/","indices":[81,104]}],"media":[{"id":1180849132426145800,"id_str":"1180849132426145794","indices":[177,200],"media_url":"http://pbs.twimg.com/media/EGM4B4-WsAI9NuY.png","media_url_https":"https://pbs.twimg.com/media/EGM4B4-WsAI9NuY.png","url":"https://t.co/0ad7m7R0YY","display_url":"pic.twitter.com/0ad7m7R0YY","expanded_url":"https://twitter.com/humnewspakistan/status/1180849133827104769/photo/1","type":"photo","sizes":{"large":{"w":843,"h":500,"resize":"fit"},"medium":{"w":843,"h":500,"resize":"fit"},"small":{"w":680,"h":403,"resize":"fit"},"thumb":{"w":150,"h":150,"resize":"crop"}}}]}</t>
  </si>
  <si>
    <t>1180836306693300224</t>
  </si>
  <si>
    <t>JKLF protest bound for Chakothi village near LoC stopped by containers 
#Kashmir
https://t.co/bm4xKcI1CS https://t.co/M22C5tabDf</t>
  </si>
  <si>
    <t>Sun Oct 06 13:24:49 +0000 2019</t>
  </si>
  <si>
    <t>http://twitter.com/dawn_com/statuses/1180836306693300224</t>
  </si>
  <si>
    <t>{"hashtags":[{"text":"Kashmir","indices":[73,81]}],"symbols":[],"user_mentions":[],"urls":[{"url":"https://t.co/bm4xKcI1CS","expanded_url":"http://dawn.com/news/1509323/","display_url":"dawn.com/news/1509323/","indices":[83,106]}],"media":[{"id":1180836021551935500,"id_str":"1180836021551935489","indices":[107,130],"media_url":"http://pbs.twimg.com/media/EGMsGvKWsAE_LWR.jpg","media_url_https":"https://pbs.twimg.com/media/EGMsGvKWsAE_LWR.jpg","url":"https://t.co/M22C5tabDf","display_url":"pic.twitter.com/M22C5tabDf","expanded_url":"https://twitter.com/dawn_com/status/1180836306693300224/photo/1","type":"photo","sizes":{"thumb":{"w":150,"h":150,"resize":"crop"},"medium":{"w":800,"h":480,"resize":"fit"},"large":{"w":800,"h":480,"resize":"fit"},"small":{"w":680,"h":408,"resize":"fit"}}}]}</t>
  </si>
  <si>
    <t>1180826732204609536</t>
  </si>
  <si>
    <t>’کشمیریوں کو حق خود ارادیت نہیں دیا جاسکتا تو جہاد کا اعلان کردیں گے‘
-----------------
مزید پڑھیں: https://t.co/n51ZNkLgMp
-----------------
#Kashmir #Pakistan #HumNews https://t.co/pvf7Pageu1</t>
  </si>
  <si>
    <t>Sun Oct 06 12:46:46 +0000 2019</t>
  </si>
  <si>
    <t>http://twitter.com/humnewspakistan/statuses/1180826732204609536</t>
  </si>
  <si>
    <t>{"hashtags":[{"text":"Kashmir","indices":[142,150]},{"text":"Pakistan","indices":[151,160]},{"text":"HumNews","indices":[161,169]}],"symbols":[],"user_mentions":[],"urls":[{"url":"https://t.co/n51ZNkLgMp","expanded_url":"https://www.humnews.pk/latest/203724/","display_url":"humnews.pk/latest/203724/","indices":[100,123]}],"media":[{"id":1180826730560442400,"id_str":"1180826730560442370","indices":[170,193],"media_url":"http://pbs.twimg.com/media/EGMjp7hXUAIR8R6.png","media_url_https":"https://pbs.twimg.com/media/EGMjp7hXUAIR8R6.png","url":"https://t.co/pvf7Pageu1","display_url":"pic.twitter.com/pvf7Pageu1","expanded_url":"https://twitter.com/humnewspakistan/status/1180826732204609536/photo/1","type":"photo","sizes":{"small":{"w":680,"h":403,"resize":"fit"},"large":{"w":843,"h":500,"resize":"fit"},"thumb":{"w":150,"h":150,"resize":"crop"},"medium":{"w":843,"h":500,"resize":"fit"}}}]}</t>
  </si>
  <si>
    <t>1180802379609989122</t>
  </si>
  <si>
    <t>جماعت اسلامی کے کشمیر بچاؤ مارچ کی لاہور میں تیاریاں مکمل۔۔ 
@JIPOfficial #Lahore #Kashmir #GNN #GNNupdates @SirajOfficial https://t.co/mFa3AIU25b</t>
  </si>
  <si>
    <t>Sun Oct 06 11:10:00 +0000 2019</t>
  </si>
  <si>
    <t>http://twitter.com/gnnhdofficial/statuses/1180802379609989122</t>
  </si>
  <si>
    <t>{"hashtags":[{"text":"Lahore","indices":[75,82]},{"text":"Kashmir","indices":[83,91]},{"text":"GNN","indices":[92,96]},{"text":"GNNupdates","indices":[97,108]}],"symbols":[],"user_mentions":[{"screen_name":"JIPOfficial","name":"Jamaat-e-Islami","id":154143767,"id_str":"154143767","indices":[62,74]},{"screen_name":"SirajOfficial","name":"Siraj ul Haq","id":549630210,"id_str":"549630210","indices":[109,123]}],"urls":[],"media":[{"id":1180801207402733600,"id_str":"1180801207402733569","indices":[124,147],"media_url":"http://pbs.twimg.com/amplify_video_thumb/1180801207402733569/img/IjGjB411Ubw1b4qR.jpg","media_url_https":"https://pbs.twimg.com/amplify_video_thumb/1180801207402733569/img/IjGjB411Ubw1b4qR.jpg","url":"https://t.co/mFa3AIU25b","display_url":"pic.twitter.com/mFa3AIU25b","expanded_url":"https://twitter.com/gnnhdofficial/status/1180802379609989122/video/1","type":"photo","sizes":{"thumb":{"w":150,"h":150,"resize":"crop"},"medium":{"w":1200,"h":675,"resize":"fit"},"small":{"w":680,"h":383,"resize":"fit"},"large":{"w":1280,"h":720,"resize":"fit"}}}]}</t>
  </si>
  <si>
    <t>1180781006690889729</t>
  </si>
  <si>
    <t>کشمیر کی خودمختار حیثیت ختم کرنے کے بعد بھارت کا ایک اور بڑا اعلان
---------------------
مزید پڑھیں: https://t.co/zjSimKtG5H
---------------------
#Kashmir #Pakistan #Modi #HumNews https://t.co/McavDgzyw9</t>
  </si>
  <si>
    <t>Sun Oct 06 09:45:04 +0000 2019</t>
  </si>
  <si>
    <t>http://twitter.com/humnewspakistan/statuses/1180781006690889729</t>
  </si>
  <si>
    <t>{"hashtags":[{"text":"Kashmir","indices":[147,155]},{"text":"Pakistan","indices":[156,165]},{"text":"Modi","indices":[166,171]},{"text":"HumNews","indices":[172,180]}],"symbols":[],"user_mentions":[],"urls":[{"url":"https://t.co/zjSimKtG5H","expanded_url":"https://www.humnews.pk/latest/202418/","display_url":"humnews.pk/latest/202418/","indices":[101,124]}],"media":[{"id":1180781004912496600,"id_str":"1180781004912496640","indices":[181,204],"media_url":"http://pbs.twimg.com/media/EGL6EWNWkAAwGPf.png","media_url_https":"https://pbs.twimg.com/media/EGL6EWNWkAAwGPf.png","url":"https://t.co/McavDgzyw9","display_url":"pic.twitter.com/McavDgzyw9","expanded_url":"https://twitter.com/humnewspakistan/status/1180781006690889729/photo/1","type":"photo","sizes":{"large":{"w":843,"h":500,"resize":"fit"},"medium":{"w":843,"h":500,"resize":"fit"},"small":{"w":680,"h":403,"resize":"fit"},"thumb":{"w":150,"h":150,"resize":"crop"}}}]}</t>
  </si>
  <si>
    <t>1180735684245635072</t>
  </si>
  <si>
    <t>امریکی فنانس بل میں بھارت سے مقبوضہ کشمیر کا محاصرہ ختم کرنے کا مطالبہ
مزید پڑھیں
https://t.co/MSp9LKYuoW
#USA #India #Kashmir #DawnNews</t>
  </si>
  <si>
    <t>Sun Oct 06 06:44:58 +0000 2019</t>
  </si>
  <si>
    <t>http://twitter.com/Dawn_News/statuses/1180735684245635072</t>
  </si>
  <si>
    <t>{"hashtags":[{"text":"USA","indices":[108,112]},{"text":"India","indices":[113,119]},{"text":"Kashmir","indices":[120,128]},{"text":"DawnNews","indices":[129,138]}],"symbols":[],"user_mentions":[],"urls":[{"url":"https://t.co/MSp9LKYuoW","expanded_url":"http://dawnnews.tv/news/1111990/","display_url":"dawnnews.tv/news/1111990/","indices":[83,106]}]}</t>
  </si>
  <si>
    <t>1180734707971084290</t>
  </si>
  <si>
    <t>Normal life remained crippled in occupied Kashmir valley and Muslim majority areas of Jammu region due to continued military siege on the 63rd consecutive day
#ARYNews #Kashmir
https://t.co/lfUzewX6EO</t>
  </si>
  <si>
    <t>Sun Oct 06 06:41:06 +0000 2019</t>
  </si>
  <si>
    <t>http://twitter.com/ARYNEWSOFFICIAL/statuses/1180734707971084290</t>
  </si>
  <si>
    <t>{"hashtags":[{"text":"ARYNews","indices":[159,167]},{"text":"Kashmir","indices":[168,176]}],"symbols":[],"user_mentions":[],"urls":[{"url":"https://t.co/lfUzewX6EO","expanded_url":"https://cards.twitter.com/cards/18ce53uzws2/860j3","display_url":"cards.twitter.com/cards/18ce53uz…","indices":[177,200]}]}</t>
  </si>
  <si>
    <t>1180710333545156608</t>
  </si>
  <si>
    <t>#Pakistan rejects Indian comments on #Kashmir, Pakistan-related issues
Read more: https://t.co/4SwgupeMau
#GeoNews</t>
  </si>
  <si>
    <t>Sun Oct 06 05:04:14 +0000 2019</t>
  </si>
  <si>
    <t>http://twitter.com/geonews_english/statuses/1180710333545156608</t>
  </si>
  <si>
    <t>{"hashtags":[{"text":"Pakistan","indices":[0,9]},{"text":"Kashmir","indices":[37,45]},{"text":"GeoNews","indices":[108,116]}],"symbols":[],"user_mentions":[],"urls":[{"url":"https://t.co/4SwgupeMau","expanded_url":"http://bit.ly/358R95T","display_url":"bit.ly/358R95T","indices":[83,106]}]}</t>
  </si>
  <si>
    <t>1180563113130807296</t>
  </si>
  <si>
    <t>مسئلہ کشمیر مذاکرات کے ذریعے حل نہیں ہو گا، مشعال ملک
۔۔۔۔۔۔۔۔۔۔۔۔۔۔۔۔۔۔۔۔۔۔۔۔
مزید پڑھیں: https://t.co/6JA3slbOxV
۔۔۔۔۔۔۔۔۔۔۔۔۔۔۔۔۔۔۔۔۔۔۔۔
#HumNews #Kashmir #AgendaPakistan #MishalMalik https://t.co/vieq0oh5Gh</t>
  </si>
  <si>
    <t>Sat Oct 05 19:19:14 +0000 2019</t>
  </si>
  <si>
    <t>http://twitter.com/humnewspakistan/statuses/1180563113130807296</t>
  </si>
  <si>
    <t>{"hashtags":[{"text":"HumNews","indices":[140,148]},{"text":"Kashmir","indices":[149,157]},{"text":"AgendaPakistan","indices":[158,173]},{"text":"MishalMalik","indices":[174,186]}],"symbols":[],"user_mentions":[],"urls":[{"url":"https://t.co/6JA3slbOxV","expanded_url":"https://www.humnews.pk/latest/203641/","display_url":"humnews.pk/latest/203641/","indices":[91,114]}],"media":[{"id":1180563111620808700,"id_str":"1180563111620808704","indices":[187,210],"media_url":"http://pbs.twimg.com/media/EGIz5ScWkAANNlA.png","media_url_https":"https://pbs.twimg.com/media/EGIz5ScWkAANNlA.png","url":"https://t.co/vieq0oh5Gh","display_url":"pic.twitter.com/vieq0oh5Gh","expanded_url":"https://twitter.com/humnewspakistan/status/1180563113130807296/photo/1","type":"photo","sizes":{"small":{"w":680,"h":403,"resize":"fit"},"thumb":{"w":150,"h":150,"resize":"crop"},"large":{"w":843,"h":500,"resize":"fit"},"medium":{"w":843,"h":500,"resize":"fit"}}}]}</t>
  </si>
  <si>
    <t>1180540767489724417</t>
  </si>
  <si>
    <t>#India committing blatant rights violations in occupied #Kashmir: FM Qureshi
#ARYNews
https://t.co/0z32DuaroS</t>
  </si>
  <si>
    <t>Sat Oct 05 17:50:27 +0000 2019</t>
  </si>
  <si>
    <t>http://twitter.com/ARYNEWSOFFICIAL/statuses/1180540767489724417</t>
  </si>
  <si>
    <t>{"hashtags":[{"text":"India","indices":[0,6]},{"text":"Kashmir","indices":[56,64]},{"text":"ARYNews","indices":[77,85]}],"symbols":[],"user_mentions":[],"urls":[{"url":"https://t.co/0z32DuaroS","expanded_url":"https://arynews.tv/en/india-rights-violations-occupied-kashmir-shah-mehmood-qureshi/","display_url":"arynews.tv/en/india-right…","indices":[86,109]}]}</t>
  </si>
  <si>
    <t>1180539396778541059</t>
  </si>
  <si>
    <t>قائد کے مزار سے کشمیر کی آزادی کی تحریک شروع کی جائے ،مشال ملک 
#BOLNews #MishalMalik #Kashmir https://t.co/4e5XWGHIJH</t>
  </si>
  <si>
    <t>Sat Oct 05 17:45:00 +0000 2019</t>
  </si>
  <si>
    <t>http://twitter.com/BOLNETWORK/statuses/1180539396778541059</t>
  </si>
  <si>
    <t>{"hashtags":[{"text":"BOLNews","indices":[64,72]},{"text":"MishalMalik","indices":[73,85]},{"text":"Kashmir","indices":[86,94]}],"symbols":[],"user_mentions":[],"urls":[],"media":[{"id":1180530031849808000,"id_str":"1180530031849807873","indices":[95,118],"media_url":"http://pbs.twimg.com/media/EGIXXyyWsAAPeAc.jpg","media_url_https":"https://pbs.twimg.com/media/EGIXXyyWsAAPeAc.jpg","url":"https://t.co/4e5XWGHIJH","display_url":"pic.twitter.com/4e5XWGHIJH","expanded_url":"https://twitter.com/BOLNETWORK/status/1180539396778541059/video/1","type":"photo","sizes":{"thumb":{"w":150,"h":150,"resize":"crop"},"medium":{"w":1200,"h":675,"resize":"fit"},"small":{"w":680,"h":383,"resize":"fit"},"large":{"w":1280,"h":720,"resize":"fit"}}}]}</t>
  </si>
  <si>
    <t>1180531628097056769</t>
  </si>
  <si>
    <t>US Senator #ElizabethWarren concerned about blackout, restrictions in Indian occupied #Kashmir
Read more: https://t.co/ibG1jGWPVN
#GeoNews</t>
  </si>
  <si>
    <t>Sat Oct 05 17:14:08 +0000 2019</t>
  </si>
  <si>
    <t>http://twitter.com/geonews_english/statuses/1180531628097056769</t>
  </si>
  <si>
    <t>{"hashtags":[{"text":"ElizabethWarren","indices":[11,27]},{"text":"Kashmir","indices":[86,94]},{"text":"GeoNews","indices":[132,140]}],"symbols":[],"user_mentions":[],"urls":[{"url":"https://t.co/ibG1jGWPVN","expanded_url":"http://bit.ly/2ogR93b","display_url":"bit.ly/2ogR93b","indices":[107,130]}]}</t>
  </si>
  <si>
    <t>1180498581108727808</t>
  </si>
  <si>
    <t>بھارت کیا چھپانا چاہتا ہے؟ وزیر خارجہ
۔۔۔۔۔۔۔۔۔۔۔۔۔۔۔۔۔
مزید پڑھیں: https://t.co/UDb8Lw1ia8
۔۔۔۔۔۔۔۔۔۔۔۔۔۔۔۔۔
#HumNews #ShahMahmoodQureshi #Kashmir #PTI https://t.co/QkGCN4knFS</t>
  </si>
  <si>
    <t>Sat Oct 05 15:02:48 +0000 2019</t>
  </si>
  <si>
    <t>http://twitter.com/humnewspakistan/statuses/1180498581108727808</t>
  </si>
  <si>
    <t>{"hashtags":[{"text":"HumNews","indices":[110,118]},{"text":"ShahMahmoodQureshi","indices":[119,138]},{"text":"Kashmir","indices":[139,147]},{"text":"PTI","indices":[148,152]}],"symbols":[],"user_mentions":[],"urls":[{"url":"https://t.co/UDb8Lw1ia8","expanded_url":"https://www.humnews.pk/latest/203616/","display_url":"humnews.pk/latest/203616/","indices":[68,91]}],"media":[{"id":1180498579699458000,"id_str":"1180498579699458048","indices":[153,176],"media_url":"http://pbs.twimg.com/media/EGH5NCTW4AAd8QM.png","media_url_https":"https://pbs.twimg.com/media/EGH5NCTW4AAd8QM.png","url":"https://t.co/QkGCN4knFS","display_url":"pic.twitter.com/QkGCN4knFS","expanded_url":"https://twitter.com/humnewspakistan/status/1180498581108727808/photo/1","type":"photo","sizes":{"large":{"w":843,"h":500,"resize":"fit"},"small":{"w":680,"h":403,"resize":"fit"},"medium":{"w":843,"h":500,"resize":"fit"},"thumb":{"w":150,"h":150,"resize":"crop"}}}]}</t>
  </si>
  <si>
    <t>1180445415981879296</t>
  </si>
  <si>
    <t>مجھے پتہ ہے آپ لائن آف کنٹرول کی جانب جانا چاہتے ہیں لیکن ابھی لائن آف کنٹرول کی طرف نہیں جانا جب تک میں آپ کو نہیں بتاؤں گا
جو بھی آزاد کشمیر سے لائن آف کنٹرول پار کرے گا وہ بھارتی بیانیے کے ہاتھوں میں کھیلے گا
https://t.co/o4VHOUg6L5
#pm
#pti
#kashmir https://t.co/gQK4tpSRKp</t>
  </si>
  <si>
    <t>Sat Oct 05 11:31:33 +0000 2019</t>
  </si>
  <si>
    <t>http://twitter.com/Dawn_News/statuses/1180445415981879296</t>
  </si>
  <si>
    <t>{"hashtags":[{"text":"pm","indices":[236,239]},{"text":"pti","indices":[240,244]},{"text":"kashmir","indices":[245,253]}],"symbols":[],"user_mentions":[],"urls":[{"url":"https://t.co/o4VHOUg6L5","expanded_url":"https://www.dawnnews.tv/news/1111935","display_url":"dawnnews.tv/news/1111935","indices":[212,235]}],"media":[{"id":1180445342992605200,"id_str":"1180445342992605184","indices":[254,277],"media_url":"http://pbs.twimg.com/media/EGHIyQHWoAAfmJA.jpg","media_url_https":"https://pbs.twimg.com/media/EGHIyQHWoAAfmJA.jpg","url":"https://t.co/gQK4tpSRKp","display_url":"pic.twitter.com/gQK4tpSRKp","expanded_url":"https://twitter.com/Dawn_News/status/1180445415981879296/photo/1","type":"photo","sizes":{"thumb":{"w":150,"h":150,"resize":"crop"},"large":{"w":1080,"h":1920,"resize":"fit"},"medium":{"w":675,"h":1200,"resize":"fit"},"small":{"w":383,"h":680,"resize":"fit"}}}]}</t>
  </si>
  <si>
    <t>1180432945582104576</t>
  </si>
  <si>
    <t>#India blocks #US senator from visiting occupied #Kashmir
Read more: https://t.co/xIhn4hM5V9 
#GeoNews 
https://t.co/20IS3FBirh</t>
  </si>
  <si>
    <t>Sat Oct 05 10:42:00 +0000 2019</t>
  </si>
  <si>
    <t>http://twitter.com/geonews_english/statuses/1180432945582104576</t>
  </si>
  <si>
    <t>{"hashtags":[{"text":"India","indices":[0,6]},{"text":"US","indices":[14,17]},{"text":"Kashmir","indices":[49,57]},{"text":"GeoNews","indices":[96,104]}],"symbols":[],"user_mentions":[],"urls":[{"url":"https://t.co/xIhn4hM5V9","expanded_url":"http://bit.ly/2LQtRdA","display_url":"bit.ly/2LQtRdA","indices":[70,93]},{"url":"https://t.co/20IS3FBirh","expanded_url":"https://cards.twitter.com/cards/18ce53y2l6t/85yfd","display_url":"cards.twitter.com/cards/18ce53y2…","indices":[107,130]}]}</t>
  </si>
  <si>
    <t>1180391944419188736</t>
  </si>
  <si>
    <t>آزاد کشمیر کے لوگوں میں مقبوضہ کشمیر میں 2 ماہ سے جاری غیرانسانی کرفیو میں محصور کشمیریوں کے حوالے سے پائے جانے والے کرب کو سمجھ سکتا ہوں، وزیراعظم
مزید پڑھیں
https://t.co/QwOFH91gKg
#PMImranKhan #LOC #Kashmir #DawnNews</t>
  </si>
  <si>
    <t>Sat Oct 05 07:59:04 +0000 2019</t>
  </si>
  <si>
    <t>http://twitter.com/Dawn_News/statuses/1180391944419188736</t>
  </si>
  <si>
    <t>{"hashtags":[{"text":"PMImranKhan","indices":[185,197]},{"text":"LOC","indices":[198,202]},{"text":"Kashmir","indices":[203,211]},{"text":"DawnNews","indices":[212,221]}],"symbols":[],"user_mentions":[],"urls":[{"url":"https://t.co/QwOFH91gKg","expanded_url":"http://dawnnews.tv/news/1111935/","display_url":"dawnnews.tv/news/1111935/","indices":[160,183]}]}</t>
  </si>
  <si>
    <t>1180391024964898816</t>
  </si>
  <si>
    <t>آزاد کشمیر سے ایل او سی پار کرنے والے بھارتی بیانیے کے ہاتھوں کھیلیں گے، وزیراعظم
مزید پڑھیں
https://t.co/QwOFH91gKg
#PMImranKhan #LOC #Kashmir #DawnNews</t>
  </si>
  <si>
    <t>Sat Oct 05 07:55:25 +0000 2019</t>
  </si>
  <si>
    <t>http://twitter.com/Dawn_News/statuses/1180391024964898816</t>
  </si>
  <si>
    <t>{"hashtags":[{"text":"PMImranKhan","indices":[119,131]},{"text":"LOC","indices":[132,136]},{"text":"Kashmir","indices":[137,145]},{"text":"DawnNews","indices":[146,155]}],"symbols":[],"user_mentions":[],"urls":[{"url":"https://t.co/QwOFH91gKg","expanded_url":"http://dawnnews.tv/news/1111935/","display_url":"dawnnews.tv/news/1111935/","indices":[94,117]}]}</t>
  </si>
  <si>
    <t>1180378329624526848</t>
  </si>
  <si>
    <t>#India clampdown hits Silicon Valley of occupied #Kashmir
Read more: https://t.co/5zTbg77Ggf 
#GeoNews 
https://t.co/mOmL3f5xPj</t>
  </si>
  <si>
    <t>Sat Oct 05 07:04:58 +0000 2019</t>
  </si>
  <si>
    <t>http://twitter.com/geonews_english/statuses/1180378329624526848</t>
  </si>
  <si>
    <t>{"hashtags":[{"text":"India","indices":[0,6]},{"text":"Kashmir","indices":[49,57]},{"text":"GeoNews","indices":[96,104]}],"symbols":[],"user_mentions":[],"urls":[{"url":"https://t.co/5zTbg77Ggf","expanded_url":"http://bit.ly/30LMuUe","display_url":"bit.ly/30LMuUe","indices":[70,93]},{"url":"https://t.co/mOmL3f5xPj","expanded_url":"https://cards.twitter.com/cards/18ce53y2l6t/85xwq","display_url":"cards.twitter.com/cards/18ce53y2…","indices":[107,130]}]}</t>
  </si>
  <si>
    <t>1180377511781371904</t>
  </si>
  <si>
    <t>کشمیر میں انسانی حقوق کی خلاف وزری، امریکی سینیٹ نے بھارتی اقدامات کا نوٹس لے لیا۔ 
#Kashmir #US #GNN #GNNupdates https://t.co/sxFL7qNhqQ</t>
  </si>
  <si>
    <t>Sat Oct 05 07:01:43 +0000 2019</t>
  </si>
  <si>
    <t>http://twitter.com/gnnhdofficial/statuses/1180377511781371904</t>
  </si>
  <si>
    <t>{"hashtags":[{"text":"Kashmir","indices":[85,93]},{"text":"US","indices":[94,97]},{"text":"GNN","indices":[98,102]},{"text":"GNNupdates","indices":[103,114]}],"symbols":[],"user_mentions":[],"urls":[],"media":[{"id":1180377196109713400,"id_str":"1180377196109713408","indices":[115,138],"media_url":"http://pbs.twimg.com/amplify_video_thumb/1180377196109713408/img/r5XUVNzFrqD5lVLA.jpg","media_url_https":"https://pbs.twimg.com/amplify_video_thumb/1180377196109713408/img/r5XUVNzFrqD5lVLA.jpg","url":"https://t.co/sxFL7qNhqQ","display_url":"pic.twitter.com/sxFL7qNhqQ","expanded_url":"https://twitter.com/gnnhdofficial/status/1180377511781371904/video/1","type":"photo","sizes":{"thumb":{"w":150,"h":150,"resize":"crop"},"medium":{"w":1200,"h":675,"resize":"fit"},"small":{"w":680,"h":383,"resize":"fit"},"large":{"w":1280,"h":720,"resize":"fit"}}}]}</t>
  </si>
  <si>
    <t>1180369363586695168</t>
  </si>
  <si>
    <t>دوسری جانب بھارتی وزارت خارجہ امور کے ترجمان نے امریکی سینیٹر کو مقبوضہ کشمیر میں جانے کی اجازت نہ دینے سے متعلق تبصرہ کرنے سے گریز کیا۔
https://t.co/N8vIBIH0dg
#DawnNews 
#India
#Kashmir</t>
  </si>
  <si>
    <t>Sat Oct 05 06:29:21 +0000 2019</t>
  </si>
  <si>
    <t>http://twitter.com/Dawn_News/statuses/1180369363586695168</t>
  </si>
  <si>
    <t>{"hashtags":[{"text":"DawnNews","indices":[161,170]},{"text":"India","indices":[172,178]},{"text":"Kashmir","indices":[179,187]}],"symbols":[],"user_mentions":[],"urls":[{"url":"https://t.co/N8vIBIH0dg","expanded_url":"http://dawnnews.tv/news/1111929/","display_url":"dawnnews.tv/news/1111929/","indices":[137,160]}]}</t>
  </si>
  <si>
    <t>1180369301246750721</t>
  </si>
  <si>
    <t>خود مقبوضہ کشمیر جا کر زمینی حقائق کا جائزہ لینا چاہتے تھے'۔
https://t.co/N8vIBIH0dg
#DawnNews 
#India
#Kashmir
#PakistanRisingAgain</t>
  </si>
  <si>
    <t>Sat Oct 05 06:29:06 +0000 2019</t>
  </si>
  <si>
    <t>http://twitter.com/Dawn_News/statuses/1180369301246750721</t>
  </si>
  <si>
    <t>{"hashtags":[{"text":"DawnNews","indices":[86,95]},{"text":"India","indices":[97,103]},{"text":"Kashmir","indices":[104,112]},{"text":"PakistanRisingAgain","indices":[113,133]}],"symbols":[],"user_mentions":[],"urls":[{"url":"https://t.co/N8vIBIH0dg","expanded_url":"http://dawnnews.tv/news/1111929/","display_url":"dawnnews.tv/news/1111929/","indices":[62,85]}]}</t>
  </si>
  <si>
    <t>1180369178194251776</t>
  </si>
  <si>
    <t>بھارت نے امریکی سینیٹر کو مقبوضہ کشمیر جانے سے روک دیا
https://t.co/JvYWmG4ioW
#DawnNews 
#India
#Kashmir
#pakistan</t>
  </si>
  <si>
    <t>Sat Oct 05 06:28:36 +0000 2019</t>
  </si>
  <si>
    <t>http://twitter.com/Dawn_News/statuses/1180369178194251776</t>
  </si>
  <si>
    <t>{"hashtags":[{"text":"DawnNews","indices":[79,88]},{"text":"India","indices":[90,96]},{"text":"Kashmir","indices":[97,105]},{"text":"pakistan","indices":[106,115]}],"symbols":[],"user_mentions":[],"urls":[{"url":"https://t.co/JvYWmG4ioW","expanded_url":"https://www.dawnnews.tv/news/1111929/","display_url":"dawnnews.tv/news/1111929/","indices":[55,78]}]}</t>
  </si>
  <si>
    <t>1180349633438064640</t>
  </si>
  <si>
    <t>’ ایل او سی عبور کرنا بھارتی بیانیے سے کھیلنے کے مترادف ہو گا ‘
۔۔۔۔۔۔۔۔۔۔۔۔۔۔۔۔۔۔۔۔۔۔۔
تفصیل پڑھیں:https://t.co/JeRqab18ds
۔۔۔۔۔۔۔۔۔۔۔۔۔۔۔۔۔۔۔۔۔۔۔
#HumNews #ImranKhan #PTI #Kashmir #India https://t.co/Qvpgw3s8WX</t>
  </si>
  <si>
    <t>Sat Oct 05 05:10:57 +0000 2019</t>
  </si>
  <si>
    <t>http://twitter.com/humnewspakistan/statuses/1180349633438064640</t>
  </si>
  <si>
    <t>{"hashtags":[{"text":"HumNews","indices":[148,156]},{"text":"ImranKhan","indices":[157,167]},{"text":"PTI","indices":[168,172]},{"text":"Kashmir","indices":[173,181]},{"text":"India","indices":[182,188]}],"symbols":[],"user_mentions":[],"urls":[{"url":"https://t.co/JeRqab18ds","expanded_url":"https://www.humnews.pk/latest/203470/","display_url":"humnews.pk/latest/203470/","indices":[100,123]}],"media":[{"id":1180349631961665500,"id_str":"1180349631961665536","indices":[189,212],"media_url":"http://pbs.twimg.com/media/EGFxvIvWkAAuJk9.jpg","media_url_https":"https://pbs.twimg.com/media/EGFxvIvWkAAuJk9.jpg","url":"https://t.co/Qvpgw3s8WX","display_url":"pic.twitter.com/Qvpgw3s8WX","expanded_url":"https://twitter.com/humnewspakistan/status/1180349633438064640/photo/1","type":"photo","sizes":{"thumb":{"w":150,"h":150,"resize":"crop"},"medium":{"w":843,"h":500,"resize":"fit"},"small":{"w":680,"h":403,"resize":"fit"},"large":{"w":843,"h":500,"resize":"fit"}}}]}</t>
  </si>
  <si>
    <t>1180338197508841477</t>
  </si>
  <si>
    <t>#UN chief reiterates concern over humanitarian crisis in occupied #Kashmir
Read more: https://t.co/zFz0VZKeBC 
#GeoNews
https://t.co/9MfleIXEEp</t>
  </si>
  <si>
    <t>Sat Oct 05 04:25:30 +0000 2019</t>
  </si>
  <si>
    <t>http://twitter.com/geonews_english/statuses/1180338197508841477</t>
  </si>
  <si>
    <t>{"hashtags":[{"text":"UN","indices":[0,3]},{"text":"Kashmir","indices":[66,74]},{"text":"GeoNews","indices":[113,121]}],"symbols":[],"user_mentions":[],"urls":[{"url":"https://t.co/zFz0VZKeBC","expanded_url":"http://bit.ly/2pFpuJt","display_url":"bit.ly/2pFpuJt","indices":[87,110]},{"url":"https://t.co/9MfleIXEEp","expanded_url":"https://cards.twitter.com/cards/18ce53y2l6t/85xpt","display_url":"cards.twitter.com/cards/18ce53y2…","indices":[123,146]}]}</t>
  </si>
  <si>
    <t>1180331421971472384</t>
  </si>
  <si>
    <t>مقبوضہ وادی میں ایک ہزار افراد اب بھی زیرِ حراست ہیں 
#KashmirBleeds #Kashmir #Kashmiris #DawnNews 
مزید پڑھیں:
https://t.co/MjQFndBqmH</t>
  </si>
  <si>
    <t>Sat Oct 05 03:58:35 +0000 2019</t>
  </si>
  <si>
    <t>http://twitter.com/Dawn_News/statuses/1180331421971472384</t>
  </si>
  <si>
    <t>{"hashtags":[{"text":"KashmirBleeds","indices":[54,68]},{"text":"Kashmir","indices":[69,77]},{"text":"Kashmiris","indices":[78,88]},{"text":"DawnNews","indices":[89,98]}],"symbols":[],"user_mentions":[],"urls":[{"url":"https://t.co/MjQFndBqmH","expanded_url":"http://dawnnews.tv/news/1111920/","display_url":"dawnnews.tv/news/1111920/","indices":[112,135]}]}</t>
  </si>
  <si>
    <t>1180331326341341189</t>
  </si>
  <si>
    <t>بھارتی سیکیورٹی فورسز فائرنگ کے واقعات میں متعدد کشمیریوں کو شہید کرچکی ہیں
#KashmirBleeds #Kashmir #Kashmiris #DawnNews 
مزید پڑھیں:
https://t.co/MjQFndBqmH</t>
  </si>
  <si>
    <t>Sat Oct 05 03:58:12 +0000 2019</t>
  </si>
  <si>
    <t>http://twitter.com/Dawn_News/statuses/1180331326341341189</t>
  </si>
  <si>
    <t>{"hashtags":[{"text":"KashmirBleeds","indices":[76,90]},{"text":"Kashmir","indices":[91,99]},{"text":"Kashmiris","indices":[100,110]},{"text":"DawnNews","indices":[111,120]}],"symbols":[],"user_mentions":[],"urls":[{"url":"https://t.co/MjQFndBqmH","expanded_url":"http://dawnnews.tv/news/1111920/","display_url":"dawnnews.tv/news/1111920/","indices":[134,157]}]}</t>
  </si>
  <si>
    <t>1180330993284255745</t>
  </si>
  <si>
    <t>عوام بھارتی حکومت کے اس اقدام سے برہم ہیں جس کے باعث روزانہ احتجاجی مظاہرے جاری ہیں
#KashmirBleeds #Kashmir #Kashmiris #DawnNews 
مزید پڑھیں:
https://t.co/npB1zZPrMf</t>
  </si>
  <si>
    <t>Sat Oct 05 03:56:52 +0000 2019</t>
  </si>
  <si>
    <t>http://twitter.com/Dawn_News/statuses/1180330993284255745</t>
  </si>
  <si>
    <t>{"hashtags":[{"text":"KashmirBleeds","indices":[84,98]},{"text":"Kashmir","indices":[99,107]},{"text":"Kashmiris","indices":[108,118]},{"text":"DawnNews","indices":[119,128]}],"symbols":[],"user_mentions":[],"urls":[{"url":"https://t.co/npB1zZPrMf","expanded_url":"https://www.dawnnews.tv/news/1111920/","display_url":"dawnnews.tv/news/1111920/","indices":[142,165]}]}</t>
  </si>
  <si>
    <t>1180324812859887618</t>
  </si>
  <si>
    <t>#UN chief concerned over humanitarian crisis in occupied #Kashmir
Read more: https://t.co/zFz0VZKeBC 
#GeoNews
https://t.co/vpPJ8Y9Wpf</t>
  </si>
  <si>
    <t>Sat Oct 05 03:32:19 +0000 2019</t>
  </si>
  <si>
    <t>http://twitter.com/geonews_english/statuses/1180324812859887618</t>
  </si>
  <si>
    <t>{"hashtags":[{"text":"UN","indices":[0,3]},{"text":"Kashmir","indices":[57,65]},{"text":"GeoNews","indices":[104,112]}],"symbols":[],"user_mentions":[],"urls":[{"url":"https://t.co/zFz0VZKeBC","expanded_url":"http://bit.ly/2pFpuJt","display_url":"bit.ly/2pFpuJt","indices":[78,101]},{"url":"https://t.co/vpPJ8Y9Wpf","expanded_url":"https://cards.twitter.com/cards/18ce53y2l6t/85xn6","display_url":"cards.twitter.com/cards/18ce53y2…","indices":[114,137]}]}</t>
  </si>
  <si>
    <t>1180203353525108739</t>
  </si>
  <si>
    <t>UN chief again urges Pak-India talks to resolve #Kashmir issue
#ARYNews
https://t.co/s5GZJyHY2v</t>
  </si>
  <si>
    <t>Fri Oct 04 19:29:41 +0000 2019</t>
  </si>
  <si>
    <t>http://twitter.com/ARYNEWSOFFICIAL/statuses/1180203353525108739</t>
  </si>
  <si>
    <t>{"hashtags":[{"text":"Kashmir","indices":[48,56]},{"text":"ARYNews","indices":[63,71]}],"symbols":[],"user_mentions":[],"urls":[{"url":"https://t.co/s5GZJyHY2v","expanded_url":"https://arynews.tv/en/un-chief-reiterates-concern-kashmir-situation/","display_url":"arynews.tv/en/un-chief-re…","indices":[72,95]}]}</t>
  </si>
  <si>
    <t>1180171907045441537</t>
  </si>
  <si>
    <t>Occupied #Kashmir is bleeding, says #MishalMalik
#ARYNews
https://t.co/T7yuACEf2h</t>
  </si>
  <si>
    <t>Fri Oct 04 17:24:43 +0000 2019</t>
  </si>
  <si>
    <t>http://twitter.com/ARYNEWSOFFICIAL/statuses/1180171907045441537</t>
  </si>
  <si>
    <t>{"hashtags":[{"text":"Kashmir","indices":[9,17]},{"text":"MishalMalik","indices":[36,48]},{"text":"ARYNews","indices":[49,57]}],"symbols":[],"user_mentions":[],"urls":[{"url":"https://t.co/T7yuACEf2h","expanded_url":"https://arynews.tv/en/occupied-kashmir-bleeding-mishal-malik/","display_url":"arynews.tv/en/occupied-ka…","indices":[58,81]}]}</t>
  </si>
  <si>
    <t>1180045504614416384</t>
  </si>
  <si>
    <t>London-based weekly ‘the Economist’ says India’s judiciary is ignoring the government`s abuses in Indian occupied #Kashmir.
#ARYNews 
https://t.co/eGGx9KCI3a</t>
  </si>
  <si>
    <t>Fri Oct 04 09:02:27 +0000 2019</t>
  </si>
  <si>
    <t>http://twitter.com/ARYNEWSOFFICIAL/statuses/1180045504614416384</t>
  </si>
  <si>
    <t>{"hashtags":[{"text":"Kashmir","indices":[114,122]},{"text":"ARYNews","indices":[124,132]}],"symbols":[],"user_mentions":[],"urls":[{"url":"https://t.co/eGGx9KCI3a","expanded_url":"https://cards.twitter.com/cards/18ce53uzws2/85qqj","display_url":"cards.twitter.com/cards/18ce53uz…","indices":[134,157]}]}</t>
  </si>
  <si>
    <t>1180010914331840513</t>
  </si>
  <si>
    <t>سری نگر میں کشمیر صحافیوں کا کٹھ پتلی حکومت کے خلاف احتجاج
#Kashmir #GNN #GNNupdates #Modi #India #Protest https://t.co/5ZdjOYX9ie</t>
  </si>
  <si>
    <t>Fri Oct 04 06:45:00 +0000 2019</t>
  </si>
  <si>
    <t>http://twitter.com/gnnhdofficial/statuses/1180010914331840513</t>
  </si>
  <si>
    <t>{"hashtags":[{"text":"Kashmir","indices":[60,68]},{"text":"GNN","indices":[69,73]},{"text":"GNNupdates","indices":[74,85]},{"text":"Modi","indices":[86,91]},{"text":"India","indices":[92,98]},{"text":"Protest","indices":[99,107]}],"symbols":[],"user_mentions":[],"urls":[],"media":[{"id":1180005161189675000,"id_str":"1180005161189675008","indices":[108,131],"media_url":"http://pbs.twimg.com/amplify_video_thumb/1180005161189675008/img/PQLclr80GejIlztT.jpg","media_url_https":"https://pbs.twimg.com/amplify_video_thumb/1180005161189675008/img/PQLclr80GejIlztT.jpg","url":"https://t.co/5ZdjOYX9ie","display_url":"pic.twitter.com/5ZdjOYX9ie","expanded_url":"https://twitter.com/gnnhdofficial/status/1180010914331840513/video/1","type":"photo","sizes":{"thumb":{"w":150,"h":150,"resize":"crop"},"medium":{"w":1200,"h":675,"resize":"fit"},"small":{"w":680,"h":383,"resize":"fit"},"large":{"w":1280,"h":720,"resize":"fit"}}}]}</t>
  </si>
  <si>
    <t>1179999351696953346</t>
  </si>
  <si>
    <t>پاک فوج مادر وطن کی عزت و وقار اور علاقائی سالمیت کے ہر قیمت پر 
دفاع کے لیے مکمل طور پر تیار اور پرعزم ہے۔
https://t.co/Jctql4HjR0
#kashmir
#india
#Pakistan #armychief https://t.co/jyVOwmnq8Q</t>
  </si>
  <si>
    <t>Fri Oct 04 05:59:03 +0000 2019</t>
  </si>
  <si>
    <t>http://twitter.com/Dawn_News/statuses/1179999351696953346</t>
  </si>
  <si>
    <t>{"hashtags":[{"text":"kashmir","indices":[132,140]},{"text":"india","indices":[141,147]},{"text":"Pakistan","indices":[148,157]},{"text":"armychief","indices":[158,168]}],"symbols":[],"user_mentions":[],"urls":[{"url":"https://t.co/Jctql4HjR0","expanded_url":"https://www.dawnnews.tv/news/1111829","display_url":"dawnnews.tv/news/1111829","indices":[108,131]}],"media":[{"id":1179999248701673500,"id_str":"1179999248701673472","indices":[169,192],"media_url":"http://pbs.twimg.com/media/EGAzEJYXUAAi0Mc.png","media_url_https":"https://pbs.twimg.com/media/EGAzEJYXUAAi0Mc.png","url":"https://t.co/jyVOwmnq8Q","display_url":"pic.twitter.com/jyVOwmnq8Q","expanded_url":"https://twitter.com/Dawn_News/status/1179999351696953346/photo/1","type":"photo","sizes":{"large":{"w":800,"h":900,"resize":"fit"},"medium":{"w":800,"h":900,"resize":"fit"},"thumb":{"w":150,"h":150,"resize":"crop"},"small":{"w":604,"h":680,"resize":"fit"}}}]}</t>
  </si>
  <si>
    <t>1179979024845672453</t>
  </si>
  <si>
    <t>Program '#Kashmir Report' aired on 03.10.2019 is available on YouTube https://t.co/vv8yDEJcg6</t>
  </si>
  <si>
    <t>Fri Oct 04 04:38:17 +0000 2019</t>
  </si>
  <si>
    <t>http://twitter.com/PTVNewsOfficial/statuses/1179979024845672453</t>
  </si>
  <si>
    <t>{"hashtags":[{"text":"Kashmir","indices":[9,17]}],"symbols":[],"user_mentions":[],"urls":[{"url":"https://t.co/vv8yDEJcg6","expanded_url":"https://youtu.be/3w3MvoJGSOc","display_url":"youtu.be/3w3MvoJGSOc","indices":[70,93]}]}</t>
  </si>
  <si>
    <t>1179978764090036224</t>
  </si>
  <si>
    <t>President Dr Arif Alvi addresses #Kashmir Conference (03.10.2019) https://t.co/hxraXewMKe</t>
  </si>
  <si>
    <t>Fri Oct 04 04:37:14 +0000 2019</t>
  </si>
  <si>
    <t>http://twitter.com/PTVNewsOfficial/statuses/1179978764090036224</t>
  </si>
  <si>
    <t>{"hashtags":[{"text":"Kashmir","indices":[33,41]}],"symbols":[],"user_mentions":[],"urls":[{"url":"https://t.co/hxraXewMKe","expanded_url":"https://youtu.be/yzNFpv1wDco","display_url":"youtu.be/yzNFpv1wDco","indices":[66,89]}]}</t>
  </si>
  <si>
    <t>1179977665144643585</t>
  </si>
  <si>
    <t>In occupied Kashmir, normal life continues to remain badly hit on the 61st successive day, today, with restrictions and communications blockade in place in the Kashmir Valley and Muslim majority areas of Jammu region.
#ARYNews #Kashmir
https://t.co/RmLhqY3xSk</t>
  </si>
  <si>
    <t>Fri Oct 04 04:32:52 +0000 2019</t>
  </si>
  <si>
    <t>http://twitter.com/ARYNEWSOFFICIAL/statuses/1179977665144643585</t>
  </si>
  <si>
    <t>{"hashtags":[{"text":"ARYNews","indices":[218,226]},{"text":"Kashmir","indices":[227,235]}],"symbols":[],"user_mentions":[],"urls":[{"url":"https://t.co/RmLhqY3xSk","expanded_url":"https://cards.twitter.com/cards/18ce53uzws2/85oxz","display_url":"cards.twitter.com/cards/18ce53uz…","indices":[236,259]}]}</t>
  </si>
  <si>
    <t>1179826285620682758</t>
  </si>
  <si>
    <t>’’صدر مملکت حادثاتی طور پر دانتوں کے ڈاکٹر بنے‘‘
۔۔۔۔۔۔۔۔۔۔۔۔۔۔۔۔۔۔۔۔۔۔۔۔۔۔۔
مزید پڑھیں: https://t.co/Cm6eQVkPk6
۔۔۔۔۔۔۔۔۔۔۔۔۔۔۔۔۔۔۔۔۔۔۔۔۔۔۔
#HumNews #Doctor #ArifAlvi #Kashmir #ImranKhan https://t.co/xFsCcK5nAW</t>
  </si>
  <si>
    <t>Thu Oct 03 18:31:21 +0000 2019</t>
  </si>
  <si>
    <t>http://twitter.com/humnewspakistan/statuses/1179826285620682758</t>
  </si>
  <si>
    <t>{"hashtags":[{"text":"HumNews","indices":[141,149]},{"text":"Doctor","indices":[150,157]},{"text":"ArifAlvi","indices":[158,167]},{"text":"Kashmir","indices":[168,176]},{"text":"ImranKhan","indices":[177,187]}],"symbols":[],"user_mentions":[],"urls":[{"url":"https://t.co/Cm6eQVkPk6","expanded_url":"https://www.humnews.pk/latest/203217/","display_url":"humnews.pk/latest/203217/","indices":[89,112]}],"media":[{"id":1179826284047868000,"id_str":"1179826284047867905","indices":[188,211],"media_url":"http://pbs.twimg.com/media/EF-VwR1XoAEmr59.png","media_url_https":"https://pbs.twimg.com/media/EF-VwR1XoAEmr59.png","url":"https://t.co/xFsCcK5nAW","display_url":"pic.twitter.com/xFsCcK5nAW","expanded_url":"https://twitter.com/humnewspakistan/status/1179826285620682758/photo/1","type":"photo","sizes":{"small":{"w":680,"h":403,"resize":"fit"},"large":{"w":843,"h":500,"resize":"fit"},"thumb":{"w":150,"h":150,"resize":"crop"},"medium":{"w":843,"h":500,"resize":"fit"}}}]}</t>
  </si>
  <si>
    <t>1179773346906546176</t>
  </si>
  <si>
    <t>’کشمیر پر فیصلہ کرنے کا وقت آگیا‘
---------
مزید جانیں
https://t.co/kZzQRZUd3O
-------------
#HumNews #Kashmir https://t.co/o2kepJWBua</t>
  </si>
  <si>
    <t>Thu Oct 03 15:00:59 +0000 2019</t>
  </si>
  <si>
    <t>http://twitter.com/humnewspakistan/statuses/1179773346906546176</t>
  </si>
  <si>
    <t>{"hashtags":[{"text":"HumNews","indices":[93,101]},{"text":"Kashmir","indices":[102,110]}],"symbols":[],"user_mentions":[],"urls":[{"url":"https://t.co/kZzQRZUd3O","expanded_url":"https://www.humnews.pk/latest/203165/","display_url":"humnews.pk/latest/203165/","indices":[55,78]}],"media":[{"id":1179773345308520400,"id_str":"1179773345308520448","indices":[111,134],"media_url":"http://pbs.twimg.com/media/EF9lm1qWsAA5Lxw.jpg","media_url_https":"https://pbs.twimg.com/media/EF9lm1qWsAA5Lxw.jpg","url":"https://t.co/o2kepJWBua","display_url":"pic.twitter.com/o2kepJWBua","expanded_url":"https://twitter.com/humnewspakistan/status/1179773346906546176/photo/1","type":"photo","sizes":{"thumb":{"w":150,"h":150,"resize":"crop"},"small":{"w":680,"h":403,"resize":"fit"},"large":{"w":843,"h":500,"resize":"fit"},"medium":{"w":843,"h":500,"resize":"fit"}}}]}</t>
  </si>
  <si>
    <t>1179726543326715905</t>
  </si>
  <si>
    <t>پاکستان نے بھارت کا اگلا وار بھانپ لیا
-------------
مزید جانیں
https://t.co/53t0tgJqQM
-----------------
#HumNews #Kashmir https://t.co/rdtUGlsIHE</t>
  </si>
  <si>
    <t>Thu Oct 03 11:55:00 +0000 2019</t>
  </si>
  <si>
    <t>http://twitter.com/humnewspakistan/statuses/1179726543326715905</t>
  </si>
  <si>
    <t>{"hashtags":[{"text":"HumNews","indices":[106,114]},{"text":"Kashmir","indices":[115,123]}],"symbols":[],"user_mentions":[],"urls":[{"url":"https://t.co/53t0tgJqQM","expanded_url":"https://www.humnews.pk/latest/203061/","display_url":"humnews.pk/latest/203061/","indices":[64,87]}],"media":[{"id":1179726541904908300,"id_str":"1179726541904908289","indices":[124,147],"media_url":"http://pbs.twimg.com/media/EF87ChZXkAEIE1j.jpg","media_url_https":"https://pbs.twimg.com/media/EF87ChZXkAEIE1j.jpg","url":"https://t.co/rdtUGlsIHE","display_url":"pic.twitter.com/rdtUGlsIHE","expanded_url":"https://twitter.com/humnewspakistan/status/1179726543326715905/photo/1","type":"photo","sizes":{"medium":{"w":843,"h":500,"resize":"fit"},"large":{"w":843,"h":500,"resize":"fit"},"thumb":{"w":150,"h":150,"resize":"crop"},"small":{"w":680,"h":403,"resize":"fit"}}}]}</t>
  </si>
  <si>
    <t>1179650774961414144</t>
  </si>
  <si>
    <t>’ پاک بھارت جنگ ہوئی تو دس کروڑ افراد مارے جائیں گے‘
------------------
مزید پڑھیں: https://t.co/dBE7CmUw7q
------------------
#HumNews #Pakistan #India #Kashmir https://t.co/weHfTLzt07</t>
  </si>
  <si>
    <t>Thu Oct 03 06:53:56 +0000 2019</t>
  </si>
  <si>
    <t>http://twitter.com/humnewspakistan/statuses/1179650774961414144</t>
  </si>
  <si>
    <t>{"hashtags":[{"text":"HumNews","indices":[127,135]},{"text":"Pakistan","indices":[136,145]},{"text":"India","indices":[146,152]},{"text":"Kashmir","indices":[153,161]}],"symbols":[],"user_mentions":[],"urls":[{"url":"https://t.co/dBE7CmUw7q","expanded_url":"https://www.humnews.pk/latest/202946/","display_url":"humnews.pk/latest/202946/","indices":[84,107]}],"media":[{"id":1179650773526962200,"id_str":"1179650773526962176","indices":[162,185],"media_url":"http://pbs.twimg.com/media/EF72IOMW4AAitZG.png","media_url_https":"https://pbs.twimg.com/media/EF72IOMW4AAitZG.png","url":"https://t.co/weHfTLzt07","display_url":"pic.twitter.com/weHfTLzt07","expanded_url":"https://twitter.com/humnewspakistan/status/1179650774961414144/photo/1","type":"photo","sizes":{"small":{"w":680,"h":403,"resize":"fit"},"large":{"w":843,"h":500,"resize":"fit"},"medium":{"w":843,"h":500,"resize":"fit"},"thumb":{"w":150,"h":150,"resize":"crop"}}}]}</t>
  </si>
  <si>
    <t>1179614561227460609</t>
  </si>
  <si>
    <t>#Kashmir Report' aired on 02.10.2019 is available on YouTube https://t.co/QjcIpPjdxt</t>
  </si>
  <si>
    <t>Thu Oct 03 04:30:02 +0000 2019</t>
  </si>
  <si>
    <t>http://twitter.com/PTVNewsOfficial/statuses/1179614561227460609</t>
  </si>
  <si>
    <t>{"hashtags":[{"text":"Kashmir","indices":[1,9]}],"symbols":[],"user_mentions":[],"urls":[{"url":"https://t.co/QjcIpPjdxt","expanded_url":"https://youtu.be/QI5uY7x3kHI","display_url":"youtu.be/QI5uY7x3kHI","indices":[62,85]}]}</t>
  </si>
  <si>
    <t>1179462122658521089</t>
  </si>
  <si>
    <t>’’مولانا فضل الرحمان کو اسلام آباد نہ آنے کا مشورہ‘‘
۔۔۔۔۔۔۔۔۔۔۔۔۔۔۔۔۔۔۔۔۔۔۔۔۔۔۔۔۔
مزہد پڑھیں: https://t.co/FJ7agN32nY
۔۔۔۔۔۔۔۔۔۔۔۔۔۔۔۔۔۔۔۔۔۔۔۔۔۔۔۔۔
#HumNews #MolanaFazluRehman #ShaikhRasheedAhmed #Kashmir #ImranKhan #JuiF https://t.co/fYVYmbRKrC</t>
  </si>
  <si>
    <t>Wed Oct 02 18:24:18 +0000 2019</t>
  </si>
  <si>
    <t>http://twitter.com/humnewspakistan/statuses/1179462122658521089</t>
  </si>
  <si>
    <t>{"hashtags":[{"text":"HumNews","indices":[149,157]},{"text":"MolanaFazluRehman","indices":[158,176]},{"text":"ShaikhRasheedAhmed","indices":[177,196]},{"text":"Kashmir","indices":[197,205]},{"text":"ImranKhan","indices":[206,216]},{"text":"JuiF","indices":[217,222]}],"symbols":[],"user_mentions":[],"urls":[{"url":"https://t.co/FJ7agN32nY","expanded_url":"https://www.humnews.pk/latest/202896/","display_url":"humnews.pk/latest/202896/","indices":[95,118]}],"media":[{"id":1179462119844192300,"id_str":"1179462119844192258","indices":[223,246],"media_url":"http://pbs.twimg.com/media/EF5KjIdXoAI6VCQ.jpg","media_url_https":"https://pbs.twimg.com/media/EF5KjIdXoAI6VCQ.jpg","url":"https://t.co/fYVYmbRKrC","display_url":"pic.twitter.com/fYVYmbRKrC","expanded_url":"https://twitter.com/humnewspakistan/status/1179462122658521089/photo/1","type":"photo","sizes":{"thumb":{"w":150,"h":150,"resize":"crop"},"medium":{"w":843,"h":500,"resize":"fit"},"small":{"w":680,"h":403,"resize":"fit"},"large":{"w":843,"h":500,"resize":"fit"}}}]}</t>
  </si>
  <si>
    <t>1179380375233142786</t>
  </si>
  <si>
    <t>بین الاقوامی رضامندی سے کشمیر فروخت کیا'
----------------
مزید جانیں
https://t.co/tDQ7joq2NO
-----------------------
#HumNews #Kashmir https://t.co/9gRWh67iZw</t>
  </si>
  <si>
    <t>Wed Oct 02 12:59:27 +0000 2019</t>
  </si>
  <si>
    <t>http://twitter.com/humnewspakistan/statuses/1179380375233142786</t>
  </si>
  <si>
    <t>{"hashtags":[{"text":"HumNews","indices":[118,126]},{"text":"Kashmir","indices":[127,135]}],"symbols":[],"user_mentions":[],"urls":[{"url":"https://t.co/tDQ7joq2NO","expanded_url":"https://www.humnews.pk/latest/202783/","display_url":"humnews.pk/latest/202783/","indices":[70,93]}],"media":[{"id":1179380373018615800,"id_str":"1179380373018615808","indices":[136,159],"media_url":"http://pbs.twimg.com/media/EF4AM1zXoAArPOD.jpg","media_url_https":"https://pbs.twimg.com/media/EF4AM1zXoAArPOD.jpg","url":"https://t.co/9gRWh67iZw","display_url":"pic.twitter.com/9gRWh67iZw","expanded_url":"https://twitter.com/humnewspakistan/status/1179380375233142786/photo/1","type":"photo","sizes":{"thumb":{"w":150,"h":150,"resize":"crop"},"medium":{"w":843,"h":500,"resize":"fit"},"large":{"w":843,"h":500,"resize":"fit"},"small":{"w":680,"h":403,"resize":"fit"}}}]}</t>
  </si>
  <si>
    <t>1179365776437972996</t>
  </si>
  <si>
    <t>آزاد کشمیر زلزلے میں جاں بحق افراد کے ورثاء کو 5 لاکھ حکومت پاکستان اور 5 لاکھ کشمیر حکومت دے گی، فردوس عاشق اعوان
#FirdousAshiqAwan 
#PTIGovernment
#Earthquake 
#Kashmir 
#Pakistan 
#DawnNews https://t.co/bMjrU0MIIb</t>
  </si>
  <si>
    <t>Wed Oct 02 12:01:27 +0000 2019</t>
  </si>
  <si>
    <t>http://twitter.com/Dawn_News/statuses/1179365776437972996</t>
  </si>
  <si>
    <t>{"hashtags":[{"text":"FirdousAshiqAwan","indices":[116,133]},{"text":"PTIGovernment","indices":[135,149]},{"text":"Earthquake","indices":[150,161]},{"text":"Kashmir","indices":[163,171]},{"text":"Pakistan","indices":[173,182]},{"text":"DawnNews","indices":[184,193]}],"symbols":[],"user_mentions":[],"urls":[],"media":[{"id":1179365450850996200,"id_str":"1179365450850996226","indices":[194,217],"media_url":"http://pbs.twimg.com/ext_tw_video_thumb/1179365450850996226/pu/img/p0iAzCBSr1qHAQLP.jpg","media_url_https":"https://pbs.twimg.com/ext_tw_video_thumb/1179365450850996226/pu/img/p0iAzCBSr1qHAQLP.jpg","url":"https://t.co/bMjrU0MIIb","display_url":"pic.twitter.com/bMjrU0MIIb","expanded_url":"https://twitter.com/Dawn_News/status/1179365776437972996/video/1","type":"photo","sizes":{"thumb":{"w":150,"h":150,"resize":"crop"},"small":{"w":680,"h":680,"resize":"fit"},"large":{"w":1080,"h":1080,"resize":"fit"},"medium":{"w":1080,"h":1080,"resize":"fit"}}}]}</t>
  </si>
  <si>
    <t>1179264083356454912</t>
  </si>
  <si>
    <t>لڑکے پتھراؤ کرتے ہیں تو اسی وقت کچھ دیر کے لیے انہیں پکڑنے بعد گھر بھیج دیا جاتا ہے۔
#Kashmir #KashmirBleeds #Kashmiris #DawnNews 
مزید پڑھیں:
https://t.co/O19kmP0eZf</t>
  </si>
  <si>
    <t>Wed Oct 02 05:17:21 +0000 2019</t>
  </si>
  <si>
    <t>http://twitter.com/Dawn_News/statuses/1179264083356454912</t>
  </si>
  <si>
    <t>{"hashtags":[{"text":"Kashmir","indices":[85,93]},{"text":"KashmirBleeds","indices":[94,108]},{"text":"Kashmiris","indices":[109,119]},{"text":"DawnNews","indices":[120,129]}],"symbols":[],"user_mentions":[],"urls":[{"url":"https://t.co/O19kmP0eZf","expanded_url":"http://dawnnews.tv/news/1111717/","display_url":"dawnnews.tv/news/1111717/","indices":[143,166]}]}</t>
  </si>
  <si>
    <t>1179263999290019841</t>
  </si>
  <si>
    <t>پولیس نے کسی بھی لڑکےکو غیر قانونی حراست‘ میں لینے کے الزام کی تردید کی
#Kashmir #KashmirBleeds #Kashmiris #DawnNews 
مزید پڑھیں:
https://t.co/kEE5HEUfqo</t>
  </si>
  <si>
    <t>Wed Oct 02 05:17:01 +0000 2019</t>
  </si>
  <si>
    <t>http://twitter.com/Dawn_News/statuses/1179263999290019841</t>
  </si>
  <si>
    <t>{"hashtags":[{"text":"Kashmir","indices":[72,80]},{"text":"KashmirBleeds","indices":[81,95]},{"text":"Kashmiris","indices":[96,106]},{"text":"DawnNews","indices":[107,116]}],"symbols":[],"user_mentions":[],"urls":[{"url":"https://t.co/kEE5HEUfqo","expanded_url":"http://dawnnews.tv/news/1111717/","display_url":"dawnnews.tv/news/1111717/","indices":[130,153]}]}</t>
  </si>
  <si>
    <t>1179263885934825473</t>
  </si>
  <si>
    <t>مقبوضہ کشمیر میں 2 ماہ کے عرصے میں 144 کم عمر لڑکے گرفتار کیے گئے۔
#Kashmir #KashmirBleeds #Kashmiris #DawnNews 
مزید پڑھیں:
https://t.co/ynMPwEXTn5</t>
  </si>
  <si>
    <t>Wed Oct 02 05:16:34 +0000 2019</t>
  </si>
  <si>
    <t>http://twitter.com/Dawn_News/statuses/1179263885934825473</t>
  </si>
  <si>
    <t>{"hashtags":[{"text":"Kashmir","indices":[67,75]},{"text":"KashmirBleeds","indices":[76,90]},{"text":"Kashmiris","indices":[91,101]},{"text":"DawnNews","indices":[102,111]}],"symbols":[],"user_mentions":[],"urls":[{"url":"https://t.co/ynMPwEXTn5","expanded_url":"https://www.dawnnews.tv/news/1111717/","display_url":"dawnnews.tv/news/1111717/","indices":[125,148]}]}</t>
  </si>
  <si>
    <t>1179250025446219776</t>
  </si>
  <si>
    <t>The cover of the @nytimes on October 1st, 2019 carries the story of Indian Occupied #Kashmir with this moving image of the innocent people under occupation. 
#KashmirBleeds https://t.co/kkuxifQUvX</t>
  </si>
  <si>
    <t>Wed Oct 02 04:21:30 +0000 2019</t>
  </si>
  <si>
    <t>http://twitter.com/PTVNewsOfficial/statuses/1179250025446219776</t>
  </si>
  <si>
    <t>{"hashtags":[{"text":"Kashmir","indices":[84,92]},{"text":"KashmirBleeds","indices":[159,173]}],"symbols":[],"user_mentions":[{"screen_name":"nytimes","name":"The New York Times","id":807095,"id_str":"807095","indices":[17,25]}],"urls":[],"media":[{"id":1179250008190783500,"id_str":"1179250008190783489","indices":[174,197],"media_url":"http://pbs.twimg.com/media/EF2Jom-WkAEtiHQ.jpg","media_url_https":"https://pbs.twimg.com/media/EF2Jom-WkAEtiHQ.jpg","url":"https://t.co/kkuxifQUvX","display_url":"pic.twitter.com/kkuxifQUvX","expanded_url":"https://twitter.com/PTVNewsOfficial/status/1179250025446219776/photo/1","type":"photo","sizes":{"thumb":{"w":150,"h":150,"resize":"crop"},"small":{"w":680,"h":441,"resize":"fit"},"medium":{"w":1200,"h":778,"resize":"fit"},"large":{"w":1227,"h":795,"resize":"fit"}}}]}</t>
  </si>
  <si>
    <t>1179244316855799809</t>
  </si>
  <si>
    <t>’ دو سالوں میں بھارت سے مسلمانوں اورعیسایئوں کا خاتمہ کردیں گے‘ 
۔۔۔۔۔۔۔۔۔۔۔۔۔۔۔۔۔۔۔۔۔۔۔۔۔۔۔۔۔۔۔۔۔۔۔۔۔۔۔۔۔۔۔۔۔۔۔۔۔۔۔۔۔۔۔۔۔۔۔۔۔۔۔۔۔۔۔
تفصیل پڑھیں: https://t.co/dhoQvGwAZh
۔۔۔۔۔۔۔۔۔۔۔۔۔۔۔۔۔۔۔۔۔۔۔۔۔۔۔۔۔۔۔۔۔۔۔۔۔۔۔۔۔۔۔۔۔۔۔۔۔۔۔۔۔۔۔۔۔۔۔۔۔۔۔۔۔۔۔
#HumNews #India #Kashmir https://t.co/LIc8CIpJ0q</t>
  </si>
  <si>
    <t>Wed Oct 02 03:58:49 +0000 2019</t>
  </si>
  <si>
    <t>http://twitter.com/humnewspakistan/statuses/1179244316855799809</t>
  </si>
  <si>
    <t>{"hashtags":[{"text":"HumNews","indices":[238,246]},{"text":"India","indices":[247,253]},{"text":"Kashmir","indices":[254,262]}],"symbols":[],"user_mentions":[],"urls":[{"url":"https://t.co/dhoQvGwAZh","expanded_url":"https://www.humnews.pk/latest/202438/","display_url":"humnews.pk/latest/202438/","indices":[146,169]}],"media":[{"id":1179244315534594000,"id_str":"1179244315534594048","indices":[263,286],"media_url":"http://pbs.twimg.com/media/EF2EdQLWkAAnJRD.jpg","media_url_https":"https://pbs.twimg.com/media/EF2EdQLWkAAnJRD.jpg","url":"https://t.co/LIc8CIpJ0q","display_url":"pic.twitter.com/LIc8CIpJ0q","expanded_url":"https://twitter.com/humnewspakistan/status/1179244316855799809/photo/1","type":"photo","sizes":{"medium":{"w":843,"h":500,"resize":"fit"},"thumb":{"w":150,"h":150,"resize":"crop"},"small":{"w":680,"h":403,"resize":"fit"},"large":{"w":843,"h":500,"resize":"fit"}}}]}</t>
  </si>
  <si>
    <t>1179109515121307650</t>
  </si>
  <si>
    <t>#BilawalBhutto to visit Azad #Kashmir’s earthquake-hit areas tomorrow
#ARYNews
https://t.co/qEmAEpQJa0</t>
  </si>
  <si>
    <t>Tue Oct 01 19:03:09 +0000 2019</t>
  </si>
  <si>
    <t>http://twitter.com/ARYNEWSOFFICIAL/statuses/1179109515121307650</t>
  </si>
  <si>
    <t>{"hashtags":[{"text":"BilawalBhutto","indices":[0,14]},{"text":"Kashmir","indices":[29,37]},{"text":"ARYNews","indices":[70,78]}],"symbols":[],"user_mentions":[],"urls":[{"url":"https://t.co/qEmAEpQJa0","expanded_url":"https://arynews.tv/en/bilawal-visit-earthquake-hit-areas-tomorrow/","display_url":"arynews.tv/en/bilawal-vis…","indices":[79,102]}]}</t>
  </si>
  <si>
    <t>1179079981298790400</t>
  </si>
  <si>
    <t>144 minors including 9-year-old detained in #Indian Occupied #Kashmir
Read more: https://t.co/wpskJGxbnp
#GeoNews</t>
  </si>
  <si>
    <t>Tue Oct 01 17:05:48 +0000 2019</t>
  </si>
  <si>
    <t>http://twitter.com/geonews_english/statuses/1179079981298790400</t>
  </si>
  <si>
    <t>{"hashtags":[{"text":"Indian","indices":[44,51]},{"text":"Kashmir","indices":[61,69]},{"text":"GeoNews","indices":[107,115]}],"symbols":[],"user_mentions":[],"urls":[{"url":"https://t.co/wpskJGxbnp","expanded_url":"http://bit.ly/2nwb4uz","display_url":"bit.ly/2nwb4uz","indices":[82,105]}]}</t>
  </si>
  <si>
    <t>1179054512750899208</t>
  </si>
  <si>
    <t>NA speaker urges #Malaysia to play effective role in resolution of #Kashmir issue   
#ARYNews
https://t.co/uP7sJe3FNI</t>
  </si>
  <si>
    <t>Tue Oct 01 15:24:36 +0000 2019</t>
  </si>
  <si>
    <t>http://twitter.com/ARYNEWSOFFICIAL/statuses/1179054512750899208</t>
  </si>
  <si>
    <t>{"hashtags":[{"text":"Malaysia","indices":[17,26]},{"text":"Kashmir","indices":[67,75]},{"text":"ARYNews","indices":[85,93]}],"symbols":[],"user_mentions":[],"urls":[{"url":"https://t.co/uP7sJe3FNI","expanded_url":"https://arynews.tv/en/speaker-malaysia-role-kashmir-issue/","display_url":"arynews.tv/en/speaker-mal…","indices":[94,117]}]}</t>
  </si>
  <si>
    <t>1179049686948335616</t>
  </si>
  <si>
    <t>مقبوضہ کشمیر میں بھارتی ظلم و ستم کا سلسلہ نہ تھم سکا، بھارتی فوج نے گاندربل میں محاصرے اور سرچ آپریشن کے دوران نوجوان شہید کردیا
#Kashmir #KashmirNeedsAttention #KashmirBleeds https://t.co/IOJPGrIt5r</t>
  </si>
  <si>
    <t>Tue Oct 01 15:05:25 +0000 2019</t>
  </si>
  <si>
    <t>http://twitter.com/gnnhdofficial/statuses/1179049686948335616</t>
  </si>
  <si>
    <t>{"hashtags":[{"text":"Kashmir","indices":[131,139]},{"text":"KashmirNeedsAttention","indices":[140,162]},{"text":"KashmirBleeds","indices":[163,177]}],"symbols":[],"user_mentions":[],"urls":[],"media":[{"id":1179049561328963600,"id_str":"1179049561328963585","indices":[178,201],"media_url":"http://pbs.twimg.com/ext_tw_video_thumb/1179049561328963585/pu/img/SVPN7UveHCA12N2T.jpg","media_url_https":"https://pbs.twimg.com/ext_tw_video_thumb/1179049561328963585/pu/img/SVPN7UveHCA12N2T.jpg","url":"https://t.co/IOJPGrIt5r","display_url":"pic.twitter.com/IOJPGrIt5r","expanded_url":"https://twitter.com/gnnhdofficial/status/1179049686948335616/video/1","type":"photo","sizes":{"thumb":{"w":150,"h":150,"resize":"crop"},"medium":{"w":1200,"h":675,"resize":"fit"},"small":{"w":680,"h":383,"resize":"fit"},"large":{"w":1280,"h":720,"resize":"fit"}}}]}</t>
  </si>
  <si>
    <t>1179025240413868037</t>
  </si>
  <si>
    <t>’’عمران خان اور امریکی صدر کی ملاقات سود مند رہی‘‘
۔۔۔۔۔۔۔۔۔۔۔۔۔۔۔۔۔۔۔۔۔۔۔۔۔۔۔۔۔۔۔۔۔
مزید پڑھیں: https://t.co/syKmXQTUJd
۔۔۔۔۔۔۔۔۔۔۔۔۔۔۔۔۔۔۔۔۔۔۔۔۔۔۔۔۔۔۔۔۔
#HumNews #ShahMahmoodQureshi #PTI #ImranKhan #Peace #Kashmir https://t.co/Cu6ypa330l</t>
  </si>
  <si>
    <t>Tue Oct 01 13:28:17 +0000 2019</t>
  </si>
  <si>
    <t>http://twitter.com/humnewspakistan/statuses/1179025240413868037</t>
  </si>
  <si>
    <t>{"hashtags":[{"text":"HumNews","indices":[155,163]},{"text":"ShahMahmoodQureshi","indices":[164,183]},{"text":"PTI","indices":[184,188]},{"text":"ImranKhan","indices":[189,199]},{"text":"Peace","indices":[200,206]},{"text":"Kashmir","indices":[207,215]}],"symbols":[],"user_mentions":[],"urls":[{"url":"https://t.co/syKmXQTUJd","expanded_url":"https://www.humnews.pk/latest/202494/","display_url":"humnews.pk/latest/202494/","indices":[97,120]}],"media":[{"id":1179025238815858700,"id_str":"1179025238815858688","indices":[216,239],"media_url":"http://pbs.twimg.com/media/EFy9NTzW4AANPn3.jpg","media_url_https":"https://pbs.twimg.com/media/EFy9NTzW4AANPn3.jpg","url":"https://t.co/Cu6ypa330l","display_url":"pic.twitter.com/Cu6ypa330l","expanded_url":"https://twitter.com/humnewspakistan/status/1179025240413868037/photo/1","type":"photo","sizes":{"large":{"w":843,"h":500,"resize":"fit"},"thumb":{"w":150,"h":150,"resize":"crop"},"medium":{"w":843,"h":500,"resize":"fit"},"small":{"w":680,"h":403,"resize":"fit"}}}]}</t>
  </si>
  <si>
    <t>1178991382402359298</t>
  </si>
  <si>
    <t>کشمیر کی خودمختار حیثیت ختم کرنے کے بعد بھارت کا ایک اور بڑا اعلان
---------------------
مزید پڑھیں: https://t.co/zjSimKtG5H
---------------------
#Kashmir #Pakistan #Modi #HumNews https://t.co/E5DsmqcaNa</t>
  </si>
  <si>
    <t>Tue Oct 01 11:13:44 +0000 2019</t>
  </si>
  <si>
    <t>http://twitter.com/humnewspakistan/statuses/1178991382402359298</t>
  </si>
  <si>
    <t>{"hashtags":[{"text":"Kashmir","indices":[147,155]},{"text":"Pakistan","indices":[156,165]},{"text":"Modi","indices":[166,171]},{"text":"HumNews","indices":[172,180]}],"symbols":[],"user_mentions":[],"urls":[{"url":"https://t.co/zjSimKtG5H","expanded_url":"https://www.humnews.pk/latest/202418/","display_url":"humnews.pk/latest/202418/","indices":[101,124]}],"media":[{"id":1178991380867276800,"id_str":"1178991380867276801","indices":[181,204],"media_url":"http://pbs.twimg.com/media/EFyeahHXYAENVwn.png","media_url_https":"https://pbs.twimg.com/media/EFyeahHXYAENVwn.png","url":"https://t.co/E5DsmqcaNa","display_url":"pic.twitter.com/E5DsmqcaNa","expanded_url":"https://twitter.com/humnewspakistan/status/1178991382402359298/photo/1","type":"photo","sizes":{"large":{"w":843,"h":500,"resize":"fit"},"medium":{"w":843,"h":500,"resize":"fit"},"small":{"w":680,"h":403,"resize":"fit"},"thumb":{"w":150,"h":150,"resize":"crop"}}}]}</t>
  </si>
  <si>
    <t>1178981050481029121</t>
  </si>
  <si>
    <t>کشمیر کے مسئلے پر خود بھارتی سیاست دان مودی کے خلاف ہوگئے
-------------------------
مزید پڑھیں: https://t.co/3vG14NjAzt
-------------------------
#Modi #Kashmir #Pakistan #India #HumNews https://t.co/bTZdq9T0De</t>
  </si>
  <si>
    <t>Tue Oct 01 10:32:41 +0000 2019</t>
  </si>
  <si>
    <t>http://twitter.com/humnewspakistan/statuses/1178981050481029121</t>
  </si>
  <si>
    <t>{"hashtags":[{"text":"Modi","indices":[146,151]},{"text":"Kashmir","indices":[152,160]},{"text":"Pakistan","indices":[161,170]},{"text":"India","indices":[171,177]},{"text":"HumNews","indices":[178,186]}],"symbols":[],"user_mentions":[],"urls":[{"url":"https://t.co/3vG14NjAzt","expanded_url":"https://www.humnews.pk/latest/202311/","display_url":"humnews.pk/latest/202311/","indices":[96,119]}],"media":[{"id":1178981048761405400,"id_str":"1178981048761405440","indices":[187,210],"media_url":"http://pbs.twimg.com/media/EFyVBHBXUAA7tZi.png","media_url_https":"https://pbs.twimg.com/media/EFyVBHBXUAA7tZi.png","url":"https://t.co/bTZdq9T0De","display_url":"pic.twitter.com/bTZdq9T0De","expanded_url":"https://twitter.com/humnewspakistan/status/1178981050481029121/photo/1","type":"photo","sizes":{"medium":{"w":843,"h":500,"resize":"fit"},"small":{"w":680,"h":403,"resize":"fit"},"large":{"w":843,"h":500,"resize":"fit"},"thumb":{"w":150,"h":150,"resize":"crop"}}}]}</t>
  </si>
  <si>
    <t>1178971330974289921</t>
  </si>
  <si>
    <t>“Past govts compromised #Kashmir for personal business interests with #India 
#NawazSharif did NRO with Gen Musharraf &amp;amp; kept denying it until  proven wrong. #PPP &amp;amp; #PMLN are again seeking Deals”
Vice President #PTI @OmarCheemaPTI https://t.co/bLJgRvErUg</t>
  </si>
  <si>
    <t>Tue Oct 01 09:54:04 +0000 2019</t>
  </si>
  <si>
    <t>http://twitter.com/PTVNewsOfficial/statuses/1178971330974289921</t>
  </si>
  <si>
    <t>{"hashtags":[{"text":"Kashmir","indices":[24,32]},{"text":"India","indices":[70,76]},{"text":"NawazSharif","indices":[79,91]},{"text":"PPP","indices":[162,166]},{"text":"PMLN","indices":[173,178]},{"text":"PTI","indices":[220,224]}],"symbols":[],"user_mentions":[{"screen_name":"OmarCheemaPTI","name":"Omar Sarfraz Cheema","id":376953535,"id_str":"376953535","indices":[225,239]}],"urls":[],"media":[{"id":1178970853045936000,"id_str":"1178970853045936129","indices":[240,263],"media_url":"http://pbs.twimg.com/ext_tw_video_thumb/1178970853045936129/pu/img/bEcLnd65MR0zEanA.jpg","media_url_https":"https://pbs.twimg.com/ext_tw_video_thumb/1178970853045936129/pu/img/bEcLnd65MR0zEanA.jpg","url":"https://t.co/bLJgRvErUg","display_url":"pic.twitter.com/bLJgRvErUg","expanded_url":"https://twitter.com/PTVNewsOfficial/status/1178971330974289921/video/1","type":"photo","sizes":{"thumb":{"w":150,"h":150,"resize":"crop"},"small":{"w":320,"h":240,"resize":"fit"},"medium":{"w":320,"h":240,"resize":"fit"},"large":{"w":320,"h":240,"resize":"fit"}}}]}</t>
  </si>
  <si>
    <t>1178971060571688960</t>
  </si>
  <si>
    <t>منموہن سنگھ پاکستان آ رہے ہیں یا نہیں؟
۔۔۔۔۔۔۔۔۔۔۔۔۔۔۔۔۔۔۔۔۔۔۔۔۔۔۔۔۔۔۔۔۔۔۔۔۔۔۔۔۔۔۔۔۔۔۔
تفصیل پڑھیں: https://t.co/vJPlE5eUpU
۔۔۔۔۔۔۔۔۔۔۔۔۔۔۔۔۔۔۔۔۔۔۔۔۔۔۔۔۔۔۔۔۔۔۔۔۔۔۔۔۔۔۔۔۔۔۔
#HumNews #India #Kashmir #Pakistan https://t.co/0ez7XnKLsn</t>
  </si>
  <si>
    <t>Tue Oct 01 09:52:59 +0000 2019</t>
  </si>
  <si>
    <t>http://twitter.com/humnewspakistan/statuses/1178971060571688960</t>
  </si>
  <si>
    <t>{"hashtags":[{"text":"HumNews","indices":[172,180]},{"text":"India","indices":[181,187]},{"text":"Kashmir","indices":[188,196]},{"text":"Pakistan","indices":[197,206]}],"symbols":[],"user_mentions":[],"urls":[{"url":"https://t.co/vJPlE5eUpU","expanded_url":"https://www.humnews.pk/latest/202389/","display_url":"humnews.pk/latest/202389/","indices":[100,123]}],"media":[{"id":1178971059107827700,"id_str":"1178971059107827712","indices":[207,230],"media_url":"http://pbs.twimg.com/media/EFyL7oqWkAApGw1.jpg","media_url_https":"https://pbs.twimg.com/media/EFyL7oqWkAApGw1.jpg","url":"https://t.co/0ez7XnKLsn","display_url":"pic.twitter.com/0ez7XnKLsn","expanded_url":"https://twitter.com/humnewspakistan/status/1178971060571688960/photo/1","type":"photo","sizes":{"thumb":{"w":150,"h":150,"resize":"crop"},"small":{"w":680,"h":403,"resize":"fit"},"large":{"w":843,"h":500,"resize":"fit"},"medium":{"w":843,"h":500,"resize":"fit"}}}]}</t>
  </si>
  <si>
    <t>1178963016211144704</t>
  </si>
  <si>
    <t>“#India is shaken after the strongest ever speech of PM @imrankhanPTI in #UNGA &amp;amp; also when #Turkey &amp;amp; #Malaysia reiterated #Kashmir issue
Curfew since approx 2 months;#Kashmiris who died have been buried in their homes only” Ayaz Wazir, former Ambassador https://t.co/6vURWya034</t>
  </si>
  <si>
    <t>Tue Oct 01 09:21:01 +0000 2019</t>
  </si>
  <si>
    <t>http://twitter.com/PTVNewsOfficial/statuses/1178963016211144704</t>
  </si>
  <si>
    <t>{"hashtags":[{"text":"India","indices":[1,7]},{"text":"UNGA","indices":[73,78]},{"text":"Turkey","indices":[95,102]},{"text":"Malaysia","indices":[109,118]},{"text":"Kashmir","indices":[130,138]},{"text":"Kashmiris","indices":[175,185]}],"symbols":[],"user_mentions":[{"screen_name":"ImranKhanPTI","name":"Imran Khan","id":122453931,"id_str":"122453931","indices":[56,69]}],"urls":[],"media":[{"id":1178962934975930400,"id_str":"1178962934975930368","indices":[263,286],"media_url":"http://pbs.twimg.com/ext_tw_video_thumb/1178962934975930368/pu/img/ZtOHo71dmOVJOAgS.jpg","media_url_https":"https://pbs.twimg.com/ext_tw_video_thumb/1178962934975930368/pu/img/ZtOHo71dmOVJOAgS.jpg","url":"https://t.co/6vURWya034","display_url":"pic.twitter.com/6vURWya034","expanded_url":"https://twitter.com/PTVNewsOfficial/status/1178963016211144704/video/1","type":"photo","sizes":{"thumb":{"w":150,"h":150,"resize":"crop"},"small":{"w":320,"h":240,"resize":"fit"},"medium":{"w":320,"h":240,"resize":"fit"},"large":{"w":320,"h":240,"resize":"fit"}}}]}</t>
  </si>
  <si>
    <t>1178942958365822976</t>
  </si>
  <si>
    <t>US Congresswoman &amp;amp; activist from New York, Alexandria Ocasio-Cortez, tweets in solidarity with the people of Indian Occupied #Kashmir quotes “reports of violence &amp;amp; torture” as “extremely concerning.” 
#KashmirBleeds https://t.co/bw1rsAbJPg</t>
  </si>
  <si>
    <t>Tue Oct 01 08:01:19 +0000 2019</t>
  </si>
  <si>
    <t>http://twitter.com/PTVNewsOfficial/statuses/1178942958365822976</t>
  </si>
  <si>
    <t>{"hashtags":[{"text":"Kashmir","indices":[129,137]},{"text":"KashmirBleeds","indices":[210,224]}],"symbols":[],"user_mentions":[],"urls":[],"media":[{"id":1178942931358699500,"id_str":"1178942931358699520","indices":[225,248],"media_url":"http://pbs.twimg.com/media/EFxyWYoX0AAIqwr.jpg","media_url_https":"https://pbs.twimg.com/media/EFxyWYoX0AAIqwr.jpg","url":"https://t.co/bw1rsAbJPg","display_url":"pic.twitter.com/bw1rsAbJPg","expanded_url":"https://twitter.com/PTVNewsOfficial/status/1178942958365822976/photo/1","type":"photo","sizes":{"small":{"w":680,"h":671,"resize":"fit"},"thumb":{"w":150,"h":150,"resize":"crop"},"large":{"w":1125,"h":1110,"resize":"fit"},"medium":{"w":1125,"h":1110,"resize":"fit"}}}]}</t>
  </si>
  <si>
    <t>1178935983624130562</t>
  </si>
  <si>
    <t>Indian foreign minister rejects third-party mediation on #Kashmir
Read more: https://t.co/mXDu9knrjM
#GeoNews</t>
  </si>
  <si>
    <t>Tue Oct 01 07:33:36 +0000 2019</t>
  </si>
  <si>
    <t>http://twitter.com/geonews_english/statuses/1178935983624130562</t>
  </si>
  <si>
    <t>{"hashtags":[{"text":"Kashmir","indices":[57,65]},{"text":"GeoNews","indices":[103,111]}],"symbols":[],"user_mentions":[],"urls":[{"url":"https://t.co/mXDu9knrjM","expanded_url":"http://bit.ly/2oRJOHh","display_url":"bit.ly/2oRJOHh","indices":[78,101]}]}</t>
  </si>
  <si>
    <t>1178908117754695680</t>
  </si>
  <si>
    <t>بھارتی سپریم کورٹ میں آرٹیکل 370 کے خاتمے کے خلاف درخواستوں پر سماعت آج ہوگی۔۔ 
#IndianSupremeCourt #GNN #GNNupdates #Article370 #Inida #Kashmir https://t.co/KOXJvLXrDF</t>
  </si>
  <si>
    <t>Tue Oct 01 05:42:52 +0000 2019</t>
  </si>
  <si>
    <t>http://twitter.com/gnnhdofficial/statuses/1178908117754695680</t>
  </si>
  <si>
    <t>{"hashtags":[{"text":"IndianSupremeCourt","indices":[81,100]},{"text":"GNN","indices":[101,105]},{"text":"GNNupdates","indices":[106,117]},{"text":"Article370","indices":[118,129]},{"text":"Inida","indices":[130,136]},{"text":"Kashmir","indices":[137,145]}],"symbols":[],"user_mentions":[],"urls":[],"media":[{"id":1178907764497752000,"id_str":"1178907764497752064","indices":[146,169],"media_url":"http://pbs.twimg.com/amplify_video_thumb/1178907764497752064/img/6idwrSMGEDpUK-8a.jpg","media_url_https":"https://pbs.twimg.com/amplify_video_thumb/1178907764497752064/img/6idwrSMGEDpUK-8a.jpg","url":"https://t.co/KOXJvLXrDF","display_url":"pic.twitter.com/KOXJvLXrDF","expanded_url":"https://twitter.com/gnnhdofficial/status/1178908117754695680/video/1","type":"photo","sizes":{"thumb":{"w":150,"h":150,"resize":"crop"},"medium":{"w":1200,"h":675,"resize":"fit"},"small":{"w":680,"h":383,"resize":"fit"},"large":{"w":1280,"h":720,"resize":"fit"}}}]}</t>
  </si>
  <si>
    <t>1178896068542521346</t>
  </si>
  <si>
    <t>دو طرفہ مذاکرات میں ہمیشہ بھارت نے دھوکہ دیا، مشعال ملک کی جی این این کے پروگرام میں خصوصی گفتگو۔۔ 
@MushaalMullick #GNN #GNNupdates #Kashmir #India https://t.co/TIbDkM5vuC</t>
  </si>
  <si>
    <t>Tue Oct 01 04:55:00 +0000 2019</t>
  </si>
  <si>
    <t>http://twitter.com/gnnhdofficial/statuses/1178896068542521346</t>
  </si>
  <si>
    <t>{"hashtags":[{"text":"GNN","indices":[117,121]},{"text":"GNNupdates","indices":[122,133]},{"text":"Kashmir","indices":[134,142]},{"text":"India","indices":[143,149]}],"symbols":[],"user_mentions":[{"screen_name":"MushaalMullick","name":"Mushaal Hussein Mullick","id":204931955,"id_str":"204931955","indices":[101,116]}],"urls":[],"media":[{"id":1178887092077760500,"id_str":"1178887092077760513","indices":[150,173],"media_url":"http://pbs.twimg.com/amplify_video_thumb/1178887092077760513/img/X5l_L37-feE9QCx0.jpg","media_url_https":"https://pbs.twimg.com/amplify_video_thumb/1178887092077760513/img/X5l_L37-feE9QCx0.jpg","url":"https://t.co/TIbDkM5vuC","display_url":"pic.twitter.com/TIbDkM5vuC","expanded_url":"https://twitter.com/gnnhdofficial/status/1178896068542521346/video/1","type":"photo","sizes":{"thumb":{"w":150,"h":150,"resize":"crop"},"medium":{"w":1200,"h":675,"resize":"fit"},"small":{"w":680,"h":383,"resize":"fit"},"large":{"w":1280,"h":720,"resize":"fit"}}}]}</t>
  </si>
  <si>
    <t>1178891124016123910</t>
  </si>
  <si>
    <t>#Kashmir Report' aired on 30.09.2019 is available on YouTube https://t.co/Qg8xsX6mkM</t>
  </si>
  <si>
    <t>Tue Oct 01 04:35:21 +0000 2019</t>
  </si>
  <si>
    <t>http://twitter.com/PTVNewsOfficial/statuses/1178891124016123910</t>
  </si>
  <si>
    <t>{"hashtags":[{"text":"Kashmir","indices":[1,9]}],"symbols":[],"user_mentions":[],"urls":[{"url":"https://t.co/Qg8xsX6mkM","expanded_url":"https://youtu.be/1dEWKbGPMmA","display_url":"youtu.be/1dEWKbGPMmA","indices":[62,85]}]}</t>
  </si>
  <si>
    <t>1178751113534697473</t>
  </si>
  <si>
    <t>وزیراعظم نے کشمیر کیلئے جو 7 دنوں میں کیا؟ 
10 سالوں میں مولانا نے وہ کام کیا؟ شرم تم کو مگر نہیں آتی 
#BOLNews #AisayNahiChalayGa #FazalUrRehman #PMImranKhan #Kashmir 
@Dr_fizakhan https://t.co/3OvusqZvzR</t>
  </si>
  <si>
    <t>Mon Sep 30 19:19:00 +0000 2019</t>
  </si>
  <si>
    <t>http://twitter.com/BOLNETWORK/statuses/1178751113534697473</t>
  </si>
  <si>
    <t>{"hashtags":[{"text":"BOLNews","indices":[103,111]},{"text":"AisayNahiChalayGa","indices":[112,130]},{"text":"FazalUrRehman","indices":[131,145]},{"text":"PMImranKhan","indices":[146,158]},{"text":"Kashmir","indices":[159,167]}],"symbols":[],"user_mentions":[{"screen_name":"Dr_fizakhan","name":"Dr. Fiza Akbar Khan","id":765735432592195600,"id_str":"765735432592195584","indices":[169,181]}],"urls":[],"media":[{"id":1178747993723478000,"id_str":"1178747993723478019","indices":[182,205],"media_url":"http://pbs.twimg.com/media/EFvB5AYXUAAoj16.jpg","media_url_https":"https://pbs.twimg.com/media/EFvB5AYXUAAoj16.jpg","url":"https://t.co/3OvusqZvzR","display_url":"pic.twitter.com/3OvusqZvzR","expanded_url":"https://twitter.com/BOLNETWORK/status/1178751113534697473/video/1","type":"photo","sizes":{"thumb":{"w":150,"h":150,"resize":"crop"},"medium":{"w":1200,"h":675,"resize":"fit"},"small":{"w":680,"h":383,"resize":"fit"},"large":{"w":1280,"h":720,"resize":"fit"}}}]}</t>
  </si>
  <si>
    <t>1178716810176282624</t>
  </si>
  <si>
    <t>Sacrifices of people in #Indian occupied #Kashmir won’t go to waste: Geelani
#ARYNews
https://t.co/RYTlyOZ4GW</t>
  </si>
  <si>
    <t>Mon Sep 30 17:02:41 +0000 2019</t>
  </si>
  <si>
    <t>http://twitter.com/ARYNEWSOFFICIAL/statuses/1178716810176282624</t>
  </si>
  <si>
    <t>{"hashtags":[{"text":"Indian","indices":[24,31]},{"text":"Kashmir","indices":[41,49]},{"text":"ARYNews","indices":[77,85]}],"symbols":[],"user_mentions":[],"urls":[{"url":"https://t.co/RYTlyOZ4GW","expanded_url":"https://arynews.tv/en/sacrifices-of-people-in-indian-occupied-kashmir-wont-go-to-waste-geelani/","display_url":"arynews.tv/en/sacrifices-…","indices":[86,109]}]}</t>
  </si>
  <si>
    <t>1178716636636942336</t>
  </si>
  <si>
    <t>گلوکارہ رابی پیرزادہ کی منفرد انداز میں مودی کو للکار
رابی پیرزادہ کی ایک اور ویڈیو منظرعام پر 
#BOLNews #RabiPirzada #Modi #Pakistan #India #Kashmir #Tiger #Snake 
@Rabipirzada https://t.co/H75qMPFBQO</t>
  </si>
  <si>
    <t>Mon Sep 30 17:02:00 +0000 2019</t>
  </si>
  <si>
    <t>http://twitter.com/BOLNETWORK/statuses/1178716636636942336</t>
  </si>
  <si>
    <t>{"hashtags":[{"text":"BOLNews","indices":[96,104]},{"text":"RabiPirzada","indices":[105,117]},{"text":"Modi","indices":[118,123]},{"text":"Pakistan","indices":[124,133]},{"text":"India","indices":[134,140]},{"text":"Kashmir","indices":[141,149]},{"text":"Tiger","indices":[150,156]},{"text":"Snake","indices":[157,163]}],"symbols":[],"user_mentions":[{"screen_name":"Rabipirzada","name":"Rabi Pirzada","id":263864861,"id_str":"263864861","indices":[165,177]}],"urls":[],"media":[{"id":1178714590487744500,"id_str":"1178714590487744513","indices":[178,201],"media_url":"http://pbs.twimg.com/media/EFukjDSXUAAPqru.jpg","media_url_https":"https://pbs.twimg.com/media/EFukjDSXUAAPqru.jpg","url":"https://t.co/H75qMPFBQO","display_url":"pic.twitter.com/H75qMPFBQO","expanded_url":"https://twitter.com/BOLNETWORK/status/1178716636636942336/video/1","type":"photo","sizes":{"thumb":{"w":150,"h":150,"resize":"crop"},"medium":{"w":1200,"h":675,"resize":"fit"},"small":{"w":680,"h":383,"resize":"fit"},"large":{"w":1280,"h":720,"resize":"fit"}}}]}</t>
  </si>
  <si>
    <t>1178674684403048451</t>
  </si>
  <si>
    <t>’’موجودہ حکومت کشمیر کا مقدمہ ہار چکی‘‘
۔۔۔۔۔۔۔۔۔۔۔۔۔۔۔۔۔۔۔۔۔۔۔۔۔۔۔۔۔۔۔۔۔۔۔
مزید پڑھیں: https://t.co/fJcMbnTTV7
۔۔۔۔۔۔۔۔۔۔۔۔۔۔۔۔۔۔۔۔۔۔۔۔۔۔۔۔۔۔۔۔۔۔۔
#HumNews #PTI #ImranKhan #ShahbazSharif #PmlN #Kashmir https://t.co/kMLny2NzK1</t>
  </si>
  <si>
    <t>Mon Sep 30 14:15:18 +0000 2019</t>
  </si>
  <si>
    <t>http://twitter.com/humnewspakistan/statuses/1178674684403048451</t>
  </si>
  <si>
    <t>{"hashtags":[{"text":"HumNews","indices":[148,156]},{"text":"PTI","indices":[157,161]},{"text":"ImranKhan","indices":[162,172]},{"text":"ShahbazSharif","indices":[173,187]},{"text":"PmlN","indices":[188,193]},{"text":"Kashmir","indices":[194,202]}],"symbols":[],"user_mentions":[],"urls":[{"url":"https://t.co/fJcMbnTTV7","expanded_url":"https://www.humnews.pk/latest/202192/","display_url":"humnews.pk/latest/202192/","indices":[88,111]}],"media":[{"id":1178674682305896400,"id_str":"1178674682305896452","indices":[203,226],"media_url":"http://pbs.twimg.com/media/EFt-YPCW4AQ2eJh.jpg","media_url_https":"https://pbs.twimg.com/media/EFt-YPCW4AQ2eJh.jpg","url":"https://t.co/kMLny2NzK1","display_url":"pic.twitter.com/kMLny2NzK1","expanded_url":"https://twitter.com/humnewspakistan/status/1178674684403048451/photo/1","type":"photo","sizes":{"thumb":{"w":150,"h":150,"resize":"crop"},"large":{"w":843,"h":500,"resize":"fit"},"medium":{"w":843,"h":500,"resize":"fit"},"small":{"w":680,"h":403,"resize":"fit"}}}]}</t>
  </si>
  <si>
    <t>1178612146411917313</t>
  </si>
  <si>
    <t>In occupied Kashmir, restrictions have been further intensified particularly after Pakistani Prime Minister Imran Khan’s powerful speech on Kashmir .
#ImranKhan #Protests #Kashmir
#ARYNews</t>
  </si>
  <si>
    <t>Mon Sep 30 10:06:47 +0000 2019</t>
  </si>
  <si>
    <t>http://twitter.com/ARYNEWSOFFICIAL/statuses/1178612146411917313</t>
  </si>
  <si>
    <t>{"hashtags":[{"text":"ImranKhan","indices":[150,160]},{"text":"Protests","indices":[161,170]},{"text":"Kashmir","indices":[171,179]},{"text":"ARYNews","indices":[180,188]}],"symbols":[],"user_mentions":[],"urls":[]}</t>
  </si>
  <si>
    <t>1178611477483315201</t>
  </si>
  <si>
    <t>میر پور کے دورے کے دوران وزیراعظم عمران خان نے کہا کہ ’ میں اقوام متحدہ میں تھا جب زلزلے کا علم ہوا اور مجھے بہت افسوس ہوا‘۔
https://t.co/CNFXuiA5PS
#DawnNews #pakistan
#Kashmir #visit #imrankhan https://t.co/A1NQzzlYGs</t>
  </si>
  <si>
    <t>Mon Sep 30 10:04:08 +0000 2019</t>
  </si>
  <si>
    <t>http://twitter.com/Dawn_News/statuses/1178611477483315201</t>
  </si>
  <si>
    <t>{"hashtags":[{"text":"DawnNews","indices":[149,158]},{"text":"pakistan","indices":[159,168]},{"text":"Kashmir","indices":[169,177]},{"text":"visit","indices":[178,184]},{"text":"imrankhan","indices":[185,195]}],"symbols":[],"user_mentions":[],"urls":[{"url":"https://t.co/CNFXuiA5PS","expanded_url":"https://www.dawnnews.tv/news/1111578/","display_url":"dawnnews.tv/news/1111578/","indices":[125,148]}],"media":[{"id":1178611391625912300,"id_str":"1178611391625912320","indices":[196,219],"media_url":"http://pbs.twimg.com/media/EFtE0O4XYAA_9CA.png","media_url_https":"https://pbs.twimg.com/media/EFtE0O4XYAA_9CA.png","url":"https://t.co/A1NQzzlYGs","display_url":"pic.twitter.com/A1NQzzlYGs","expanded_url":"https://twitter.com/Dawn_News/status/1178611477483315201/photo/1","type":"photo","sizes":{"medium":{"w":800,"h":900,"resize":"fit"},"large":{"w":800,"h":900,"resize":"fit"},"small":{"w":604,"h":680,"resize":"fit"},"thumb":{"w":150,"h":150,"resize":"crop"}}}]}</t>
  </si>
  <si>
    <t>1178611229608284160</t>
  </si>
  <si>
    <t>صدر آزاد کشمیر مسعود خان نے مسئلہ کشمیر پر عالمی میڈیا اور امریکی قانون سازوں کے کردار کو سراہا۔
#SardarMasoodKhan
#PresidentAJK
#Pakistan 
#Kashmir 
#DawnNews https://t.co/tTdVMUQNDy</t>
  </si>
  <si>
    <t>Mon Sep 30 10:03:09 +0000 2019</t>
  </si>
  <si>
    <t>http://twitter.com/Dawn_News/statuses/1178611229608284160</t>
  </si>
  <si>
    <t>{"hashtags":[{"text":"SardarMasoodKhan","indices":[98,115]},{"text":"PresidentAJK","indices":[116,129]},{"text":"Pakistan","indices":[130,139]},{"text":"Kashmir","indices":[141,149]},{"text":"DawnNews","indices":[151,160]}],"symbols":[],"user_mentions":[],"urls":[],"media":[{"id":1178610916117663700,"id_str":"1178610916117663744","indices":[161,184],"media_url":"http://pbs.twimg.com/ext_tw_video_thumb/1178610916117663744/pu/img/xFWXA2WSNKcW5OVh.jpg","media_url_https":"https://pbs.twimg.com/ext_tw_video_thumb/1178610916117663744/pu/img/xFWXA2WSNKcW5OVh.jpg","url":"https://t.co/tTdVMUQNDy","display_url":"pic.twitter.com/tTdVMUQNDy","expanded_url":"https://twitter.com/Dawn_News/status/1178611229608284160/video/1","type":"photo","sizes":{"thumb":{"w":150,"h":150,"resize":"crop"},"small":{"w":680,"h":680,"resize":"fit"},"large":{"w":1080,"h":1080,"resize":"fit"},"medium":{"w":1080,"h":1080,"resize":"fit"}}}]}</t>
  </si>
  <si>
    <t>1178603018704621568</t>
  </si>
  <si>
    <t>’بہت پراعتماد، جاندار اور شاندار تقریر تھی‘
۔۔۔۔۔۔۔۔۔۔۔۔۔۔۔۔۔۔۔۔۔۔۔
تفصیل پڑھیں: https://t.co/zY4bams0aP
۔۔۔۔۔۔۔۔۔۔۔۔۔۔۔۔۔۔۔۔۔۔۔ 
@ovaismangalwala @Shiffa_ZY @i_m_nbc @QamarKairaPPP @PTIofficial @Sadaqat_Ali @ImranKhanPTI 
#HumNews #ImranKhanSpeech #UnitedNations #PMIK #Kashmir https://t.co/MaS6fW57WH</t>
  </si>
  <si>
    <t>Mon Sep 30 09:30:31 +0000 2019</t>
  </si>
  <si>
    <t>http://twitter.com/humnewspakistan/statuses/1178603018704621568</t>
  </si>
  <si>
    <t>{"hashtags":[{"text":"HumNews","indices":[223,231]},{"text":"ImranKhanSpeech","indices":[232,248]},{"text":"UnitedNations","indices":[249,263]},{"text":"PMIK","indices":[264,269]},{"text":"Kashmir","indices":[270,278]}],"symbols":[],"user_mentions":[{"screen_name":"ovaismangalwala","name":"Ovais Mangalwala","id":35165769,"id_str":"35165769","indices":[130,146]},{"screen_name":"Shiffa_ZY","name":"Shiffa Z. Yousafzai","id":2771125382,"id_str":"2771125382","indices":[147,157]},{"screen_name":"i_m_nbc","name":"Nasir Baig  Chughtai","id":728228150,"id_str":"728228150","indices":[158,166]},{"screen_name":"QamarKairaPPP","name":"Qamar Zaman Kaira","id":941223858291597300,"id_str":"941223858291597312","indices":[167,181]},{"screen_name":"PTIofficial","name":"PTI","id":127483019,"id_str":"127483019","indices":[182,194]},{"screen_name":"Sadaqat_Ali","name":"Sadaqat Ali Abbasi","id":131070174,"id_str":"131070174","indices":[195,207]},{"screen_name":"ImranKhanPTI","name":"Imran Khan","id":122453931,"id_str":"122453931","indices":[208,221]}],"urls":[{"url":"https://t.co/zY4bams0aP","expanded_url":"https://www.humnews.pk/latest/202022/","display_url":"humnews.pk/latest/202022/","indices":[81,104]}],"media":[{"id":1178603017035223000,"id_str":"1178603017035223044","indices":[279,302],"media_url":"http://pbs.twimg.com/media/EFs9MxGWkAQ4muK.jpg","media_url_https":"https://pbs.twimg.com/media/EFs9MxGWkAQ4muK.jpg","url":"https://t.co/MaS6fW57WH","display_url":"pic.twitter.com/MaS6fW57WH","expanded_url":"https://twitter.com/humnewspakistan/status/1178603018704621568/photo/1","type":"photo","sizes":{"thumb":{"w":150,"h":150,"resize":"crop"},"medium":{"w":843,"h":500,"resize":"fit"},"small":{"w":680,"h":403,"resize":"fit"},"large":{"w":843,"h":500,"resize":"fit"}}}]}</t>
  </si>
  <si>
    <t>1178587816181325824</t>
  </si>
  <si>
    <t>وزیراعظم کشمیر پہنچ گئے
۔۔۔۔۔۔۔۔۔۔۔۔۔۔۔۔۔۔۔۔۔۔۔۔۔۔۔۔۔۔۔۔۔۔۔۔۔۔۔۔۔۔۔۔
تفصیل پڑھیں: https://t.co/WuFQVBXrv7
۔۔۔۔۔۔۔۔۔۔۔۔۔۔۔۔۔۔۔۔۔۔۔۔۔۔۔۔۔۔۔۔۔۔۔۔۔۔۔۔۔۔۔۔
#HumNews #Kashmir #ImranKhan https://t.co/qUdFbubere</t>
  </si>
  <si>
    <t>Mon Sep 30 08:30:07 +0000 2019</t>
  </si>
  <si>
    <t>http://twitter.com/humnewspakistan/statuses/1178587816181325824</t>
  </si>
  <si>
    <t>{"hashtags":[{"text":"HumNews","indices":[151,159]},{"text":"Kashmir","indices":[160,168]},{"text":"ImranKhan","indices":[169,179]}],"symbols":[],"user_mentions":[],"urls":[{"url":"https://t.co/WuFQVBXrv7","expanded_url":"https://www.humnews.pk/latest/202016/","display_url":"humnews.pk/latest/202016/","indices":[82,105]}],"media":[{"id":1178587814830710800,"id_str":"1178587814830710784","indices":[180,203],"media_url":"http://pbs.twimg.com/media/EFsvX4eWoAAPLtF.jpg","media_url_https":"https://pbs.twimg.com/media/EFsvX4eWoAAPLtF.jpg","url":"https://t.co/qUdFbubere","display_url":"pic.twitter.com/qUdFbubere","expanded_url":"https://twitter.com/humnewspakistan/status/1178587816181325824/photo/1","type":"photo","sizes":{"thumb":{"w":150,"h":150,"resize":"crop"},"medium":{"w":843,"h":500,"resize":"fit"},"small":{"w":680,"h":403,"resize":"fit"},"large":{"w":843,"h":500,"resize":"fit"}}}]}</t>
  </si>
  <si>
    <t>1178552858641350656</t>
  </si>
  <si>
    <t>سابق وزیر خارجہ خوشید قصوری نے مقبوضہ کشمیر میں بھارتی اقدامات کو سنگین غلطی قرار دیدیا۔
#KhurshidKasuri 
#PTIGovernment
#Kashmir
#Pakistan 
#DawnNews https://t.co/tBFZuN1gs9</t>
  </si>
  <si>
    <t>Mon Sep 30 06:11:12 +0000 2019</t>
  </si>
  <si>
    <t>http://twitter.com/Dawn_News/statuses/1178552858641350656</t>
  </si>
  <si>
    <t>{"hashtags":[{"text":"KhurshidKasuri","indices":[90,105]},{"text":"PTIGovernment","indices":[107,121]},{"text":"Kashmir","indices":[122,130]},{"text":"Pakistan","indices":[131,140]},{"text":"DawnNews","indices":[142,151]}],"symbols":[],"user_mentions":[],"urls":[],"media":[{"id":1178552578528948200,"id_str":"1178552578528948224","indices":[152,175],"media_url":"http://pbs.twimg.com/ext_tw_video_thumb/1178552578528948224/pu/img/jRMM-xjwT9eVEEUQ.jpg","media_url_https":"https://pbs.twimg.com/ext_tw_video_thumb/1178552578528948224/pu/img/jRMM-xjwT9eVEEUQ.jpg","url":"https://t.co/tBFZuN1gs9","display_url":"pic.twitter.com/tBFZuN1gs9","expanded_url":"https://twitter.com/Dawn_News/status/1178552858641350656/video/1","type":"photo","sizes":{"thumb":{"w":150,"h":150,"resize":"crop"},"small":{"w":680,"h":680,"resize":"fit"},"large":{"w":1080,"h":1080,"resize":"fit"},"medium":{"w":1080,"h":1080,"resize":"fit"}}}]}</t>
  </si>
  <si>
    <t>1178550715142291458</t>
  </si>
  <si>
    <t>’خوش فہمیاں اب مایوسی میں بدل رہی ہیں‘
۔۔۔۔۔۔۔۔۔۔۔۔۔۔۔۔۔۔۔۔۔۔۔۔۔۔۔۔۔۔۔۔
مزید پڑھیں: https://t.co/XJWgVUzuqu
۔۔۔۔۔۔۔۔۔۔۔۔۔۔۔۔۔۔۔۔۔۔۔۔۔۔۔۔۔۔۔۔
#HumNews #BreakingPointWithMalick #ImranKhan #PTI #JuiF #Kashmir #MolanaFazlurRehman https://t.co/x8vaOpjPkt</t>
  </si>
  <si>
    <t>Mon Sep 30 06:02:41 +0000 2019</t>
  </si>
  <si>
    <t>http://twitter.com/humnewspakistan/statuses/1178550715142291458</t>
  </si>
  <si>
    <t>{"hashtags":[{"text":"HumNews","indices":[141,149]},{"text":"BreakingPointWithMalick","indices":[150,174]},{"text":"ImranKhan","indices":[175,185]},{"text":"PTI","indices":[186,190]},{"text":"JuiF","indices":[191,196]},{"text":"Kashmir","indices":[197,205]},{"text":"MolanaFazlurRehman","indices":[206,225]}],"symbols":[],"user_mentions":[],"urls":[{"url":"https://t.co/XJWgVUzuqu","expanded_url":"https://www.humnews.pk/latest/201955/","display_url":"humnews.pk/latest/201955/","indices":[84,107]}],"media":[{"id":1178550712810258400,"id_str":"1178550712810258432","indices":[226,249],"media_url":"http://pbs.twimg.com/media/EFsNoQrWwAAuiPY.png","media_url_https":"https://pbs.twimg.com/media/EFsNoQrWwAAuiPY.png","url":"https://t.co/x8vaOpjPkt","display_url":"pic.twitter.com/x8vaOpjPkt","expanded_url":"https://twitter.com/humnewspakistan/status/1178550715142291458/photo/1","type":"photo","sizes":{"large":{"w":843,"h":500,"resize":"fit"},"small":{"w":680,"h":403,"resize":"fit"},"medium":{"w":843,"h":500,"resize":"fit"},"thumb":{"w":150,"h":150,"resize":"crop"}}}]}</t>
  </si>
  <si>
    <t>1178549532092706816</t>
  </si>
  <si>
    <t>The grim situation remained unchanged in Indian occupied Kashmir on 57th consecutive day.
#Kashmir #Curfew #ARYNews</t>
  </si>
  <si>
    <t>Mon Sep 30 05:57:59 +0000 2019</t>
  </si>
  <si>
    <t>http://twitter.com/ARYNEWSOFFICIAL/statuses/1178549532092706816</t>
  </si>
  <si>
    <t>{"hashtags":[{"text":"Kashmir","indices":[90,98]},{"text":"Curfew","indices":[99,106]},{"text":"ARYNews","indices":[107,115]}],"symbols":[],"user_mentions":[],"urls":[]}</t>
  </si>
  <si>
    <t>1178541934475960321</t>
  </si>
  <si>
    <t>آزاد کشمیر سمیت پنجاب اور خبیرپختونخوا کے مختلف شہروں میں شدید زلزلے کے نتیجے میں ابتدائی طور پر 25 افراد جاں بحق اور تقریباً 400 افراد زخمی ہوئے تھے۔
https://t.co/CNFXuiA5PS
#dawnnews
#imrankhan
#Kashmir 
#punjab
#EarthquakeinPakistan https://t.co/oyFSfcDQp9</t>
  </si>
  <si>
    <t>Mon Sep 30 05:27:48 +0000 2019</t>
  </si>
  <si>
    <t>http://twitter.com/Dawn_News/statuses/1178541934475960321</t>
  </si>
  <si>
    <t>{"hashtags":[{"text":"dawnnews","indices":[175,184]},{"text":"imrankhan","indices":[185,195]},{"text":"Kashmir","indices":[196,204]},{"text":"punjab","indices":[206,213]},{"text":"EarthquakeinPakistan","indices":[214,235]}],"symbols":[],"user_mentions":[],"urls":[{"url":"https://t.co/CNFXuiA5PS","expanded_url":"https://www.dawnnews.tv/news/1111578/","display_url":"dawnnews.tv/news/1111578/","indices":[151,174]}],"media":[{"id":1178541805652058000,"id_str":"1178541805652058112","indices":[236,259],"media_url":"http://pbs.twimg.com/media/EFsFhy7WoAA78J7.jpg","media_url_https":"https://pbs.twimg.com/media/EFsFhy7WoAA78J7.jpg","url":"https://t.co/oyFSfcDQp9","display_url":"pic.twitter.com/oyFSfcDQp9","expanded_url":"https://twitter.com/Dawn_News/status/1178541934475960321/photo/1","type":"photo","sizes":{"medium":{"w":675,"h":1200,"resize":"fit"},"thumb":{"w":150,"h":150,"resize":"crop"},"large":{"w":1080,"h":1920,"resize":"fit"},"small":{"w":383,"h":680,"resize":"fit"}}}]}</t>
  </si>
  <si>
    <t>1178538697261813760</t>
  </si>
  <si>
    <t>مقبوضہ کشمیر میں کرفیو کا57واں روز۔۔مقبوضہ وادی دنیا کی سب سےبڑی جیل میں تبدیل۔وادی میں انسانی المیہ جنم لے چکا۔ بچوں کے دودھ، ادویات اور اشیائے ضروریہ کی شدید قلت۔موبائل فون، ٹیلی فون اور انٹرنیٹ سروس بھی معطل۔48گھنٹوں میں  شہید ہونے والے کشمیری نوجوانوں کی تعداد7ہوگئی 
#Kashmir https://t.co/8nEHnMMZwZ</t>
  </si>
  <si>
    <t>Mon Sep 30 05:14:56 +0000 2019</t>
  </si>
  <si>
    <t>http://twitter.com/PTVNewsOfficial/statuses/1178538697261813760</t>
  </si>
  <si>
    <t>{"hashtags":[{"text":"Kashmir","indices":[272,280]}],"symbols":[],"user_mentions":[],"urls":[],"media":[{"id":1178538685068959700,"id_str":"1178538685068959744","indices":[281,304],"media_url":"http://pbs.twimg.com/media/EFsCsJ2XYAAMWM_.jpg","media_url_https":"https://pbs.twimg.com/media/EFsCsJ2XYAAMWM_.jpg","url":"https://t.co/8nEHnMMZwZ","display_url":"pic.twitter.com/8nEHnMMZwZ","expanded_url":"https://twitter.com/PTVNewsOfficial/status/1178538697261813760/photo/1","type":"photo","sizes":{"medium":{"w":1024,"h":512,"resize":"fit"},"thumb":{"w":150,"h":150,"resize":"crop"},"large":{"w":1024,"h":512,"resize":"fit"},"small":{"w":680,"h":340,"resize":"fit"}}}]}</t>
  </si>
  <si>
    <t>1178537896934084608</t>
  </si>
  <si>
    <t>مظلوم کشمیریوں سےاظہاریکجہتی اوربھارت کےخلاف دنیابھرمیں مظاہروں کا سلسلہ جاری۔نیویارک ،مونٹریال ،بارسلونااورفرینکفرٹ میں  سکھوں،کشمیریوں اورپاکستانیوں کاشدیداحتجاج۔کشمیر سے کرفیواٹھانے اور لاک ڈاؤن ختم کرنے کا مطالبہ 
#Kashmir https://t.co/kHYPGeFzdv</t>
  </si>
  <si>
    <t>Mon Sep 30 05:11:45 +0000 2019</t>
  </si>
  <si>
    <t>http://twitter.com/PTVNewsOfficial/statuses/1178537896934084608</t>
  </si>
  <si>
    <t>{"hashtags":[{"text":"Kashmir","indices":[218,226]}],"symbols":[],"user_mentions":[],"urls":[],"media":[{"id":1178537884334383000,"id_str":"1178537884334383104","indices":[227,250],"media_url":"http://pbs.twimg.com/media/EFsB9i4XYAAXjQV.jpg","media_url_https":"https://pbs.twimg.com/media/EFsB9i4XYAAXjQV.jpg","url":"https://t.co/kHYPGeFzdv","display_url":"pic.twitter.com/kHYPGeFzdv","expanded_url":"https://twitter.com/PTVNewsOfficial/status/1178537896934084608/photo/1","type":"photo","sizes":{"thumb":{"w":150,"h":150,"resize":"crop"},"large":{"w":1024,"h":512,"resize":"fit"},"medium":{"w":1024,"h":512,"resize":"fit"},"small":{"w":680,"h":340,"resize":"fit"}}}]}</t>
  </si>
  <si>
    <t>1178535220422889472</t>
  </si>
  <si>
    <t>جب تک پاکستانی کشمیریوں کے ساتھ کھڑے ہیں تب تک کشمیر کے لوگ اپنی جدوجہد کرتے رہیں گے اور وہ ایک دن اپنی آزادی جیتیں گے
https://t.co/7SOalh8E1e
#dawnnews
#imrankhan
#Kashmir 
#india https://t.co/QHuoe4v2fx</t>
  </si>
  <si>
    <t>Mon Sep 30 05:01:07 +0000 2019</t>
  </si>
  <si>
    <t>http://twitter.com/Dawn_News/statuses/1178535220422889472</t>
  </si>
  <si>
    <t>{"hashtags":[{"text":"dawnnews","indices":[143,152]},{"text":"imrankhan","indices":[153,163]},{"text":"Kashmir","indices":[164,172]},{"text":"india","indices":[174,180]}],"symbols":[],"user_mentions":[],"urls":[{"url":"https://t.co/7SOalh8E1e","expanded_url":"https://www.dawnnews.tv/news/1111551/","display_url":"dawnnews.tv/news/1111551/","indices":[119,142]}],"media":[{"id":1178535132707348500,"id_str":"1178535132707348480","indices":[181,204],"media_url":"http://pbs.twimg.com/media/EFr_dYRW4AA50pf.png","media_url_https":"https://pbs.twimg.com/media/EFr_dYRW4AA50pf.png","url":"https://t.co/QHuoe4v2fx","display_url":"pic.twitter.com/QHuoe4v2fx","expanded_url":"https://twitter.com/Dawn_News/status/1178535220422889472/photo/1","type":"photo","sizes":{"large":{"w":800,"h":900,"resize":"fit"},"small":{"w":604,"h":680,"resize":"fit"},"medium":{"w":800,"h":900,"resize":"fit"},"thumb":{"w":150,"h":150,"resize":"crop"}}}]}</t>
  </si>
  <si>
    <t>1178532963501391872</t>
  </si>
  <si>
    <t>’ مقبوضہ کشمیر کے نوجوانوں میں موت کا خوف ختم ہو گیا ‘
۔۔۔۔۔۔۔۔۔۔۔۔۔۔۔۔۔۔۔۔۔۔۔۔۔۔۔۔۔۔۔۔۔۔۔۔۔۔۔۔۔۔۔۔۔۔۔۔
تفصیل پڑھیں: https://t.co/9py3yiDlD7
۔۔۔۔۔۔۔۔۔۔۔۔۔۔۔۔۔۔۔۔۔۔۔۔۔۔۔۔۔۔۔۔۔۔۔۔۔۔۔۔۔۔۔۔۔۔۔۔
#HumNews #Kashmir https://t.co/K6RFD7m4yA</t>
  </si>
  <si>
    <t>Mon Sep 30 04:52:09 +0000 2019</t>
  </si>
  <si>
    <t>http://twitter.com/humnewspakistan/statuses/1178532963501391872</t>
  </si>
  <si>
    <t>{"hashtags":[{"text":"HumNews","indices":[190,198]},{"text":"Kashmir","indices":[199,207]}],"symbols":[],"user_mentions":[],"urls":[{"url":"https://t.co/9py3yiDlD7","expanded_url":"https://www.humnews.pk/latest/201907/","display_url":"humnews.pk/latest/201907/","indices":[117,140]}],"media":[{"id":1178532962243096600,"id_str":"1178532962243096577","indices":[208,231],"media_url":"http://pbs.twimg.com/media/EFr9fCqWsAEe9Yx.jpg","media_url_https":"https://pbs.twimg.com/media/EFr9fCqWsAEe9Yx.jpg","url":"https://t.co/K6RFD7m4yA","display_url":"pic.twitter.com/K6RFD7m4yA","expanded_url":"https://twitter.com/humnewspakistan/status/1178532963501391872/photo/1","type":"photo","sizes":{"medium":{"w":843,"h":500,"resize":"fit"},"thumb":{"w":150,"h":150,"resize":"crop"},"small":{"w":680,"h":403,"resize":"fit"},"large":{"w":843,"h":500,"resize":"fit"}}}]}</t>
  </si>
  <si>
    <t>1178527452039192576</t>
  </si>
  <si>
    <t>#Kashmir Report aired on 29.09.2019 is available on YouTube. https://t.co/WJU8dykxsf</t>
  </si>
  <si>
    <t>Mon Sep 30 04:30:15 +0000 2019</t>
  </si>
  <si>
    <t>http://twitter.com/PTVNewsOfficial/statuses/1178527452039192576</t>
  </si>
  <si>
    <t>{"hashtags":[{"text":"Kashmir","indices":[0,8]}],"symbols":[],"user_mentions":[],"urls":[{"url":"https://t.co/WJU8dykxsf","expanded_url":"https://youtu.be/pImnf26N8Bw","display_url":"youtu.be/pImnf26N8Bw","indices":[61,84]}]}</t>
  </si>
  <si>
    <t>1178369094913073152</t>
  </si>
  <si>
    <t>کشمیریوں کے حق میں آواز اٹھاتا رہوں گا، ترک صدر
۔۔۔۔۔۔۔۔۔۔۔۔۔۔۔۔۔۔۔۔۔۔۔۔۔۔۔۔
مزید پڑھیں: https://t.co/5X2PkUdbbo
۔۔۔۔۔۔۔۔۔۔۔۔۔۔۔۔۔۔۔۔۔۔۔۔۔۔۔۔
#HumNews #Kashmir #TurkPresident #RajabTayyabErdogan #PakNavy https://t.co/Vmy3HOTium</t>
  </si>
  <si>
    <t>Sun Sep 29 18:00:59 +0000 2019</t>
  </si>
  <si>
    <t>http://twitter.com/humnewspakistan/statuses/1178369094913073152</t>
  </si>
  <si>
    <t>{"hashtags":[{"text":"HumNews","indices":[142,150]},{"text":"Kashmir","indices":[151,159]},{"text":"TurkPresident","indices":[160,174]},{"text":"RajabTayyabErdogan","indices":[175,194]},{"text":"PakNavy","indices":[195,203]}],"symbols":[],"user_mentions":[],"urls":[{"url":"https://t.co/5X2PkUdbbo","expanded_url":"https://www.humnews.pk/latest/201965/","display_url":"humnews.pk/latest/201965/","indices":[89,112]}],"media":[{"id":1178369093193339000,"id_str":"1178369093193338881","indices":[204,227],"media_url":"http://pbs.twimg.com/media/EFpocm4WkAEv72P.png","media_url_https":"https://pbs.twimg.com/media/EFpocm4WkAEv72P.png","url":"https://t.co/Vmy3HOTium","display_url":"pic.twitter.com/Vmy3HOTium","expanded_url":"https://twitter.com/humnewspakistan/status/1178369094913073152/photo/1","type":"photo","sizes":{"small":{"w":680,"h":403,"resize":"fit"},"large":{"w":843,"h":500,"resize":"fit"},"thumb":{"w":150,"h":150,"resize":"crop"},"medium":{"w":843,"h":500,"resize":"fit"}}}]}</t>
  </si>
  <si>
    <t>1178363201169362945</t>
  </si>
  <si>
    <t>#Kashmir Scandinavian Council welcomes PM Khan’s address to #UNGA
#ARYNews
https://t.co/IzWfVYdIXe</t>
  </si>
  <si>
    <t>Sun Sep 29 17:37:34 +0000 2019</t>
  </si>
  <si>
    <t>http://twitter.com/ARYNEWSOFFICIAL/statuses/1178363201169362945</t>
  </si>
  <si>
    <t>{"hashtags":[{"text":"Kashmir","indices":[0,8]},{"text":"UNGA","indices":[60,65]},{"text":"ARYNews","indices":[66,74]}],"symbols":[],"user_mentions":[],"urls":[{"url":"https://t.co/IzWfVYdIXe","expanded_url":"https://arynews.tv/en/kashmir-scandinavian-council/","display_url":"arynews.tv/en/kashmir-sca…","indices":[75,98]}]}</t>
  </si>
  <si>
    <t>1178350190958452737</t>
  </si>
  <si>
    <t>‘Govt, opposition united like a rock on #Kashmir issue’: #ShehbazSharif    
#ARYNews
https://t.co/ITd3FUc2FY</t>
  </si>
  <si>
    <t>Sun Sep 29 16:45:52 +0000 2019</t>
  </si>
  <si>
    <t>http://twitter.com/ARYNEWSOFFICIAL/statuses/1178350190958452737</t>
  </si>
  <si>
    <t>{"hashtags":[{"text":"Kashmir","indices":[40,48]},{"text":"ShehbazSharif","indices":[57,71]},{"text":"ARYNews","indices":[76,84]}],"symbols":[],"user_mentions":[],"urls":[{"url":"https://t.co/ITd3FUc2FY","expanded_url":"https://arynews.tv/en/govt-opposition-united-kashmir/","display_url":"arynews.tv/en/govt-opposi…","indices":[85,108]}]}</t>
  </si>
  <si>
    <t>1178346580056985601</t>
  </si>
  <si>
    <t>’خوش فہمیاں اب مایوسی میں بدل رہی ہیں‘
۔۔۔۔۔۔۔۔۔۔۔۔۔۔۔۔۔۔۔۔۔۔۔۔۔۔۔۔۔۔۔۔
مزید پڑھیں: https://t.co/XJWgVUzuqu
۔۔۔۔۔۔۔۔۔۔۔۔۔۔۔۔۔۔۔۔۔۔۔۔۔۔۔۔۔۔۔۔
#HumNews #BreakingPointWithMalick #ImranKhan #PTI #JuiF #Kashmir #MolanaFazlurRehman https://t.co/7kU37ND29l</t>
  </si>
  <si>
    <t>Sun Sep 29 16:31:31 +0000 2019</t>
  </si>
  <si>
    <t>http://twitter.com/humnewspakistan/statuses/1178346580056985601</t>
  </si>
  <si>
    <t>{"hashtags":[{"text":"HumNews","indices":[141,149]},{"text":"BreakingPointWithMalick","indices":[150,174]},{"text":"ImranKhan","indices":[175,185]},{"text":"PTI","indices":[186,190]},{"text":"JuiF","indices":[191,196]},{"text":"Kashmir","indices":[197,205]},{"text":"MolanaFazlurRehman","indices":[206,225]}],"symbols":[],"user_mentions":[],"urls":[{"url":"https://t.co/XJWgVUzuqu","expanded_url":"https://www.humnews.pk/latest/201955/","display_url":"humnews.pk/latest/201955/","indices":[84,107]}],"media":[{"id":1178346578551218200,"id_str":"1178346578551218177","indices":[226,249],"media_url":"http://pbs.twimg.com/media/EFpT-FTXoAEZLBy.png","media_url_https":"https://pbs.twimg.com/media/EFpT-FTXoAEZLBy.png","url":"https://t.co/7kU37ND29l","display_url":"pic.twitter.com/7kU37ND29l","expanded_url":"https://twitter.com/humnewspakistan/status/1178346580056985601/photo/1","type":"photo","sizes":{"large":{"w":843,"h":500,"resize":"fit"},"small":{"w":680,"h":403,"resize":"fit"},"medium":{"w":843,"h":500,"resize":"fit"},"thumb":{"w":150,"h":150,"resize":"crop"}}}]}</t>
  </si>
  <si>
    <t>1178343175456464896</t>
  </si>
  <si>
    <t>PM Imran successfully raised #Kashmir issue before world: FM Qureshi  
#ARYNews
https://t.co/PwASQxxBAv</t>
  </si>
  <si>
    <t>Sun Sep 29 16:18:00 +0000 2019</t>
  </si>
  <si>
    <t>http://twitter.com/ARYNEWSOFFICIAL/statuses/1178343175456464896</t>
  </si>
  <si>
    <t>{"hashtags":[{"text":"Kashmir","indices":[29,37]},{"text":"ARYNews","indices":[71,79]}],"symbols":[],"user_mentions":[],"urls":[{"url":"https://t.co/PwASQxxBAv","expanded_url":"https://arynews.tv/en/imran-raised-kashmir-issue-world/","display_url":"arynews.tv/en/imran-raise…","indices":[80,103]}]}</t>
  </si>
  <si>
    <t>1178323466501738496</t>
  </si>
  <si>
    <t>Protesters in #England chant, raise slogans against #Indian atrocities in #Kashmir
#ARYNews
https://t.co/xxpFLRhOwt</t>
  </si>
  <si>
    <t>Sun Sep 29 14:59:41 +0000 2019</t>
  </si>
  <si>
    <t>http://twitter.com/ARYNEWSOFFICIAL/statuses/1178323466501738496</t>
  </si>
  <si>
    <t>{"hashtags":[{"text":"England","indices":[14,22]},{"text":"Indian","indices":[52,59]},{"text":"Kashmir","indices":[74,82]},{"text":"ARYNews","indices":[83,91]}],"symbols":[],"user_mentions":[],"urls":[{"url":"https://t.co/xxpFLRhOwt","expanded_url":"https://arynews.tv/en/kashmir-manchester-protest/","display_url":"arynews.tv/en/kashmir-man…","indices":[92,115]}]}</t>
  </si>
  <si>
    <t>1178311396985069568</t>
  </si>
  <si>
    <t>AJK president urges UN to implement #Kashmir resolutions
#ARYNews
https://t.co/4xabcbDubl</t>
  </si>
  <si>
    <t>Sun Sep 29 14:11:43 +0000 2019</t>
  </si>
  <si>
    <t>http://twitter.com/ARYNEWSOFFICIAL/statuses/1178311396985069568</t>
  </si>
  <si>
    <t>{"hashtags":[{"text":"Kashmir","indices":[36,44]},{"text":"ARYNews","indices":[57,65]}],"symbols":[],"user_mentions":[],"urls":[{"url":"https://t.co/4xabcbDubl","expanded_url":"https://arynews.tv/en/ajk-president-un-kashmir-resolutions/","display_url":"arynews.tv/en/ajk-preside…","indices":[66,89]}]}</t>
  </si>
  <si>
    <t>1178302988319956992</t>
  </si>
  <si>
    <t>RT @Ruptly: Hundreds march in #Frankfurt to protest against India's lockdown of #Kashmir https://t.co/VFC4rLKIdf</t>
  </si>
  <si>
    <t>Sun Sep 29 13:38:18 +0000 2019</t>
  </si>
  <si>
    <t>http://twitter.com/PTVNewsOfficial/statuses/1178302988319956992</t>
  </si>
  <si>
    <t>{"hashtags":[{"text":"Frankfurt","indices":[30,40]},{"text":"Kashmir","indices":[80,88]}],"symbols":[],"user_mentions":[{"screen_name":"Ruptly","name":"Ruptly","id":934399189,"id_str":"934399189","indices":[3,10]}],"urls":[],"media":[{"id":1178012269642485800,"id_str":"1178012269642485763","indices":[89,112],"media_url":"http://pbs.twimg.com/amplify_video_thumb/1178012269642485763/img/_ZeOJXlFgUlMcJeU.jpg","media_url_https":"https://pbs.twimg.com/amplify_video_thumb/1178012269642485763/img/_ZeOJXlFgUlMcJeU.jpg","url":"https://t.co/VFC4rLKIdf","display_url":"pic.twitter.com/VFC4rLKIdf","expanded_url":"https://twitter.com/Ruptly/status/1178016526789570560/video/1","type":"photo","sizes":{"thumb":{"w":150,"h":150,"resize":"crop"},"small":{"w":680,"h":680,"resize":"fit"},"medium":{"w":720,"h":720,"resize":"fit"},"large":{"w":720,"h":720,"resize":"fit"}},"source_status_id":1178016526789570600,"source_status_id_str":"1178016526789570560","source_user_id":934399189,"source_user_id_str":"934399189"}]}</t>
  </si>
  <si>
    <t>1178276904002035712</t>
  </si>
  <si>
    <t>’ مقبوضہ کشمیر کے نوجوانوں میں موت کا خوف ختم ہو گیا ‘
۔۔۔۔۔۔۔۔۔۔۔۔۔۔۔۔۔۔۔۔۔۔۔۔۔۔۔۔۔۔۔۔۔۔۔۔۔۔۔۔۔۔۔۔۔۔۔۔
تفصیل پڑھیں: https://t.co/9py3yiDlD7
۔۔۔۔۔۔۔۔۔۔۔۔۔۔۔۔۔۔۔۔۔۔۔۔۔۔۔۔۔۔۔۔۔۔۔۔۔۔۔۔۔۔۔۔۔۔۔۔
#HumNews #Kashmir https://t.co/EOfexkcDKF</t>
  </si>
  <si>
    <t>Sun Sep 29 11:54:39 +0000 2019</t>
  </si>
  <si>
    <t>http://twitter.com/humnewspakistan/statuses/1178276904002035712</t>
  </si>
  <si>
    <t>{"hashtags":[{"text":"HumNews","indices":[190,198]},{"text":"Kashmir","indices":[199,207]}],"symbols":[],"user_mentions":[],"urls":[{"url":"https://t.co/9py3yiDlD7","expanded_url":"https://www.humnews.pk/latest/201907/","display_url":"humnews.pk/latest/201907/","indices":[117,140]}],"media":[{"id":1178276902542467000,"id_str":"1178276902542467072","indices":[208,231],"media_url":"http://pbs.twimg.com/media/EFoUmZ8XYAAZNLt.jpg","media_url_https":"https://pbs.twimg.com/media/EFoUmZ8XYAAZNLt.jpg","url":"https://t.co/EOfexkcDKF","display_url":"pic.twitter.com/EOfexkcDKF","expanded_url":"https://twitter.com/humnewspakistan/status/1178276904002035712/photo/1","type":"photo","sizes":{"thumb":{"w":150,"h":150,"resize":"crop"},"medium":{"w":843,"h":500,"resize":"fit"},"large":{"w":843,"h":500,"resize":"fit"},"small":{"w":680,"h":403,"resize":"fit"}}}]}</t>
  </si>
  <si>
    <t>1177965987053920258</t>
  </si>
  <si>
    <t>Indian police tighten restrictions in occupied #Kashmir after PM Imran's #UNGA speech
 https://t.co/9nDdXM0XNH</t>
  </si>
  <si>
    <t>Sat Sep 28 15:19:11 +0000 2019</t>
  </si>
  <si>
    <t>http://twitter.com/dawn_com/statuses/1177965987053920258</t>
  </si>
  <si>
    <t>{"hashtags":[{"text":"Kashmir","indices":[47,55]},{"text":"UNGA","indices":[73,78]}],"symbols":[],"user_mentions":[],"urls":[{"url":"https://t.co/9nDdXM0XNH","expanded_url":"https://www.dawn.com/news/1507836","display_url":"dawn.com/news/1507836","indices":[87,110]}]}</t>
  </si>
  <si>
    <t>1177954564215099393</t>
  </si>
  <si>
    <t>#Indian troops martyr six people in occupied #Kashmir  
#ARYNews https://t.co/lUsSTVAl5s</t>
  </si>
  <si>
    <t>Sat Sep 28 14:33:48 +0000 2019</t>
  </si>
  <si>
    <t>http://twitter.com/ARYNEWSOFFICIAL/statuses/1177954564215099393</t>
  </si>
  <si>
    <t>{"hashtags":[{"text":"Indian","indices":[0,7]},{"text":"Kashmir","indices":[45,53]},{"text":"ARYNews","indices":[56,64]}],"symbols":[],"user_mentions":[],"urls":[{"url":"https://t.co/lUsSTVAl5s","expanded_url":"https://arynews.tv/en/indian-troops-martyr-six/","display_url":"arynews.tv/en/indian-troo…","indices":[65,88]}]}</t>
  </si>
  <si>
    <t>1177915318863323136</t>
  </si>
  <si>
    <t>عمران خان کا خطاب، سری نگر میں لوگ خوشی سے باہر نکل آئے، بھارت مخالف نعرے بازی 
مزید پڑھیں: https://t.co/bAmwtu1Oy8
#DawnNews #IOK #Kashmir #Issue #Protest</t>
  </si>
  <si>
    <t>Sat Sep 28 11:57:51 +0000 2019</t>
  </si>
  <si>
    <t>http://twitter.com/Dawn_News/statuses/1177915318863323136</t>
  </si>
  <si>
    <t>{"hashtags":[{"text":"DawnNews","indices":[118,127]},{"text":"IOK","indices":[128,132]},{"text":"Kashmir","indices":[133,141]},{"text":"Issue","indices":[142,148]},{"text":"Protest","indices":[149,157]}],"symbols":[],"user_mentions":[],"urls":[{"url":"https://t.co/bAmwtu1Oy8","expanded_url":"https://www.dawnnews.tv/news/1111521/","display_url":"dawnnews.tv/news/1111521/","indices":[93,116]}]}</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</si>
</sst>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HH:mm:ss"/>
    <numFmt numFmtId="165" formatCode="m/d/yyyy h:mm:ss"/>
    <numFmt numFmtId="166" formatCode="d&quot;/&quot;m&quot;/&quot;yy"/>
    <numFmt numFmtId="167" formatCode="dd/MM/yyyy"/>
    <numFmt numFmtId="168" formatCode="HH:mm:ss"/>
  </numFmts>
  <fonts count="29">
    <font>
      <sz val="10.0"/>
      <color rgb="FF000000"/>
      <name val="Arial"/>
    </font>
    <font>
      <sz val="8.0"/>
    </font>
    <font>
      <sz val="18.0"/>
      <name val="Verdana"/>
    </font>
    <font/>
    <font>
      <sz val="10.0"/>
      <name val="Roboto"/>
    </font>
    <font>
      <b/>
      <u/>
      <sz val="10.0"/>
      <color rgb="FF0000FF"/>
      <name val="Roboto"/>
    </font>
    <font>
      <u/>
      <sz val="8.0"/>
      <color rgb="FF0000FF"/>
    </font>
    <font>
      <b/>
      <sz val="10.0"/>
      <color rgb="FFFFFFFF"/>
      <name val="Roboto"/>
    </font>
    <font>
      <u/>
      <sz val="8.0"/>
      <color rgb="FF0000FF"/>
    </font>
    <font>
      <name val="Roboto"/>
    </font>
    <font>
      <b/>
      <sz val="10.0"/>
      <color rgb="FF000000"/>
      <name val="Roboto"/>
    </font>
    <font>
      <b/>
      <name val="Roboto"/>
    </font>
    <font>
      <color rgb="FFFFFFFF"/>
      <name val="Roboto"/>
    </font>
    <font>
      <sz val="9.0"/>
      <name val="Roboto"/>
    </font>
    <font>
      <sz val="10.0"/>
      <color rgb="FF3D85C6"/>
      <name val="Roboto"/>
    </font>
    <font>
      <b/>
      <sz val="10.0"/>
      <name val="Roboto"/>
    </font>
    <font>
      <sz val="10.0"/>
      <name val="Courier New"/>
    </font>
    <font>
      <b/>
      <u/>
      <sz val="10.0"/>
      <color rgb="FFFFFFFF"/>
      <name val="Roboto"/>
    </font>
    <font>
      <u/>
      <sz val="10.0"/>
      <color rgb="FF0000FF"/>
      <name val="Roboto"/>
    </font>
    <font>
      <b/>
      <sz val="24.0"/>
    </font>
    <font>
      <sz val="10.0"/>
    </font>
    <font>
      <b/>
      <sz val="10.0"/>
    </font>
    <font>
      <sz val="9.0"/>
      <name val="Trebuchet MS"/>
    </font>
    <font>
      <sz val="14.0"/>
      <name val="Trebuchet MS"/>
    </font>
    <font>
      <sz val="12.0"/>
      <name val="Trebuchet MS"/>
    </font>
    <font>
      <b/>
      <sz val="9.0"/>
      <name val="Arial"/>
    </font>
    <font>
      <sz val="12.0"/>
    </font>
    <font>
      <b/>
      <name val="Arial"/>
    </font>
    <font>
      <sz val="8.0"/>
      <name val="Arial"/>
    </font>
  </fonts>
  <fills count="7">
    <fill>
      <patternFill patternType="none"/>
    </fill>
    <fill>
      <patternFill patternType="lightGray"/>
    </fill>
    <fill>
      <patternFill patternType="solid">
        <fgColor rgb="FFD9D9D9"/>
        <bgColor rgb="FFD9D9D9"/>
      </patternFill>
    </fill>
    <fill>
      <patternFill patternType="solid">
        <fgColor rgb="FF2196F3"/>
        <bgColor rgb="FF2196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12">
    <border/>
    <border>
      <right style="thin">
        <color rgb="FFD9D9D9"/>
      </right>
    </border>
    <border>
      <left style="thin">
        <color rgb="FF000000"/>
      </left>
    </border>
    <border>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D9D9D9"/>
      </right>
    </border>
    <border>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D9D9D9"/>
      </right>
      <bottom style="thin">
        <color rgb="FFD9D9D9"/>
      </bottom>
    </border>
    <border>
      <bottom style="thin">
        <color rgb="FFD9D9D9"/>
      </bottom>
    </border>
  </borders>
  <cellStyleXfs count="1">
    <xf borderId="0" fillId="0" fontId="0" numFmtId="0" applyAlignment="1" applyFont="1"/>
  </cellStyleXfs>
  <cellXfs count="132">
    <xf borderId="0" fillId="0" fontId="0" numFmtId="0" xfId="0" applyAlignment="1" applyFont="1">
      <alignment readingOrder="0" shrinkToFit="0" vertical="bottom" wrapText="0"/>
    </xf>
    <xf borderId="0" fillId="2" fontId="1" numFmtId="49" xfId="0" applyAlignment="1" applyFill="1" applyFont="1" applyNumberFormat="1">
      <alignment horizontal="left" vertical="bottom"/>
    </xf>
    <xf borderId="0" fillId="0" fontId="2" numFmtId="0" xfId="0" applyAlignment="1" applyFont="1">
      <alignment horizontal="center" readingOrder="0" vertical="center"/>
    </xf>
    <xf borderId="1" fillId="0" fontId="3" numFmtId="0" xfId="0" applyBorder="1" applyFont="1"/>
    <xf borderId="0" fillId="0" fontId="1" numFmtId="49" xfId="0" applyAlignment="1" applyFont="1" applyNumberFormat="1">
      <alignment horizontal="left" readingOrder="0" vertical="bottom"/>
    </xf>
    <xf borderId="2" fillId="0" fontId="4" numFmtId="0" xfId="0" applyAlignment="1" applyBorder="1" applyFont="1">
      <alignment horizontal="center" readingOrder="0" vertical="top"/>
    </xf>
    <xf borderId="0" fillId="0" fontId="1" numFmtId="49" xfId="0" applyAlignment="1" applyFont="1" applyNumberFormat="1">
      <alignment horizontal="left" readingOrder="0" shrinkToFit="0" vertical="bottom" wrapText="1"/>
    </xf>
    <xf borderId="0" fillId="0" fontId="1" numFmtId="164" xfId="0" applyAlignment="1" applyFont="1" applyNumberFormat="1">
      <alignment horizontal="left" readingOrder="0" vertical="bottom"/>
    </xf>
    <xf borderId="0" fillId="0" fontId="1" numFmtId="49" xfId="0" applyAlignment="1" applyFont="1" applyNumberFormat="1">
      <alignment horizontal="left" readingOrder="0" shrinkToFit="0" vertical="bottom" wrapText="0"/>
    </xf>
    <xf borderId="0" fillId="2" fontId="1" numFmtId="49" xfId="0" applyAlignment="1" applyFont="1" applyNumberFormat="1">
      <alignment horizontal="left" readingOrder="0" vertical="bottom"/>
    </xf>
    <xf borderId="2" fillId="0" fontId="5" numFmtId="0" xfId="0" applyAlignment="1" applyBorder="1" applyFont="1">
      <alignment horizontal="center" readingOrder="0" vertical="top"/>
    </xf>
    <xf borderId="0" fillId="0" fontId="6" numFmtId="49" xfId="0" applyAlignment="1" applyFont="1" applyNumberFormat="1">
      <alignment horizontal="left" readingOrder="0" shrinkToFit="0" vertical="bottom" wrapText="0"/>
    </xf>
    <xf borderId="2" fillId="3" fontId="7" numFmtId="0" xfId="0" applyAlignment="1" applyBorder="1" applyFill="1" applyFont="1">
      <alignment horizontal="left" readingOrder="0"/>
    </xf>
    <xf borderId="0" fillId="3" fontId="7" numFmtId="0" xfId="0" applyAlignment="1" applyFont="1">
      <alignment horizontal="left" readingOrder="0"/>
    </xf>
    <xf borderId="0" fillId="0" fontId="8" numFmtId="49" xfId="0" applyAlignment="1" applyFont="1" applyNumberFormat="1">
      <alignment horizontal="left" readingOrder="0" vertical="bottom"/>
    </xf>
    <xf borderId="1" fillId="3" fontId="7" numFmtId="0" xfId="0" applyAlignment="1" applyBorder="1" applyFont="1">
      <alignment horizontal="right" readingOrder="0" vertical="center"/>
    </xf>
    <xf borderId="2" fillId="0" fontId="4" numFmtId="0" xfId="0" applyAlignment="1" applyBorder="1" applyFont="1">
      <alignment horizontal="left" readingOrder="0" vertical="center"/>
    </xf>
    <xf borderId="0" fillId="0" fontId="4" numFmtId="0" xfId="0" applyAlignment="1" applyFont="1">
      <alignment vertical="center"/>
    </xf>
    <xf borderId="3" fillId="0" fontId="4" numFmtId="0" xfId="0" applyAlignment="1" applyBorder="1" applyFont="1">
      <alignment vertical="center"/>
    </xf>
    <xf borderId="0" fillId="0" fontId="9" numFmtId="0" xfId="0" applyFont="1"/>
    <xf borderId="1" fillId="0" fontId="4" numFmtId="0" xfId="0" applyBorder="1" applyFont="1"/>
    <xf borderId="0" fillId="3" fontId="7" numFmtId="0" xfId="0" applyAlignment="1" applyFont="1">
      <alignment horizontal="center" readingOrder="0"/>
    </xf>
    <xf borderId="0" fillId="0" fontId="1" numFmtId="49" xfId="0" applyAlignment="1" applyFont="1" applyNumberFormat="1">
      <alignment horizontal="left" readingOrder="0" shrinkToFit="0" vertical="bottom" wrapText="1"/>
    </xf>
    <xf borderId="0" fillId="4" fontId="10" numFmtId="0" xfId="0" applyAlignment="1" applyFill="1" applyFont="1">
      <alignment horizontal="left" vertical="center"/>
    </xf>
    <xf borderId="0" fillId="4" fontId="10" numFmtId="0" xfId="0" applyAlignment="1" applyFont="1">
      <alignment horizontal="center" vertical="center"/>
    </xf>
    <xf borderId="0" fillId="4" fontId="10" numFmtId="0" xfId="0" applyAlignment="1" applyFont="1">
      <alignment readingOrder="0" vertical="center"/>
    </xf>
    <xf borderId="0" fillId="4" fontId="10" numFmtId="9" xfId="0" applyAlignment="1" applyFont="1" applyNumberFormat="1">
      <alignment horizontal="center" readingOrder="0" vertical="center"/>
    </xf>
    <xf borderId="0" fillId="0" fontId="11" numFmtId="0" xfId="0" applyAlignment="1" applyFont="1">
      <alignment horizontal="right" readingOrder="0" vertical="center"/>
    </xf>
    <xf borderId="0" fillId="0" fontId="3" numFmtId="0" xfId="0" applyAlignment="1" applyFont="1">
      <alignment readingOrder="0"/>
    </xf>
    <xf borderId="0" fillId="3" fontId="12" numFmtId="0" xfId="0" applyAlignment="1" applyFont="1">
      <alignment horizontal="center" vertical="center"/>
    </xf>
    <xf borderId="0" fillId="4" fontId="13" numFmtId="0" xfId="0" applyAlignment="1" applyFont="1">
      <alignment horizontal="left" vertical="center"/>
    </xf>
    <xf borderId="0" fillId="4" fontId="13" numFmtId="0" xfId="0" applyAlignment="1" applyFont="1">
      <alignment horizontal="center" vertical="center"/>
    </xf>
    <xf borderId="0" fillId="4" fontId="9" numFmtId="0" xfId="0" applyAlignment="1" applyFont="1">
      <alignment horizontal="center" vertical="center"/>
    </xf>
    <xf borderId="0" fillId="4" fontId="9" numFmtId="9" xfId="0" applyAlignment="1" applyFont="1" applyNumberFormat="1">
      <alignment horizontal="center" vertical="center"/>
    </xf>
    <xf borderId="0" fillId="4" fontId="14" numFmtId="0" xfId="0" applyFont="1"/>
    <xf borderId="0" fillId="0" fontId="15" numFmtId="0" xfId="0" applyAlignment="1" applyFont="1">
      <alignment readingOrder="0"/>
    </xf>
    <xf borderId="0" fillId="4" fontId="9" numFmtId="0" xfId="0" applyFont="1"/>
    <xf borderId="0" fillId="3" fontId="12" numFmtId="0" xfId="0" applyAlignment="1" applyFont="1">
      <alignment horizontal="center" shrinkToFit="0" vertical="center" wrapText="0"/>
    </xf>
    <xf borderId="0" fillId="4" fontId="9" numFmtId="0" xfId="0" applyAlignment="1" applyFont="1">
      <alignment horizontal="left" vertical="center"/>
    </xf>
    <xf borderId="0" fillId="0" fontId="9" numFmtId="0" xfId="0" applyAlignment="1" applyFont="1">
      <alignment readingOrder="0"/>
    </xf>
    <xf borderId="0" fillId="4" fontId="9" numFmtId="164" xfId="0" applyFont="1" applyNumberFormat="1"/>
    <xf borderId="4" fillId="0" fontId="4" numFmtId="0" xfId="0" applyAlignment="1" applyBorder="1" applyFont="1">
      <alignment readingOrder="0" vertical="center"/>
    </xf>
    <xf borderId="5" fillId="4" fontId="16" numFmtId="0" xfId="0" applyAlignment="1" applyBorder="1" applyFont="1">
      <alignment horizontal="center" readingOrder="0" shrinkToFit="0" vertical="center" wrapText="1"/>
    </xf>
    <xf borderId="6" fillId="0" fontId="4" numFmtId="0" xfId="0" applyAlignment="1" applyBorder="1" applyFont="1">
      <alignment readingOrder="0" shrinkToFit="0" vertical="center" wrapText="1"/>
    </xf>
    <xf borderId="0" fillId="0" fontId="4" numFmtId="0" xfId="0" applyFont="1"/>
    <xf borderId="7" fillId="0" fontId="4" numFmtId="0" xfId="0" applyBorder="1" applyFont="1"/>
    <xf borderId="0" fillId="0" fontId="4" numFmtId="0" xfId="0" applyAlignment="1" applyFont="1">
      <alignment readingOrder="0" shrinkToFit="0" vertical="top" wrapText="1"/>
    </xf>
    <xf borderId="4" fillId="0" fontId="4" numFmtId="0" xfId="0" applyAlignment="1" applyBorder="1" applyFont="1">
      <alignment readingOrder="0" vertical="center"/>
    </xf>
    <xf borderId="8" fillId="5" fontId="16" numFmtId="0" xfId="0" applyAlignment="1" applyBorder="1" applyFill="1" applyFont="1">
      <alignment horizontal="center" readingOrder="0" vertical="center"/>
    </xf>
    <xf borderId="6" fillId="0" fontId="4" numFmtId="0" xfId="0" applyAlignment="1" applyBorder="1" applyFont="1">
      <alignment readingOrder="0" vertical="center"/>
    </xf>
    <xf borderId="4" fillId="5" fontId="16" numFmtId="0" xfId="0" applyAlignment="1" applyBorder="1" applyFont="1">
      <alignment horizontal="center" readingOrder="0" vertical="center"/>
    </xf>
    <xf borderId="6" fillId="0" fontId="4" numFmtId="0" xfId="0" applyAlignment="1" applyBorder="1" applyFont="1">
      <alignment readingOrder="0" vertical="center"/>
    </xf>
    <xf borderId="6" fillId="0" fontId="4" numFmtId="0" xfId="0" applyAlignment="1" applyBorder="1" applyFont="1">
      <alignment readingOrder="0" shrinkToFit="0" vertical="center" wrapText="1"/>
    </xf>
    <xf borderId="4" fillId="5" fontId="16" numFmtId="0" xfId="0" applyAlignment="1" applyBorder="1" applyFont="1">
      <alignment horizontal="center" readingOrder="0" vertical="center"/>
    </xf>
    <xf borderId="6" fillId="0" fontId="4" numFmtId="0" xfId="0" applyAlignment="1" applyBorder="1" applyFont="1">
      <alignment horizontal="left" readingOrder="0" shrinkToFit="0" vertical="center" wrapText="1"/>
    </xf>
    <xf borderId="9" fillId="5" fontId="16" numFmtId="0" xfId="0" applyAlignment="1" applyBorder="1" applyFont="1">
      <alignment horizontal="center" readingOrder="0" vertical="center"/>
    </xf>
    <xf borderId="6" fillId="0" fontId="4" numFmtId="0" xfId="0" applyAlignment="1" applyBorder="1" applyFont="1">
      <alignment horizontal="left" readingOrder="0" shrinkToFit="0" vertical="center" wrapText="1"/>
    </xf>
    <xf borderId="0" fillId="0" fontId="4" numFmtId="0" xfId="0" applyAlignment="1" applyFont="1">
      <alignment readingOrder="0" vertical="center"/>
    </xf>
    <xf borderId="8" fillId="4" fontId="16" numFmtId="3" xfId="0" applyAlignment="1" applyBorder="1" applyFont="1" applyNumberFormat="1">
      <alignment vertical="center"/>
    </xf>
    <xf borderId="1" fillId="0" fontId="15" numFmtId="0" xfId="0" applyAlignment="1" applyBorder="1" applyFont="1">
      <alignment readingOrder="0"/>
    </xf>
    <xf borderId="4" fillId="4" fontId="16" numFmtId="3" xfId="0" applyAlignment="1" applyBorder="1" applyFont="1" applyNumberFormat="1">
      <alignment vertical="center"/>
    </xf>
    <xf borderId="0" fillId="0" fontId="4" numFmtId="0" xfId="0" applyAlignment="1" applyFont="1">
      <alignment readingOrder="0" shrinkToFit="0" vertical="center" wrapText="1"/>
    </xf>
    <xf borderId="4" fillId="4" fontId="16" numFmtId="164" xfId="0" applyAlignment="1" applyBorder="1" applyFont="1" applyNumberFormat="1">
      <alignment vertical="center"/>
    </xf>
    <xf borderId="9" fillId="4" fontId="16" numFmtId="164" xfId="0" applyAlignment="1" applyBorder="1" applyFont="1" applyNumberFormat="1">
      <alignment vertical="center"/>
    </xf>
    <xf borderId="2" fillId="0" fontId="4" numFmtId="0" xfId="0" applyAlignment="1" applyBorder="1" applyFont="1">
      <alignment readingOrder="0" vertical="center"/>
    </xf>
    <xf borderId="0" fillId="0" fontId="15" numFmtId="0" xfId="0" applyAlignment="1" applyFont="1">
      <alignment readingOrder="0" vertical="center"/>
    </xf>
    <xf borderId="2" fillId="0" fontId="15" numFmtId="0" xfId="0" applyAlignment="1" applyBorder="1" applyFont="1">
      <alignment readingOrder="0"/>
    </xf>
    <xf borderId="10" fillId="3" fontId="7" numFmtId="0" xfId="0" applyAlignment="1" applyBorder="1" applyFont="1">
      <alignment horizontal="center" vertical="center"/>
    </xf>
    <xf borderId="1" fillId="0" fontId="4" numFmtId="0" xfId="0" applyAlignment="1" applyBorder="1" applyFont="1">
      <alignment readingOrder="0"/>
    </xf>
    <xf borderId="0" fillId="0" fontId="4" numFmtId="0" xfId="0" applyAlignment="1" applyFont="1">
      <alignment horizontal="left" vertical="bottom"/>
    </xf>
    <xf borderId="1" fillId="6" fontId="4" numFmtId="0" xfId="0" applyAlignment="1" applyBorder="1" applyFill="1" applyFont="1">
      <alignment readingOrder="0"/>
    </xf>
    <xf borderId="0" fillId="0" fontId="4" numFmtId="0" xfId="0" applyAlignment="1" applyFont="1">
      <alignment horizontal="left" vertical="center"/>
    </xf>
    <xf borderId="0" fillId="0" fontId="15" numFmtId="0" xfId="0" applyFont="1"/>
    <xf borderId="0" fillId="0" fontId="9" numFmtId="4" xfId="0" applyAlignment="1" applyFont="1" applyNumberFormat="1">
      <alignment horizontal="right" vertical="bottom"/>
    </xf>
    <xf borderId="0" fillId="6" fontId="15" numFmtId="0" xfId="0" applyAlignment="1" applyFont="1">
      <alignment horizontal="center" vertical="bottom"/>
    </xf>
    <xf borderId="0" fillId="0" fontId="9" numFmtId="0" xfId="0" applyAlignment="1" applyFont="1">
      <alignment horizontal="right" vertical="bottom"/>
    </xf>
    <xf borderId="0" fillId="6" fontId="9" numFmtId="0" xfId="0" applyFont="1"/>
    <xf borderId="10" fillId="3" fontId="17" numFmtId="0" xfId="0" applyAlignment="1" applyBorder="1" applyFont="1">
      <alignment horizontal="center" vertical="center"/>
    </xf>
    <xf borderId="0" fillId="6" fontId="9" numFmtId="0" xfId="0" applyAlignment="1" applyFont="1">
      <alignment readingOrder="0"/>
    </xf>
    <xf borderId="0" fillId="6" fontId="4" numFmtId="0" xfId="0" applyAlignment="1" applyFont="1">
      <alignment shrinkToFit="0" wrapText="1"/>
    </xf>
    <xf borderId="0" fillId="0" fontId="9" numFmtId="0" xfId="0" applyAlignment="1" applyFont="1">
      <alignment horizontal="left" vertical="bottom"/>
    </xf>
    <xf borderId="0" fillId="6" fontId="18" numFmtId="0" xfId="0" applyAlignment="1" applyFont="1">
      <alignment horizontal="right" vertical="top"/>
    </xf>
    <xf borderId="0" fillId="6" fontId="4" numFmtId="0" xfId="0" applyAlignment="1" applyFont="1">
      <alignment horizontal="right" vertical="top"/>
    </xf>
    <xf borderId="1" fillId="0" fontId="4" numFmtId="0" xfId="0" applyAlignment="1" applyBorder="1" applyFont="1">
      <alignment horizontal="right" vertical="bottom"/>
    </xf>
    <xf borderId="11" fillId="6" fontId="4" numFmtId="0" xfId="0" applyAlignment="1" applyBorder="1" applyFont="1">
      <alignment horizontal="right" vertical="top"/>
    </xf>
    <xf borderId="10" fillId="0" fontId="4" numFmtId="0" xfId="0" applyAlignment="1" applyBorder="1" applyFont="1">
      <alignment horizontal="right" vertical="bottom"/>
    </xf>
    <xf borderId="0" fillId="0" fontId="15" numFmtId="0" xfId="0" applyAlignment="1" applyFont="1">
      <alignment horizontal="right" readingOrder="0" vertical="bottom"/>
    </xf>
    <xf borderId="0" fillId="5" fontId="9" numFmtId="0" xfId="0" applyAlignment="1" applyFont="1">
      <alignment horizontal="center" readingOrder="0" shrinkToFit="0" vertical="center" wrapText="1"/>
    </xf>
    <xf borderId="0" fillId="3" fontId="12" numFmtId="0" xfId="0" applyAlignment="1" applyFont="1">
      <alignment horizontal="center" readingOrder="0" shrinkToFit="0" vertical="bottom" wrapText="1"/>
    </xf>
    <xf borderId="0" fillId="6" fontId="3" numFmtId="0" xfId="0" applyFont="1"/>
    <xf borderId="0" fillId="0" fontId="9" numFmtId="9" xfId="0" applyAlignment="1" applyFont="1" applyNumberFormat="1">
      <alignment horizontal="center" vertical="center"/>
    </xf>
    <xf borderId="0" fillId="0" fontId="14" numFmtId="0" xfId="0" applyFont="1"/>
    <xf borderId="0" fillId="0" fontId="9" numFmtId="0" xfId="0" applyAlignment="1" applyFont="1">
      <alignment horizontal="center" vertical="center"/>
    </xf>
    <xf borderId="0" fillId="0" fontId="19" numFmtId="0" xfId="0" applyAlignment="1" applyFont="1">
      <alignment horizontal="left" shrinkToFit="0" vertical="bottom" wrapText="1"/>
    </xf>
    <xf borderId="0" fillId="0" fontId="19" numFmtId="0" xfId="0" applyAlignment="1" applyFont="1">
      <alignment horizontal="center" vertical="center"/>
    </xf>
    <xf borderId="0" fillId="0" fontId="20" numFmtId="0" xfId="0" applyAlignment="1" applyFont="1">
      <alignment vertical="bottom"/>
    </xf>
    <xf borderId="0" fillId="0" fontId="20" numFmtId="0" xfId="0" applyAlignment="1" applyFont="1">
      <alignment horizontal="right" readingOrder="0" vertical="bottom"/>
    </xf>
    <xf borderId="0" fillId="0" fontId="3" numFmtId="165" xfId="0" applyFont="1" applyNumberFormat="1"/>
    <xf borderId="0" fillId="0" fontId="3" numFmtId="166" xfId="0" applyFont="1" applyNumberFormat="1"/>
    <xf borderId="0" fillId="0" fontId="21" numFmtId="165" xfId="0" applyAlignment="1" applyFont="1" applyNumberFormat="1">
      <alignment horizontal="center" readingOrder="0" vertical="bottom"/>
    </xf>
    <xf borderId="0" fillId="0" fontId="3" numFmtId="166" xfId="0" applyAlignment="1" applyFont="1" applyNumberFormat="1">
      <alignment readingOrder="0"/>
    </xf>
    <xf borderId="0" fillId="0" fontId="22" numFmtId="0" xfId="0" applyAlignment="1" applyFont="1">
      <alignment readingOrder="0"/>
    </xf>
    <xf borderId="0" fillId="0" fontId="3" numFmtId="164" xfId="0" applyFont="1" applyNumberFormat="1"/>
    <xf borderId="0" fillId="0" fontId="23" numFmtId="0" xfId="0" applyFont="1"/>
    <xf borderId="0" fillId="0" fontId="24" numFmtId="167" xfId="0" applyAlignment="1" applyFont="1" applyNumberFormat="1">
      <alignment horizontal="right" shrinkToFit="0" vertical="center" wrapText="1"/>
    </xf>
    <xf borderId="0" fillId="0" fontId="25" numFmtId="0" xfId="0" applyAlignment="1" applyFont="1">
      <alignment shrinkToFit="0" vertical="bottom" wrapText="1"/>
    </xf>
    <xf borderId="0" fillId="0" fontId="22" numFmtId="168" xfId="0" applyAlignment="1" applyFont="1" applyNumberFormat="1">
      <alignment horizontal="right" vertical="top"/>
    </xf>
    <xf borderId="0" fillId="0" fontId="21" numFmtId="0" xfId="0" applyFont="1"/>
    <xf borderId="0" fillId="0" fontId="26" numFmtId="0" xfId="0" applyAlignment="1" applyFont="1">
      <alignment vertical="center"/>
    </xf>
    <xf borderId="0" fillId="0" fontId="20" numFmtId="167" xfId="0" applyAlignment="1" applyFont="1" applyNumberFormat="1">
      <alignment horizontal="right" vertical="bottom"/>
    </xf>
    <xf borderId="0" fillId="0" fontId="20" numFmtId="0" xfId="0" applyAlignment="1" applyFont="1">
      <alignment horizontal="right" vertical="bottom"/>
    </xf>
    <xf borderId="0" fillId="0" fontId="27" numFmtId="0" xfId="0" applyAlignment="1" applyFont="1">
      <alignment vertical="bottom"/>
    </xf>
    <xf borderId="0" fillId="0" fontId="21" numFmtId="0" xfId="0" applyAlignment="1" applyFont="1">
      <alignment horizontal="center" readingOrder="0" vertical="bottom"/>
    </xf>
    <xf borderId="0" fillId="0" fontId="28" numFmtId="0" xfId="0" applyFont="1"/>
    <xf borderId="0" fillId="0" fontId="1" numFmtId="0" xfId="0" applyAlignment="1" applyFont="1">
      <alignment horizontal="center" vertical="top"/>
    </xf>
    <xf borderId="0" fillId="5" fontId="1" numFmtId="0" xfId="0" applyAlignment="1" applyFont="1">
      <alignment shrinkToFit="0" vertical="center" wrapText="1"/>
    </xf>
    <xf borderId="0" fillId="5" fontId="1" numFmtId="0" xfId="0" applyAlignment="1" applyFont="1">
      <alignment horizontal="center" vertical="top"/>
    </xf>
    <xf borderId="0" fillId="0" fontId="1" numFmtId="0" xfId="0" applyAlignment="1" applyFont="1">
      <alignment shrinkToFit="0" vertical="center" wrapText="1"/>
    </xf>
    <xf borderId="0" fillId="0" fontId="20" numFmtId="165" xfId="0" applyAlignment="1" applyFont="1" applyNumberFormat="1">
      <alignment vertical="bottom"/>
    </xf>
    <xf borderId="0" fillId="0" fontId="20" numFmtId="0" xfId="0" applyFont="1"/>
    <xf borderId="0" fillId="0" fontId="1" numFmtId="0" xfId="0" applyAlignment="1" applyFont="1">
      <alignment vertical="center"/>
    </xf>
    <xf borderId="0" fillId="0" fontId="21" numFmtId="0" xfId="0" applyAlignment="1" applyFont="1">
      <alignment horizontal="right" readingOrder="0" vertical="top"/>
    </xf>
    <xf borderId="0" fillId="6" fontId="1" numFmtId="0" xfId="0" applyAlignment="1" applyFont="1">
      <alignment vertical="center"/>
    </xf>
    <xf borderId="0" fillId="6" fontId="1" numFmtId="0" xfId="0" applyAlignment="1" applyFont="1">
      <alignment horizontal="center" vertical="top"/>
    </xf>
    <xf borderId="0" fillId="0" fontId="3" numFmtId="165" xfId="0" applyAlignment="1" applyFont="1" applyNumberFormat="1">
      <alignment shrinkToFit="0" vertical="bottom" wrapText="0"/>
    </xf>
    <xf borderId="0" fillId="0" fontId="1" numFmtId="49" xfId="0" applyAlignment="1" applyFont="1" applyNumberFormat="1">
      <alignment horizontal="left" readingOrder="0" vertical="bottom"/>
    </xf>
    <xf quotePrefix="1" borderId="0" fillId="0" fontId="1" numFmtId="49" xfId="0" applyAlignment="1" applyFont="1" applyNumberFormat="1">
      <alignment horizontal="left" readingOrder="0" shrinkToFit="0" vertical="bottom" wrapText="1"/>
    </xf>
    <xf quotePrefix="1" borderId="0" fillId="0" fontId="1" numFmtId="49" xfId="0" applyAlignment="1" applyFont="1" applyNumberFormat="1">
      <alignment horizontal="left" readingOrder="0" shrinkToFit="0" vertical="bottom" wrapText="1"/>
    </xf>
    <xf borderId="0" fillId="2" fontId="1" numFmtId="49" xfId="0" applyAlignment="1" applyFont="1" applyNumberFormat="1">
      <alignment vertical="bottom"/>
    </xf>
    <xf borderId="0" fillId="0" fontId="3" numFmtId="49" xfId="0" applyFont="1" applyNumberFormat="1"/>
    <xf borderId="0" fillId="0" fontId="3" numFmtId="49" xfId="0" applyAlignment="1" applyFont="1" applyNumberFormat="1">
      <alignment shrinkToFit="0" wrapText="1"/>
    </xf>
    <xf borderId="0" fillId="0" fontId="1" numFmtId="49" xfId="0" applyAlignment="1" applyFont="1" applyNumberFormat="1">
      <alignment shrinkToFit="0" vertical="bottom" wrapText="0"/>
    </xf>
  </cellXfs>
  <cellStyles count="1">
    <cellStyle xfId="0" name="Normal" builtinId="0"/>
  </cellStyles>
  <dxfs count="3">
    <dxf>
      <font>
        <color rgb="FFF3F3F3"/>
      </font>
      <fill>
        <patternFill patternType="none"/>
      </fill>
      <border/>
    </dxf>
    <dxf>
      <font/>
      <fill>
        <patternFill patternType="solid">
          <fgColor rgb="FF40E118"/>
          <bgColor rgb="FF40E118"/>
        </patternFill>
      </fill>
      <border/>
    </dxf>
    <dxf>
      <font>
        <color rgb="FFFFFFF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t>Top Tweeters </a:t>
            </a:r>
          </a:p>
        </c:rich>
      </c:tx>
      <c:overlay val="0"/>
    </c:title>
    <c:plotArea>
      <c:layout/>
      <c:barChart>
        <c:barDir val="bar"/>
        <c:ser>
          <c:idx val="0"/>
          <c:order val="0"/>
          <c:tx>
            <c:strRef>
              <c:f>Dashboard!$U$2</c:f>
            </c:strRef>
          </c:tx>
          <c:cat>
            <c:strRef>
              <c:f>Dashboard!$T$3:$T$12</c:f>
            </c:strRef>
          </c:cat>
          <c:val>
            <c:numRef>
              <c:f>Dashboard!$U$3:$U$12</c:f>
            </c:numRef>
          </c:val>
        </c:ser>
        <c:axId val="1569846692"/>
        <c:axId val="555364925"/>
      </c:barChart>
      <c:catAx>
        <c:axId val="1569846692"/>
        <c:scaling>
          <c:orientation val="maxMin"/>
        </c:scaling>
        <c:delete val="0"/>
        <c:axPos val="l"/>
        <c:crossAx val="555364925"/>
      </c:catAx>
      <c:valAx>
        <c:axId val="555364925"/>
        <c:scaling>
          <c:orientation val="minMax"/>
        </c:scaling>
        <c:delete val="0"/>
        <c:axPos val="b"/>
        <c:numFmt formatCode="General" sourceLinked="1"/>
        <c:tickLblPos val="nextTo"/>
        <c:spPr>
          <a:ln w="47625">
            <a:noFill/>
          </a:ln>
        </c:spPr>
        <c:crossAx val="1569846692"/>
        <c:crosses val="max"/>
      </c:valAx>
    </c:plotArea>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400">
                <a:solidFill>
                  <a:srgbClr val="000000"/>
                </a:solidFill>
                <a:latin typeface="Roboto"/>
              </a:defRPr>
            </a:pPr>
            <a:r>
              <a:t>Tweet Volume Over Time (max 60 days)</a:t>
            </a:r>
          </a:p>
        </c:rich>
      </c:tx>
      <c:overlay val="0"/>
    </c:title>
    <c:plotArea>
      <c:layout>
        <c:manualLayout>
          <c:xMode val="edge"/>
          <c:yMode val="edge"/>
          <c:x val="0.07852882703777336"/>
          <c:y val="0.141642371234208"/>
          <c:w val="0.887375745526839"/>
          <c:h val="0.7558794946550049"/>
        </c:manualLayout>
      </c:layout>
      <c:lineChart>
        <c:varyColors val="0"/>
        <c:axId val="531819603"/>
        <c:axId val="603107773"/>
      </c:lineChart>
      <c:catAx>
        <c:axId val="531819603"/>
        <c:scaling>
          <c:orientation val="minMax"/>
        </c:scaling>
        <c:delete val="0"/>
        <c:axPos val="b"/>
        <c:crossAx val="603107773"/>
      </c:catAx>
      <c:valAx>
        <c:axId val="603107773"/>
        <c:scaling>
          <c:orientation val="minMax"/>
        </c:scaling>
        <c:delete val="0"/>
        <c:axPos val="l"/>
        <c:numFmt formatCode="General" sourceLinked="1"/>
        <c:tickLblPos val="nextTo"/>
        <c:spPr>
          <a:ln w="47625">
            <a:noFill/>
          </a:ln>
        </c:spPr>
        <c:crossAx val="531819603"/>
      </c:valAx>
    </c:plotArea>
    <c:plotVisOnly val="0"/>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361950</xdr:colOff>
      <xdr:row>4</xdr:row>
      <xdr:rowOff>447675</xdr:rowOff>
    </xdr:from>
    <xdr:ext cx="3800475" cy="2714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314325</xdr:colOff>
      <xdr:row>21</xdr:row>
      <xdr:rowOff>190500</xdr:rowOff>
    </xdr:from>
    <xdr:ext cx="4791075" cy="38100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hyperlink" Target="http://tags.hawksey.info" TargetMode="External"/><Relationship Id="rId2" Type="http://schemas.openxmlformats.org/officeDocument/2006/relationships/hyperlink" Target="http://tags.hawksey.info/"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twitter.com/Dawn_News/statuses/1195206410411356160" TargetMode="External"/><Relationship Id="rId194" Type="http://schemas.openxmlformats.org/officeDocument/2006/relationships/hyperlink" Target="http://twitter.com/PTVNewsOfficial/statuses/1195195749165944834" TargetMode="External"/><Relationship Id="rId193" Type="http://schemas.openxmlformats.org/officeDocument/2006/relationships/hyperlink" Target="http://pbs.twimg.com/profile_images/1162076800450801665/eqFTW92q_normal.jpg" TargetMode="External"/><Relationship Id="rId192" Type="http://schemas.openxmlformats.org/officeDocument/2006/relationships/hyperlink" Target="http://twitter.com/Dawn_News/statuses/1195206410411356160" TargetMode="External"/><Relationship Id="rId191" Type="http://schemas.openxmlformats.org/officeDocument/2006/relationships/hyperlink" Target="http://pbs.twimg.com/profile_images/692447860223262720/unD1GYcM_normal.jpg" TargetMode="External"/><Relationship Id="rId187" Type="http://schemas.openxmlformats.org/officeDocument/2006/relationships/hyperlink" Target="http://pbs.twimg.com/profile_images/1162078946168623104/Xmv1VntV_normal.jpg" TargetMode="External"/><Relationship Id="rId186" Type="http://schemas.openxmlformats.org/officeDocument/2006/relationships/hyperlink" Target="http://twitter.com/PTVNewsOfficial/statuses/1195277391419072512" TargetMode="External"/><Relationship Id="rId185" Type="http://schemas.openxmlformats.org/officeDocument/2006/relationships/hyperlink" Target="http://pbs.twimg.com/profile_images/1162076800450801665/eqFTW92q_normal.jpg" TargetMode="External"/><Relationship Id="rId184" Type="http://schemas.openxmlformats.org/officeDocument/2006/relationships/hyperlink" Target="http://twitter.com/PTVNewsOfficial/statuses/1195277391419072512" TargetMode="External"/><Relationship Id="rId189" Type="http://schemas.openxmlformats.org/officeDocument/2006/relationships/hyperlink" Target="http://pbs.twimg.com/profile_images/692447860223262720/unD1GYcM_normal.jpg" TargetMode="External"/><Relationship Id="rId188" Type="http://schemas.openxmlformats.org/officeDocument/2006/relationships/hyperlink" Target="http://twitter.com/ARYNEWSOFFICIAL/statuses/1195209644299427841" TargetMode="External"/><Relationship Id="rId183" Type="http://schemas.openxmlformats.org/officeDocument/2006/relationships/hyperlink" Target="http://pbs.twimg.com/profile_images/1162076800450801665/eqFTW92q_normal.jpg" TargetMode="External"/><Relationship Id="rId182" Type="http://schemas.openxmlformats.org/officeDocument/2006/relationships/hyperlink" Target="http://twitter.com/PTVNewsOfficial/statuses/1195277425464266754" TargetMode="External"/><Relationship Id="rId181" Type="http://schemas.openxmlformats.org/officeDocument/2006/relationships/hyperlink" Target="http://pbs.twimg.com/profile_images/1162076800450801665/eqFTW92q_normal.jpg" TargetMode="External"/><Relationship Id="rId180" Type="http://schemas.openxmlformats.org/officeDocument/2006/relationships/hyperlink" Target="http://twitter.com/Dawn_News/statuses/1195328546580959232" TargetMode="External"/><Relationship Id="rId176" Type="http://schemas.openxmlformats.org/officeDocument/2006/relationships/hyperlink" Target="http://twitter.com/Dawn_News/statuses/1195561045890392065" TargetMode="External"/><Relationship Id="rId175" Type="http://schemas.openxmlformats.org/officeDocument/2006/relationships/hyperlink" Target="http://pbs.twimg.com/profile_images/692447860223262720/unD1GYcM_normal.jpg" TargetMode="External"/><Relationship Id="rId174" Type="http://schemas.openxmlformats.org/officeDocument/2006/relationships/hyperlink" Target="http://twitter.com/Dawn_News/statuses/1195561045890392065" TargetMode="External"/><Relationship Id="rId173" Type="http://schemas.openxmlformats.org/officeDocument/2006/relationships/hyperlink" Target="http://pbs.twimg.com/profile_images/692447860223262720/unD1GYcM_normal.jpg" TargetMode="External"/><Relationship Id="rId179" Type="http://schemas.openxmlformats.org/officeDocument/2006/relationships/hyperlink" Target="http://pbs.twimg.com/profile_images/692447860223262720/unD1GYcM_normal.jpg" TargetMode="External"/><Relationship Id="rId178" Type="http://schemas.openxmlformats.org/officeDocument/2006/relationships/hyperlink" Target="http://twitter.com/humnewspakistan/statuses/1195341492019183617" TargetMode="External"/><Relationship Id="rId177" Type="http://schemas.openxmlformats.org/officeDocument/2006/relationships/hyperlink" Target="http://pbs.twimg.com/profile_images/1162219377724252163/rbF6T9NG_normal.jpg" TargetMode="External"/><Relationship Id="rId198" Type="http://schemas.openxmlformats.org/officeDocument/2006/relationships/hyperlink" Target="http://twitter.com/BOLNETWORK/statuses/1195047496143245314" TargetMode="External"/><Relationship Id="rId197" Type="http://schemas.openxmlformats.org/officeDocument/2006/relationships/hyperlink" Target="http://pbs.twimg.com/profile_images/1162076161259819011/jW0SMFw5_normal.jpg" TargetMode="External"/><Relationship Id="rId196" Type="http://schemas.openxmlformats.org/officeDocument/2006/relationships/hyperlink" Target="http://twitter.com/BOLNETWORK/statuses/1195047911329021952" TargetMode="External"/><Relationship Id="rId195" Type="http://schemas.openxmlformats.org/officeDocument/2006/relationships/hyperlink" Target="http://pbs.twimg.com/profile_images/1162076161259819011/jW0SMFw5_normal.jpg" TargetMode="External"/><Relationship Id="rId199" Type="http://schemas.openxmlformats.org/officeDocument/2006/relationships/hyperlink" Target="http://pbs.twimg.com/profile_images/1162076161259819011/jW0SMFw5_normal.jpg" TargetMode="External"/><Relationship Id="rId150" Type="http://schemas.openxmlformats.org/officeDocument/2006/relationships/hyperlink" Target="http://twitter.com/DunyaNews/statuses/1196435807936163840" TargetMode="External"/><Relationship Id="rId392" Type="http://schemas.openxmlformats.org/officeDocument/2006/relationships/hyperlink" Target="http://twitter.com/ARYNEWSOFFICIAL/statuses/1189983542253633537" TargetMode="External"/><Relationship Id="rId391" Type="http://schemas.openxmlformats.org/officeDocument/2006/relationships/hyperlink" Target="http://pbs.twimg.com/profile_images/1162078946168623104/Xmv1VntV_normal.jpg" TargetMode="External"/><Relationship Id="rId390" Type="http://schemas.openxmlformats.org/officeDocument/2006/relationships/hyperlink" Target="http://twitter.com/Dawn_News/statuses/1190127358222700544" TargetMode="External"/><Relationship Id="rId1" Type="http://schemas.openxmlformats.org/officeDocument/2006/relationships/hyperlink" Target="http://pbs.twimg.com/profile_images/1162078946168623104/Xmv1VntV_normal.jpg" TargetMode="External"/><Relationship Id="rId2" Type="http://schemas.openxmlformats.org/officeDocument/2006/relationships/hyperlink" Target="http://twitter.com/ARYNEWSOFFICIAL/statuses/1199922019594313729" TargetMode="External"/><Relationship Id="rId3" Type="http://schemas.openxmlformats.org/officeDocument/2006/relationships/hyperlink" Target="http://pbs.twimg.com/profile_images/1162076800450801665/eqFTW92q_normal.jpg" TargetMode="External"/><Relationship Id="rId149" Type="http://schemas.openxmlformats.org/officeDocument/2006/relationships/hyperlink" Target="http://pbs.twimg.com/profile_images/1162092475131092995/-Ih-fRMX_normal.jpg" TargetMode="External"/><Relationship Id="rId4" Type="http://schemas.openxmlformats.org/officeDocument/2006/relationships/hyperlink" Target="http://twitter.com/PTVNewsOfficial/statuses/1199908059109363712" TargetMode="External"/><Relationship Id="rId148" Type="http://schemas.openxmlformats.org/officeDocument/2006/relationships/hyperlink" Target="http://twitter.com/DunyaNews/statuses/1196435810859569157" TargetMode="External"/><Relationship Id="rId1090" Type="http://schemas.openxmlformats.org/officeDocument/2006/relationships/hyperlink" Target="http://twitter.com/humnewspakistan/statuses/1178981050481029121" TargetMode="External"/><Relationship Id="rId1091" Type="http://schemas.openxmlformats.org/officeDocument/2006/relationships/hyperlink" Target="http://pbs.twimg.com/profile_images/1162076800450801665/eqFTW92q_normal.jpg" TargetMode="External"/><Relationship Id="rId1092" Type="http://schemas.openxmlformats.org/officeDocument/2006/relationships/hyperlink" Target="http://twitter.com/PTVNewsOfficial/statuses/1178971330974289921" TargetMode="External"/><Relationship Id="rId1093" Type="http://schemas.openxmlformats.org/officeDocument/2006/relationships/hyperlink" Target="http://pbs.twimg.com/profile_images/1162219377724252163/rbF6T9NG_normal.jpg" TargetMode="External"/><Relationship Id="rId1094" Type="http://schemas.openxmlformats.org/officeDocument/2006/relationships/hyperlink" Target="http://twitter.com/humnewspakistan/statuses/1178971060571688960" TargetMode="External"/><Relationship Id="rId9" Type="http://schemas.openxmlformats.org/officeDocument/2006/relationships/hyperlink" Target="http://pbs.twimg.com/profile_images/1162078946168623104/Xmv1VntV_normal.jpg" TargetMode="External"/><Relationship Id="rId143" Type="http://schemas.openxmlformats.org/officeDocument/2006/relationships/hyperlink" Target="http://pbs.twimg.com/profile_images/1162092475131092995/-Ih-fRMX_normal.jpg" TargetMode="External"/><Relationship Id="rId385" Type="http://schemas.openxmlformats.org/officeDocument/2006/relationships/hyperlink" Target="http://pbs.twimg.com/profile_images/692447860223262720/unD1GYcM_normal.jpg" TargetMode="External"/><Relationship Id="rId1095" Type="http://schemas.openxmlformats.org/officeDocument/2006/relationships/hyperlink" Target="http://pbs.twimg.com/profile_images/1162076800450801665/eqFTW92q_normal.jpg" TargetMode="External"/><Relationship Id="rId142" Type="http://schemas.openxmlformats.org/officeDocument/2006/relationships/hyperlink" Target="http://twitter.com/DunyaNews/statuses/1196498050283397121" TargetMode="External"/><Relationship Id="rId384" Type="http://schemas.openxmlformats.org/officeDocument/2006/relationships/hyperlink" Target="http://twitter.com/geonews_english/statuses/1190184281177513984" TargetMode="External"/><Relationship Id="rId1096" Type="http://schemas.openxmlformats.org/officeDocument/2006/relationships/hyperlink" Target="http://twitter.com/PTVNewsOfficial/statuses/1178963016211144704" TargetMode="External"/><Relationship Id="rId141" Type="http://schemas.openxmlformats.org/officeDocument/2006/relationships/hyperlink" Target="http://pbs.twimg.com/profile_images/1162092475131092995/-Ih-fRMX_normal.jpg" TargetMode="External"/><Relationship Id="rId383" Type="http://schemas.openxmlformats.org/officeDocument/2006/relationships/hyperlink" Target="http://pbs.twimg.com/profile_images/1171679254586822656/wZWcy3rW_normal.jpg" TargetMode="External"/><Relationship Id="rId1097" Type="http://schemas.openxmlformats.org/officeDocument/2006/relationships/hyperlink" Target="http://pbs.twimg.com/profile_images/1162076800450801665/eqFTW92q_normal.jpg" TargetMode="External"/><Relationship Id="rId140" Type="http://schemas.openxmlformats.org/officeDocument/2006/relationships/hyperlink" Target="http://twitter.com/DunyaNews/statuses/1196498054012178432" TargetMode="External"/><Relationship Id="rId382" Type="http://schemas.openxmlformats.org/officeDocument/2006/relationships/hyperlink" Target="http://twitter.com/geonews_english/statuses/1190184281177513984" TargetMode="External"/><Relationship Id="rId1098" Type="http://schemas.openxmlformats.org/officeDocument/2006/relationships/hyperlink" Target="http://twitter.com/PTVNewsOfficial/statuses/1178942958365822976" TargetMode="External"/><Relationship Id="rId5" Type="http://schemas.openxmlformats.org/officeDocument/2006/relationships/hyperlink" Target="http://pbs.twimg.com/profile_images/1162076800450801665/eqFTW92q_normal.jpg" TargetMode="External"/><Relationship Id="rId147" Type="http://schemas.openxmlformats.org/officeDocument/2006/relationships/hyperlink" Target="http://pbs.twimg.com/profile_images/1162092475131092995/-Ih-fRMX_normal.jpg" TargetMode="External"/><Relationship Id="rId389" Type="http://schemas.openxmlformats.org/officeDocument/2006/relationships/hyperlink" Target="http://pbs.twimg.com/profile_images/692447860223262720/unD1GYcM_normal.jpg" TargetMode="External"/><Relationship Id="rId1099" Type="http://schemas.openxmlformats.org/officeDocument/2006/relationships/hyperlink" Target="http://pbs.twimg.com/profile_images/1171679254586822656/wZWcy3rW_normal.jpg" TargetMode="External"/><Relationship Id="rId6" Type="http://schemas.openxmlformats.org/officeDocument/2006/relationships/hyperlink" Target="http://twitter.com/PTVNewsOfficial/statuses/1199908059109363712" TargetMode="External"/><Relationship Id="rId146" Type="http://schemas.openxmlformats.org/officeDocument/2006/relationships/hyperlink" Target="http://twitter.com/DunyaNews/statuses/1196498045816455170" TargetMode="External"/><Relationship Id="rId388" Type="http://schemas.openxmlformats.org/officeDocument/2006/relationships/hyperlink" Target="http://twitter.com/Dawn_News/statuses/1190127358222700544" TargetMode="External"/><Relationship Id="rId7" Type="http://schemas.openxmlformats.org/officeDocument/2006/relationships/hyperlink" Target="http://pbs.twimg.com/profile_images/1171679254586822656/wZWcy3rW_normal.jpg" TargetMode="External"/><Relationship Id="rId145" Type="http://schemas.openxmlformats.org/officeDocument/2006/relationships/hyperlink" Target="http://pbs.twimg.com/profile_images/1162092475131092995/-Ih-fRMX_normal.jpg" TargetMode="External"/><Relationship Id="rId387" Type="http://schemas.openxmlformats.org/officeDocument/2006/relationships/hyperlink" Target="http://pbs.twimg.com/profile_images/692447860223262720/unD1GYcM_normal.jpg" TargetMode="External"/><Relationship Id="rId8" Type="http://schemas.openxmlformats.org/officeDocument/2006/relationships/hyperlink" Target="http://twitter.com/geonews_english/statuses/1199676028446224384" TargetMode="External"/><Relationship Id="rId144" Type="http://schemas.openxmlformats.org/officeDocument/2006/relationships/hyperlink" Target="http://twitter.com/DunyaNews/statuses/1196498045816455170" TargetMode="External"/><Relationship Id="rId386" Type="http://schemas.openxmlformats.org/officeDocument/2006/relationships/hyperlink" Target="http://twitter.com/Dawn_News/statuses/1190127420399144960" TargetMode="External"/><Relationship Id="rId381" Type="http://schemas.openxmlformats.org/officeDocument/2006/relationships/hyperlink" Target="http://pbs.twimg.com/profile_images/1171679254586822656/wZWcy3rW_normal.jpg" TargetMode="External"/><Relationship Id="rId380" Type="http://schemas.openxmlformats.org/officeDocument/2006/relationships/hyperlink" Target="http://twitter.com/PTVNewsOfficial/statuses/1190188660265754624" TargetMode="External"/><Relationship Id="rId139" Type="http://schemas.openxmlformats.org/officeDocument/2006/relationships/hyperlink" Target="http://pbs.twimg.com/profile_images/1162092475131092995/-Ih-fRMX_normal.jpg" TargetMode="External"/><Relationship Id="rId138" Type="http://schemas.openxmlformats.org/officeDocument/2006/relationships/hyperlink" Target="http://twitter.com/DunyaNews/statuses/1196498058911080449" TargetMode="External"/><Relationship Id="rId137" Type="http://schemas.openxmlformats.org/officeDocument/2006/relationships/hyperlink" Target="http://pbs.twimg.com/profile_images/1162092475131092995/-Ih-fRMX_normal.jpg" TargetMode="External"/><Relationship Id="rId379" Type="http://schemas.openxmlformats.org/officeDocument/2006/relationships/hyperlink" Target="http://pbs.twimg.com/profile_images/1162076800450801665/eqFTW92q_normal.jpg" TargetMode="External"/><Relationship Id="rId1080" Type="http://schemas.openxmlformats.org/officeDocument/2006/relationships/hyperlink" Target="http://twitter.com/geonews_english/statuses/1179079981298790400" TargetMode="External"/><Relationship Id="rId1081" Type="http://schemas.openxmlformats.org/officeDocument/2006/relationships/hyperlink" Target="http://pbs.twimg.com/profile_images/1162078946168623104/Xmv1VntV_normal.jpg" TargetMode="External"/><Relationship Id="rId1082" Type="http://schemas.openxmlformats.org/officeDocument/2006/relationships/hyperlink" Target="http://twitter.com/ARYNEWSOFFICIAL/statuses/1179054512750899208" TargetMode="External"/><Relationship Id="rId1083" Type="http://schemas.openxmlformats.org/officeDocument/2006/relationships/hyperlink" Target="http://pbs.twimg.com/profile_images/1171702222440292353/X-q9YCVh_normal.jpg" TargetMode="External"/><Relationship Id="rId132" Type="http://schemas.openxmlformats.org/officeDocument/2006/relationships/hyperlink" Target="http://twitter.com/ARYNEWSOFFICIAL/statuses/1196523218556731392" TargetMode="External"/><Relationship Id="rId374" Type="http://schemas.openxmlformats.org/officeDocument/2006/relationships/hyperlink" Target="http://twitter.com/geonews_english/statuses/1190537674546913281" TargetMode="External"/><Relationship Id="rId1084" Type="http://schemas.openxmlformats.org/officeDocument/2006/relationships/hyperlink" Target="http://twitter.com/gnnhdofficial/statuses/1179049686948335616" TargetMode="External"/><Relationship Id="rId131" Type="http://schemas.openxmlformats.org/officeDocument/2006/relationships/hyperlink" Target="http://pbs.twimg.com/profile_images/1162078946168623104/Xmv1VntV_normal.jpg" TargetMode="External"/><Relationship Id="rId373" Type="http://schemas.openxmlformats.org/officeDocument/2006/relationships/hyperlink" Target="http://pbs.twimg.com/profile_images/1171679254586822656/wZWcy3rW_normal.jpg" TargetMode="External"/><Relationship Id="rId1085" Type="http://schemas.openxmlformats.org/officeDocument/2006/relationships/hyperlink" Target="http://pbs.twimg.com/profile_images/1162219377724252163/rbF6T9NG_normal.jpg" TargetMode="External"/><Relationship Id="rId130" Type="http://schemas.openxmlformats.org/officeDocument/2006/relationships/hyperlink" Target="http://twitter.com/PTVNewsOfficial/statuses/1196650131690598400" TargetMode="External"/><Relationship Id="rId372" Type="http://schemas.openxmlformats.org/officeDocument/2006/relationships/hyperlink" Target="http://twitter.com/ARYNEWSOFFICIAL/statuses/1190556871687639041" TargetMode="External"/><Relationship Id="rId1086" Type="http://schemas.openxmlformats.org/officeDocument/2006/relationships/hyperlink" Target="http://twitter.com/humnewspakistan/statuses/1179025240413868037" TargetMode="External"/><Relationship Id="rId371" Type="http://schemas.openxmlformats.org/officeDocument/2006/relationships/hyperlink" Target="http://pbs.twimg.com/profile_images/1162078946168623104/Xmv1VntV_normal.jpg" TargetMode="External"/><Relationship Id="rId1087" Type="http://schemas.openxmlformats.org/officeDocument/2006/relationships/hyperlink" Target="http://pbs.twimg.com/profile_images/1162219377724252163/rbF6T9NG_normal.jpg" TargetMode="External"/><Relationship Id="rId136" Type="http://schemas.openxmlformats.org/officeDocument/2006/relationships/hyperlink" Target="http://twitter.com/gnnhdofficial/statuses/1196518386416488449" TargetMode="External"/><Relationship Id="rId378" Type="http://schemas.openxmlformats.org/officeDocument/2006/relationships/hyperlink" Target="http://twitter.com/humnewspakistan/statuses/1190236549214068741" TargetMode="External"/><Relationship Id="rId1088" Type="http://schemas.openxmlformats.org/officeDocument/2006/relationships/hyperlink" Target="http://twitter.com/humnewspakistan/statuses/1178991382402359298" TargetMode="External"/><Relationship Id="rId135" Type="http://schemas.openxmlformats.org/officeDocument/2006/relationships/hyperlink" Target="http://pbs.twimg.com/profile_images/1188532101244706816/HSggB2tx_normal.jpg" TargetMode="External"/><Relationship Id="rId377" Type="http://schemas.openxmlformats.org/officeDocument/2006/relationships/hyperlink" Target="http://pbs.twimg.com/profile_images/1162219377724252163/rbF6T9NG_normal.jpg" TargetMode="External"/><Relationship Id="rId1089" Type="http://schemas.openxmlformats.org/officeDocument/2006/relationships/hyperlink" Target="http://pbs.twimg.com/profile_images/1162219377724252163/rbF6T9NG_normal.jpg" TargetMode="External"/><Relationship Id="rId134" Type="http://schemas.openxmlformats.org/officeDocument/2006/relationships/hyperlink" Target="http://twitter.com/gnnhdofficial/statuses/1196518386416488449" TargetMode="External"/><Relationship Id="rId376" Type="http://schemas.openxmlformats.org/officeDocument/2006/relationships/hyperlink" Target="http://twitter.com/ARYNEWSOFFICIAL/statuses/1190310782900162560" TargetMode="External"/><Relationship Id="rId133" Type="http://schemas.openxmlformats.org/officeDocument/2006/relationships/hyperlink" Target="http://pbs.twimg.com/profile_images/1188532101244706816/HSggB2tx_normal.jpg" TargetMode="External"/><Relationship Id="rId375" Type="http://schemas.openxmlformats.org/officeDocument/2006/relationships/hyperlink" Target="http://pbs.twimg.com/profile_images/1162078946168623104/Xmv1VntV_normal.jpg" TargetMode="External"/><Relationship Id="rId172" Type="http://schemas.openxmlformats.org/officeDocument/2006/relationships/hyperlink" Target="http://twitter.com/Dawn_News/statuses/1195561109945757697" TargetMode="External"/><Relationship Id="rId171" Type="http://schemas.openxmlformats.org/officeDocument/2006/relationships/hyperlink" Target="http://pbs.twimg.com/profile_images/692447860223262720/unD1GYcM_normal.jpg" TargetMode="External"/><Relationship Id="rId170" Type="http://schemas.openxmlformats.org/officeDocument/2006/relationships/hyperlink" Target="http://twitter.com/ARYNEWSOFFICIAL/statuses/1195586855057711104" TargetMode="External"/><Relationship Id="rId165" Type="http://schemas.openxmlformats.org/officeDocument/2006/relationships/hyperlink" Target="http://pbs.twimg.com/profile_images/1162076800450801665/eqFTW92q_normal.jpg" TargetMode="External"/><Relationship Id="rId164" Type="http://schemas.openxmlformats.org/officeDocument/2006/relationships/hyperlink" Target="http://twitter.com/gnnhdofficial/statuses/1196290686234087424" TargetMode="External"/><Relationship Id="rId163" Type="http://schemas.openxmlformats.org/officeDocument/2006/relationships/hyperlink" Target="http://pbs.twimg.com/profile_images/1188532101244706816/HSggB2tx_normal.jpg" TargetMode="External"/><Relationship Id="rId162" Type="http://schemas.openxmlformats.org/officeDocument/2006/relationships/hyperlink" Target="http://twitter.com/ARYNEWSOFFICIAL/statuses/1196310567956418560" TargetMode="External"/><Relationship Id="rId169" Type="http://schemas.openxmlformats.org/officeDocument/2006/relationships/hyperlink" Target="http://pbs.twimg.com/profile_images/1162078946168623104/Xmv1VntV_normal.jpg" TargetMode="External"/><Relationship Id="rId168" Type="http://schemas.openxmlformats.org/officeDocument/2006/relationships/hyperlink" Target="http://twitter.com/PTVNewsOfficial/statuses/1196285631414067200" TargetMode="External"/><Relationship Id="rId167" Type="http://schemas.openxmlformats.org/officeDocument/2006/relationships/hyperlink" Target="http://pbs.twimg.com/profile_images/1162076800450801665/eqFTW92q_normal.jpg" TargetMode="External"/><Relationship Id="rId166" Type="http://schemas.openxmlformats.org/officeDocument/2006/relationships/hyperlink" Target="http://twitter.com/PTVNewsOfficial/statuses/1196285631414067200" TargetMode="External"/><Relationship Id="rId161" Type="http://schemas.openxmlformats.org/officeDocument/2006/relationships/hyperlink" Target="http://pbs.twimg.com/profile_images/1162078946168623104/Xmv1VntV_normal.jpg" TargetMode="External"/><Relationship Id="rId160" Type="http://schemas.openxmlformats.org/officeDocument/2006/relationships/hyperlink" Target="http://twitter.com/Dawn_News/statuses/1196369766279192577" TargetMode="External"/><Relationship Id="rId159" Type="http://schemas.openxmlformats.org/officeDocument/2006/relationships/hyperlink" Target="http://pbs.twimg.com/profile_images/692447860223262720/unD1GYcM_normal.jpg" TargetMode="External"/><Relationship Id="rId154" Type="http://schemas.openxmlformats.org/officeDocument/2006/relationships/hyperlink" Target="http://twitter.com/Dawn_News/statuses/1196369924362588160" TargetMode="External"/><Relationship Id="rId396" Type="http://schemas.openxmlformats.org/officeDocument/2006/relationships/hyperlink" Target="http://twitter.com/Dawn_News/statuses/1189944516339519489" TargetMode="External"/><Relationship Id="rId153" Type="http://schemas.openxmlformats.org/officeDocument/2006/relationships/hyperlink" Target="http://pbs.twimg.com/profile_images/692447860223262720/unD1GYcM_normal.jpg" TargetMode="External"/><Relationship Id="rId395" Type="http://schemas.openxmlformats.org/officeDocument/2006/relationships/hyperlink" Target="http://pbs.twimg.com/profile_images/692447860223262720/unD1GYcM_normal.jpg" TargetMode="External"/><Relationship Id="rId152" Type="http://schemas.openxmlformats.org/officeDocument/2006/relationships/hyperlink" Target="http://twitter.com/DunyaNews/statuses/1196435807936163840" TargetMode="External"/><Relationship Id="rId394" Type="http://schemas.openxmlformats.org/officeDocument/2006/relationships/hyperlink" Target="http://twitter.com/Dawn_News/statuses/1189959946303131653" TargetMode="External"/><Relationship Id="rId151" Type="http://schemas.openxmlformats.org/officeDocument/2006/relationships/hyperlink" Target="http://pbs.twimg.com/profile_images/1162092475131092995/-Ih-fRMX_normal.jpg" TargetMode="External"/><Relationship Id="rId393" Type="http://schemas.openxmlformats.org/officeDocument/2006/relationships/hyperlink" Target="http://pbs.twimg.com/profile_images/692447860223262720/unD1GYcM_normal.jpg" TargetMode="External"/><Relationship Id="rId158" Type="http://schemas.openxmlformats.org/officeDocument/2006/relationships/hyperlink" Target="http://twitter.com/Dawn_News/statuses/1196369766279192577" TargetMode="External"/><Relationship Id="rId157" Type="http://schemas.openxmlformats.org/officeDocument/2006/relationships/hyperlink" Target="http://pbs.twimg.com/profile_images/692447860223262720/unD1GYcM_normal.jpg" TargetMode="External"/><Relationship Id="rId399" Type="http://schemas.openxmlformats.org/officeDocument/2006/relationships/hyperlink" Target="http://pbs.twimg.com/profile_images/692447860223262720/unD1GYcM_normal.jpg" TargetMode="External"/><Relationship Id="rId156" Type="http://schemas.openxmlformats.org/officeDocument/2006/relationships/hyperlink" Target="http://twitter.com/Dawn_News/statuses/1196369866355347457" TargetMode="External"/><Relationship Id="rId398" Type="http://schemas.openxmlformats.org/officeDocument/2006/relationships/hyperlink" Target="http://twitter.com/Dawn_News/statuses/1189943862338473986" TargetMode="External"/><Relationship Id="rId155" Type="http://schemas.openxmlformats.org/officeDocument/2006/relationships/hyperlink" Target="http://pbs.twimg.com/profile_images/692447860223262720/unD1GYcM_normal.jpg" TargetMode="External"/><Relationship Id="rId397" Type="http://schemas.openxmlformats.org/officeDocument/2006/relationships/hyperlink" Target="http://pbs.twimg.com/profile_images/692447860223262720/unD1GYcM_normal.jpg" TargetMode="External"/><Relationship Id="rId808" Type="http://schemas.openxmlformats.org/officeDocument/2006/relationships/hyperlink" Target="http://twitter.com/BOLNETWORK/statuses/1183082486022246402" TargetMode="External"/><Relationship Id="rId807" Type="http://schemas.openxmlformats.org/officeDocument/2006/relationships/hyperlink" Target="http://pbs.twimg.com/profile_images/1162076161259819011/jW0SMFw5_normal.jpg" TargetMode="External"/><Relationship Id="rId806" Type="http://schemas.openxmlformats.org/officeDocument/2006/relationships/hyperlink" Target="http://twitter.com/BOLNETWORK/statuses/1183082494310211590" TargetMode="External"/><Relationship Id="rId805" Type="http://schemas.openxmlformats.org/officeDocument/2006/relationships/hyperlink" Target="http://pbs.twimg.com/profile_images/1162076161259819011/jW0SMFw5_normal.jpg" TargetMode="External"/><Relationship Id="rId809" Type="http://schemas.openxmlformats.org/officeDocument/2006/relationships/hyperlink" Target="http://pbs.twimg.com/profile_images/1162076161259819011/jW0SMFw5_normal.jpg" TargetMode="External"/><Relationship Id="rId800" Type="http://schemas.openxmlformats.org/officeDocument/2006/relationships/hyperlink" Target="http://twitter.com/BOLNETWORK/statuses/1183082559137292288" TargetMode="External"/><Relationship Id="rId804" Type="http://schemas.openxmlformats.org/officeDocument/2006/relationships/hyperlink" Target="http://twitter.com/BOLNETWORK/statuses/1183082523779354629" TargetMode="External"/><Relationship Id="rId803" Type="http://schemas.openxmlformats.org/officeDocument/2006/relationships/hyperlink" Target="http://pbs.twimg.com/profile_images/1162076161259819011/jW0SMFw5_normal.jpg" TargetMode="External"/><Relationship Id="rId802" Type="http://schemas.openxmlformats.org/officeDocument/2006/relationships/hyperlink" Target="http://twitter.com/BOLNETWORK/statuses/1183082552464158720" TargetMode="External"/><Relationship Id="rId801" Type="http://schemas.openxmlformats.org/officeDocument/2006/relationships/hyperlink" Target="http://pbs.twimg.com/profile_images/1162076161259819011/jW0SMFw5_normal.jpg" TargetMode="External"/><Relationship Id="rId40" Type="http://schemas.openxmlformats.org/officeDocument/2006/relationships/hyperlink" Target="http://twitter.com/gnnhdofficial/statuses/1198588326133022720" TargetMode="External"/><Relationship Id="rId42" Type="http://schemas.openxmlformats.org/officeDocument/2006/relationships/hyperlink" Target="http://twitter.com/Dawn_News/statuses/1198576111296401409" TargetMode="External"/><Relationship Id="rId41" Type="http://schemas.openxmlformats.org/officeDocument/2006/relationships/hyperlink" Target="http://pbs.twimg.com/profile_images/692447860223262720/unD1GYcM_normal.jpg" TargetMode="External"/><Relationship Id="rId44" Type="http://schemas.openxmlformats.org/officeDocument/2006/relationships/hyperlink" Target="http://twitter.com/Dawn_News/statuses/1198504020207456256" TargetMode="External"/><Relationship Id="rId43" Type="http://schemas.openxmlformats.org/officeDocument/2006/relationships/hyperlink" Target="http://pbs.twimg.com/profile_images/692447860223262720/unD1GYcM_normal.jpg" TargetMode="External"/><Relationship Id="rId46" Type="http://schemas.openxmlformats.org/officeDocument/2006/relationships/hyperlink" Target="http://twitter.com/ARYNEWSOFFICIAL/statuses/1198470248749555712" TargetMode="External"/><Relationship Id="rId45" Type="http://schemas.openxmlformats.org/officeDocument/2006/relationships/hyperlink" Target="http://pbs.twimg.com/profile_images/1162078946168623104/Xmv1VntV_normal.jpg" TargetMode="External"/><Relationship Id="rId509" Type="http://schemas.openxmlformats.org/officeDocument/2006/relationships/hyperlink" Target="http://pbs.twimg.com/profile_images/1188194702069293059/h-eqEuMQ_normal.jpg" TargetMode="External"/><Relationship Id="rId508" Type="http://schemas.openxmlformats.org/officeDocument/2006/relationships/hyperlink" Target="http://twitter.com/PTVNewsOfficial/statuses/1188330224053866496" TargetMode="External"/><Relationship Id="rId503" Type="http://schemas.openxmlformats.org/officeDocument/2006/relationships/hyperlink" Target="http://pbs.twimg.com/profile_images/692447860223262720/unD1GYcM_normal.jpg" TargetMode="External"/><Relationship Id="rId745" Type="http://schemas.openxmlformats.org/officeDocument/2006/relationships/hyperlink" Target="http://pbs.twimg.com/profile_images/1162076161259819011/jW0SMFw5_normal.jpg" TargetMode="External"/><Relationship Id="rId987" Type="http://schemas.openxmlformats.org/officeDocument/2006/relationships/hyperlink" Target="http://pbs.twimg.com/profile_images/1162219377724252163/rbF6T9NG_normal.jpg" TargetMode="External"/><Relationship Id="rId502" Type="http://schemas.openxmlformats.org/officeDocument/2006/relationships/hyperlink" Target="http://twitter.com/Dawn_News/statuses/1188336114903502848" TargetMode="External"/><Relationship Id="rId744" Type="http://schemas.openxmlformats.org/officeDocument/2006/relationships/hyperlink" Target="http://twitter.com/ARYNEWSOFFICIAL/statuses/1184535316415336448" TargetMode="External"/><Relationship Id="rId986" Type="http://schemas.openxmlformats.org/officeDocument/2006/relationships/hyperlink" Target="http://twitter.com/gnnhdofficial/statuses/1180802379609989122" TargetMode="External"/><Relationship Id="rId501" Type="http://schemas.openxmlformats.org/officeDocument/2006/relationships/hyperlink" Target="http://pbs.twimg.com/profile_images/692447860223262720/unD1GYcM_normal.jpg" TargetMode="External"/><Relationship Id="rId743" Type="http://schemas.openxmlformats.org/officeDocument/2006/relationships/hyperlink" Target="http://pbs.twimg.com/profile_images/1162078946168623104/Xmv1VntV_normal.jpg" TargetMode="External"/><Relationship Id="rId985" Type="http://schemas.openxmlformats.org/officeDocument/2006/relationships/hyperlink" Target="http://pbs.twimg.com/profile_images/1171702222440292353/X-q9YCVh_normal.jpg" TargetMode="External"/><Relationship Id="rId500" Type="http://schemas.openxmlformats.org/officeDocument/2006/relationships/hyperlink" Target="http://twitter.com/Dawn_News/statuses/1188336164262035456" TargetMode="External"/><Relationship Id="rId742" Type="http://schemas.openxmlformats.org/officeDocument/2006/relationships/hyperlink" Target="http://twitter.com/ARYNEWSOFFICIAL/statuses/1184559693177507840" TargetMode="External"/><Relationship Id="rId984" Type="http://schemas.openxmlformats.org/officeDocument/2006/relationships/hyperlink" Target="http://twitter.com/humnewspakistan/statuses/1180826732204609536" TargetMode="External"/><Relationship Id="rId507" Type="http://schemas.openxmlformats.org/officeDocument/2006/relationships/hyperlink" Target="http://pbs.twimg.com/profile_images/1162076800450801665/eqFTW92q_normal.jpg" TargetMode="External"/><Relationship Id="rId749" Type="http://schemas.openxmlformats.org/officeDocument/2006/relationships/hyperlink" Target="http://pbs.twimg.com/profile_images/1162092475131092995/-Ih-fRMX_normal.jpg" TargetMode="External"/><Relationship Id="rId506" Type="http://schemas.openxmlformats.org/officeDocument/2006/relationships/hyperlink" Target="http://twitter.com/gnnhdofficial/statuses/1188334510846332935" TargetMode="External"/><Relationship Id="rId748" Type="http://schemas.openxmlformats.org/officeDocument/2006/relationships/hyperlink" Target="http://twitter.com/ARYNEWSOFFICIAL/statuses/1184499586318163970" TargetMode="External"/><Relationship Id="rId505" Type="http://schemas.openxmlformats.org/officeDocument/2006/relationships/hyperlink" Target="http://pbs.twimg.com/profile_images/1188194702069293059/h-eqEuMQ_normal.jpg" TargetMode="External"/><Relationship Id="rId747" Type="http://schemas.openxmlformats.org/officeDocument/2006/relationships/hyperlink" Target="http://pbs.twimg.com/profile_images/1162078946168623104/Xmv1VntV_normal.jpg" TargetMode="External"/><Relationship Id="rId989" Type="http://schemas.openxmlformats.org/officeDocument/2006/relationships/hyperlink" Target="http://pbs.twimg.com/profile_images/692447860223262720/unD1GYcM_normal.jpg" TargetMode="External"/><Relationship Id="rId504" Type="http://schemas.openxmlformats.org/officeDocument/2006/relationships/hyperlink" Target="http://twitter.com/Dawn_News/statuses/1188336055394672642" TargetMode="External"/><Relationship Id="rId746" Type="http://schemas.openxmlformats.org/officeDocument/2006/relationships/hyperlink" Target="http://twitter.com/BOLNETWORK/statuses/1184513155592019969" TargetMode="External"/><Relationship Id="rId988" Type="http://schemas.openxmlformats.org/officeDocument/2006/relationships/hyperlink" Target="http://twitter.com/humnewspakistan/statuses/1180781006690889729" TargetMode="External"/><Relationship Id="rId48" Type="http://schemas.openxmlformats.org/officeDocument/2006/relationships/hyperlink" Target="http://twitter.com/Dawn_News/statuses/1198457602486734853" TargetMode="External"/><Relationship Id="rId47" Type="http://schemas.openxmlformats.org/officeDocument/2006/relationships/hyperlink" Target="http://pbs.twimg.com/profile_images/692447860223262720/unD1GYcM_normal.jpg" TargetMode="External"/><Relationship Id="rId49" Type="http://schemas.openxmlformats.org/officeDocument/2006/relationships/hyperlink" Target="http://pbs.twimg.com/profile_images/692447860223262720/unD1GYcM_normal.jpg" TargetMode="External"/><Relationship Id="rId741" Type="http://schemas.openxmlformats.org/officeDocument/2006/relationships/hyperlink" Target="http://pbs.twimg.com/profile_images/1162078946168623104/Xmv1VntV_normal.jpg" TargetMode="External"/><Relationship Id="rId983" Type="http://schemas.openxmlformats.org/officeDocument/2006/relationships/hyperlink" Target="http://pbs.twimg.com/profile_images/1162219377724252163/rbF6T9NG_normal.jpg" TargetMode="External"/><Relationship Id="rId740" Type="http://schemas.openxmlformats.org/officeDocument/2006/relationships/hyperlink" Target="http://twitter.com/PTVNewsOfficial/statuses/1184685872085635072" TargetMode="External"/><Relationship Id="rId982" Type="http://schemas.openxmlformats.org/officeDocument/2006/relationships/hyperlink" Target="http://twitter.com/dawn_com/statuses/1180836306693300224" TargetMode="External"/><Relationship Id="rId981" Type="http://schemas.openxmlformats.org/officeDocument/2006/relationships/hyperlink" Target="http://pbs.twimg.com/profile_images/596764851080286208/5dTXIuxr_normal.jpg" TargetMode="External"/><Relationship Id="rId980" Type="http://schemas.openxmlformats.org/officeDocument/2006/relationships/hyperlink" Target="http://twitter.com/humnewspakistan/statuses/1180849133827104769" TargetMode="External"/><Relationship Id="rId31" Type="http://schemas.openxmlformats.org/officeDocument/2006/relationships/hyperlink" Target="http://pbs.twimg.com/profile_images/1162078946168623104/Xmv1VntV_normal.jpg" TargetMode="External"/><Relationship Id="rId30" Type="http://schemas.openxmlformats.org/officeDocument/2006/relationships/hyperlink" Target="http://twitter.com/PTVNewsOfficial/statuses/1199184153935327232" TargetMode="External"/><Relationship Id="rId33" Type="http://schemas.openxmlformats.org/officeDocument/2006/relationships/hyperlink" Target="http://pbs.twimg.com/profile_images/1162219377724252163/rbF6T9NG_normal.jpg" TargetMode="External"/><Relationship Id="rId32" Type="http://schemas.openxmlformats.org/officeDocument/2006/relationships/hyperlink" Target="http://twitter.com/ARYNEWSOFFICIAL/statuses/1199003562342268928" TargetMode="External"/><Relationship Id="rId35" Type="http://schemas.openxmlformats.org/officeDocument/2006/relationships/hyperlink" Target="http://pbs.twimg.com/profile_images/1162076800450801665/eqFTW92q_normal.jpg" TargetMode="External"/><Relationship Id="rId34" Type="http://schemas.openxmlformats.org/officeDocument/2006/relationships/hyperlink" Target="http://twitter.com/humnewspakistan/statuses/1198946487503335426" TargetMode="External"/><Relationship Id="rId739" Type="http://schemas.openxmlformats.org/officeDocument/2006/relationships/hyperlink" Target="http://pbs.twimg.com/profile_images/1162076800450801665/eqFTW92q_normal.jpg" TargetMode="External"/><Relationship Id="rId734" Type="http://schemas.openxmlformats.org/officeDocument/2006/relationships/hyperlink" Target="http://twitter.com/geonews_english/statuses/1184831800612392960" TargetMode="External"/><Relationship Id="rId976" Type="http://schemas.openxmlformats.org/officeDocument/2006/relationships/hyperlink" Target="http://twitter.com/humnewspakistan/statuses/1180920819201036289" TargetMode="External"/><Relationship Id="rId733" Type="http://schemas.openxmlformats.org/officeDocument/2006/relationships/hyperlink" Target="http://pbs.twimg.com/profile_images/1171679254586822656/wZWcy3rW_normal.jpg" TargetMode="External"/><Relationship Id="rId975" Type="http://schemas.openxmlformats.org/officeDocument/2006/relationships/hyperlink" Target="http://pbs.twimg.com/profile_images/1162219377724252163/rbF6T9NG_normal.jpg" TargetMode="External"/><Relationship Id="rId732" Type="http://schemas.openxmlformats.org/officeDocument/2006/relationships/hyperlink" Target="http://twitter.com/BOLNETWORK/statuses/1184879746699579392" TargetMode="External"/><Relationship Id="rId974" Type="http://schemas.openxmlformats.org/officeDocument/2006/relationships/hyperlink" Target="http://twitter.com/ARYNEWSOFFICIAL/statuses/1181089818450771968" TargetMode="External"/><Relationship Id="rId731" Type="http://schemas.openxmlformats.org/officeDocument/2006/relationships/hyperlink" Target="http://pbs.twimg.com/profile_images/1162076161259819011/jW0SMFw5_normal.jpg" TargetMode="External"/><Relationship Id="rId973" Type="http://schemas.openxmlformats.org/officeDocument/2006/relationships/hyperlink" Target="http://pbs.twimg.com/profile_images/1162078946168623104/Xmv1VntV_normal.jpg" TargetMode="External"/><Relationship Id="rId738" Type="http://schemas.openxmlformats.org/officeDocument/2006/relationships/hyperlink" Target="http://twitter.com/humnewspakistan/statuses/1184829507850702849" TargetMode="External"/><Relationship Id="rId737" Type="http://schemas.openxmlformats.org/officeDocument/2006/relationships/hyperlink" Target="http://pbs.twimg.com/profile_images/1162219377724252163/rbF6T9NG_normal.jpg" TargetMode="External"/><Relationship Id="rId979" Type="http://schemas.openxmlformats.org/officeDocument/2006/relationships/hyperlink" Target="http://pbs.twimg.com/profile_images/1162219377724252163/rbF6T9NG_normal.jpg" TargetMode="External"/><Relationship Id="rId736" Type="http://schemas.openxmlformats.org/officeDocument/2006/relationships/hyperlink" Target="http://twitter.com/humnewspakistan/statuses/1184829507850702849" TargetMode="External"/><Relationship Id="rId978" Type="http://schemas.openxmlformats.org/officeDocument/2006/relationships/hyperlink" Target="http://twitter.com/humnewspakistan/statuses/1180849886562017283" TargetMode="External"/><Relationship Id="rId735" Type="http://schemas.openxmlformats.org/officeDocument/2006/relationships/hyperlink" Target="http://pbs.twimg.com/profile_images/1162219377724252163/rbF6T9NG_normal.jpg" TargetMode="External"/><Relationship Id="rId977" Type="http://schemas.openxmlformats.org/officeDocument/2006/relationships/hyperlink" Target="http://pbs.twimg.com/profile_images/1162219377724252163/rbF6T9NG_normal.jpg" TargetMode="External"/><Relationship Id="rId37" Type="http://schemas.openxmlformats.org/officeDocument/2006/relationships/hyperlink" Target="http://pbs.twimg.com/profile_images/1188532101244706816/HSggB2tx_normal.jpg" TargetMode="External"/><Relationship Id="rId36" Type="http://schemas.openxmlformats.org/officeDocument/2006/relationships/hyperlink" Target="http://twitter.com/PTVNewsOfficial/statuses/1198820087828033537" TargetMode="External"/><Relationship Id="rId39" Type="http://schemas.openxmlformats.org/officeDocument/2006/relationships/hyperlink" Target="http://pbs.twimg.com/profile_images/1188532101244706816/HSggB2tx_normal.jpg" TargetMode="External"/><Relationship Id="rId38" Type="http://schemas.openxmlformats.org/officeDocument/2006/relationships/hyperlink" Target="http://twitter.com/gnnhdofficial/statuses/1198596630666235909" TargetMode="External"/><Relationship Id="rId730" Type="http://schemas.openxmlformats.org/officeDocument/2006/relationships/hyperlink" Target="http://twitter.com/DunyaNews/statuses/1184892065332809729" TargetMode="External"/><Relationship Id="rId972" Type="http://schemas.openxmlformats.org/officeDocument/2006/relationships/hyperlink" Target="http://twitter.com/humnewspakistan/statuses/1181165067951325185" TargetMode="External"/><Relationship Id="rId971" Type="http://schemas.openxmlformats.org/officeDocument/2006/relationships/hyperlink" Target="http://pbs.twimg.com/profile_images/1162219377724252163/rbF6T9NG_normal.jpg" TargetMode="External"/><Relationship Id="rId970" Type="http://schemas.openxmlformats.org/officeDocument/2006/relationships/hyperlink" Target="http://twitter.com/humnewspakistan/statuses/1181202027868766208" TargetMode="External"/><Relationship Id="rId1114" Type="http://schemas.openxmlformats.org/officeDocument/2006/relationships/hyperlink" Target="http://twitter.com/humnewspakistan/statuses/1178674684403048451" TargetMode="External"/><Relationship Id="rId1115" Type="http://schemas.openxmlformats.org/officeDocument/2006/relationships/hyperlink" Target="http://pbs.twimg.com/profile_images/1162078946168623104/Xmv1VntV_normal.jpg" TargetMode="External"/><Relationship Id="rId20" Type="http://schemas.openxmlformats.org/officeDocument/2006/relationships/hyperlink" Target="http://twitter.com/Dawn_News/statuses/1199564238953570304" TargetMode="External"/><Relationship Id="rId1116" Type="http://schemas.openxmlformats.org/officeDocument/2006/relationships/hyperlink" Target="http://twitter.com/ARYNEWSOFFICIAL/statuses/1178612146411917313" TargetMode="External"/><Relationship Id="rId1117" Type="http://schemas.openxmlformats.org/officeDocument/2006/relationships/hyperlink" Target="http://pbs.twimg.com/profile_images/692447860223262720/unD1GYcM_normal.jpg" TargetMode="External"/><Relationship Id="rId22" Type="http://schemas.openxmlformats.org/officeDocument/2006/relationships/hyperlink" Target="http://twitter.com/Dawn_News/statuses/1199564198524706816" TargetMode="External"/><Relationship Id="rId1118" Type="http://schemas.openxmlformats.org/officeDocument/2006/relationships/hyperlink" Target="http://twitter.com/Dawn_News/statuses/1178611477483315201" TargetMode="External"/><Relationship Id="rId21" Type="http://schemas.openxmlformats.org/officeDocument/2006/relationships/hyperlink" Target="http://pbs.twimg.com/profile_images/692447860223262720/unD1GYcM_normal.jpg" TargetMode="External"/><Relationship Id="rId1119" Type="http://schemas.openxmlformats.org/officeDocument/2006/relationships/hyperlink" Target="http://pbs.twimg.com/profile_images/692447860223262720/unD1GYcM_normal.jpg" TargetMode="External"/><Relationship Id="rId24" Type="http://schemas.openxmlformats.org/officeDocument/2006/relationships/hyperlink" Target="http://twitter.com/Dawn_News/statuses/1199564123840880640" TargetMode="External"/><Relationship Id="rId23" Type="http://schemas.openxmlformats.org/officeDocument/2006/relationships/hyperlink" Target="http://pbs.twimg.com/profile_images/692447860223262720/unD1GYcM_normal.jpg" TargetMode="External"/><Relationship Id="rId525" Type="http://schemas.openxmlformats.org/officeDocument/2006/relationships/hyperlink" Target="http://pbs.twimg.com/profile_images/1162076800450801665/eqFTW92q_normal.jpg" TargetMode="External"/><Relationship Id="rId767" Type="http://schemas.openxmlformats.org/officeDocument/2006/relationships/hyperlink" Target="http://pbs.twimg.com/profile_images/1162219377724252163/rbF6T9NG_normal.jpg" TargetMode="External"/><Relationship Id="rId524" Type="http://schemas.openxmlformats.org/officeDocument/2006/relationships/hyperlink" Target="http://twitter.com/humnewspakistan/statuses/1188081720031137792" TargetMode="External"/><Relationship Id="rId766" Type="http://schemas.openxmlformats.org/officeDocument/2006/relationships/hyperlink" Target="http://twitter.com/Dawn_News/statuses/1183696784524300289" TargetMode="External"/><Relationship Id="rId523" Type="http://schemas.openxmlformats.org/officeDocument/2006/relationships/hyperlink" Target="http://pbs.twimg.com/profile_images/1162219377724252163/rbF6T9NG_normal.jpg" TargetMode="External"/><Relationship Id="rId765" Type="http://schemas.openxmlformats.org/officeDocument/2006/relationships/hyperlink" Target="http://pbs.twimg.com/profile_images/692447860223262720/unD1GYcM_normal.jpg" TargetMode="External"/><Relationship Id="rId522" Type="http://schemas.openxmlformats.org/officeDocument/2006/relationships/hyperlink" Target="http://twitter.com/BOLNETWORK/statuses/1188100468779704321" TargetMode="External"/><Relationship Id="rId764" Type="http://schemas.openxmlformats.org/officeDocument/2006/relationships/hyperlink" Target="http://twitter.com/gnnhdofficial/statuses/1183794206520893441" TargetMode="External"/><Relationship Id="rId529" Type="http://schemas.openxmlformats.org/officeDocument/2006/relationships/hyperlink" Target="http://pbs.twimg.com/profile_images/1162219377724252163/rbF6T9NG_normal.jpg" TargetMode="External"/><Relationship Id="rId528" Type="http://schemas.openxmlformats.org/officeDocument/2006/relationships/hyperlink" Target="http://twitter.com/humnewspakistan/statuses/1187998235123765248" TargetMode="External"/><Relationship Id="rId527" Type="http://schemas.openxmlformats.org/officeDocument/2006/relationships/hyperlink" Target="http://pbs.twimg.com/profile_images/1162219377724252163/rbF6T9NG_normal.jpg" TargetMode="External"/><Relationship Id="rId769" Type="http://schemas.openxmlformats.org/officeDocument/2006/relationships/hyperlink" Target="http://pbs.twimg.com/profile_images/1162219377724252163/rbF6T9NG_normal.jpg" TargetMode="External"/><Relationship Id="rId526" Type="http://schemas.openxmlformats.org/officeDocument/2006/relationships/hyperlink" Target="http://twitter.com/PTVNewsOfficial/statuses/1188002940323274752" TargetMode="External"/><Relationship Id="rId768" Type="http://schemas.openxmlformats.org/officeDocument/2006/relationships/hyperlink" Target="http://twitter.com/humnewspakistan/statuses/1183693024544604160" TargetMode="External"/><Relationship Id="rId26" Type="http://schemas.openxmlformats.org/officeDocument/2006/relationships/hyperlink" Target="http://twitter.com/Dawn_News/statuses/1199564123840880640" TargetMode="External"/><Relationship Id="rId25" Type="http://schemas.openxmlformats.org/officeDocument/2006/relationships/hyperlink" Target="http://pbs.twimg.com/profile_images/692447860223262720/unD1GYcM_normal.jpg" TargetMode="External"/><Relationship Id="rId28" Type="http://schemas.openxmlformats.org/officeDocument/2006/relationships/hyperlink" Target="http://twitter.com/PTVNewsOfficial/statuses/1199545113548087297" TargetMode="External"/><Relationship Id="rId27" Type="http://schemas.openxmlformats.org/officeDocument/2006/relationships/hyperlink" Target="http://pbs.twimg.com/profile_images/1162076800450801665/eqFTW92q_normal.jpg" TargetMode="External"/><Relationship Id="rId521" Type="http://schemas.openxmlformats.org/officeDocument/2006/relationships/hyperlink" Target="http://pbs.twimg.com/profile_images/1162076161259819011/jW0SMFw5_normal.jpg" TargetMode="External"/><Relationship Id="rId763" Type="http://schemas.openxmlformats.org/officeDocument/2006/relationships/hyperlink" Target="http://pbs.twimg.com/profile_images/1171702222440292353/X-q9YCVh_normal.jpg" TargetMode="External"/><Relationship Id="rId1110" Type="http://schemas.openxmlformats.org/officeDocument/2006/relationships/hyperlink" Target="http://twitter.com/ARYNEWSOFFICIAL/statuses/1178716810176282624" TargetMode="External"/><Relationship Id="rId29" Type="http://schemas.openxmlformats.org/officeDocument/2006/relationships/hyperlink" Target="http://pbs.twimg.com/profile_images/1162076800450801665/eqFTW92q_normal.jpg" TargetMode="External"/><Relationship Id="rId520" Type="http://schemas.openxmlformats.org/officeDocument/2006/relationships/hyperlink" Target="http://twitter.com/ARYNEWSOFFICIAL/statuses/1188155141020622849" TargetMode="External"/><Relationship Id="rId762" Type="http://schemas.openxmlformats.org/officeDocument/2006/relationships/hyperlink" Target="http://twitter.com/geonews_english/statuses/1184045087040380929" TargetMode="External"/><Relationship Id="rId1111" Type="http://schemas.openxmlformats.org/officeDocument/2006/relationships/hyperlink" Target="http://pbs.twimg.com/profile_images/1162076161259819011/jW0SMFw5_normal.jpg" TargetMode="External"/><Relationship Id="rId761" Type="http://schemas.openxmlformats.org/officeDocument/2006/relationships/hyperlink" Target="http://pbs.twimg.com/profile_images/1171679254586822656/wZWcy3rW_normal.jpg" TargetMode="External"/><Relationship Id="rId1112" Type="http://schemas.openxmlformats.org/officeDocument/2006/relationships/hyperlink" Target="http://twitter.com/BOLNETWORK/statuses/1178716636636942336" TargetMode="External"/><Relationship Id="rId760" Type="http://schemas.openxmlformats.org/officeDocument/2006/relationships/hyperlink" Target="http://twitter.com/gnnhdofficial/statuses/1184058760584671232" TargetMode="External"/><Relationship Id="rId1113" Type="http://schemas.openxmlformats.org/officeDocument/2006/relationships/hyperlink" Target="http://pbs.twimg.com/profile_images/1162219377724252163/rbF6T9NG_normal.jpg" TargetMode="External"/><Relationship Id="rId1103" Type="http://schemas.openxmlformats.org/officeDocument/2006/relationships/hyperlink" Target="http://pbs.twimg.com/profile_images/1171702222440292353/X-q9YCVh_normal.jpg" TargetMode="External"/><Relationship Id="rId1104" Type="http://schemas.openxmlformats.org/officeDocument/2006/relationships/hyperlink" Target="http://twitter.com/gnnhdofficial/statuses/1178896068542521346" TargetMode="External"/><Relationship Id="rId1105" Type="http://schemas.openxmlformats.org/officeDocument/2006/relationships/hyperlink" Target="http://pbs.twimg.com/profile_images/1162076800450801665/eqFTW92q_normal.jpg" TargetMode="External"/><Relationship Id="rId1106" Type="http://schemas.openxmlformats.org/officeDocument/2006/relationships/hyperlink" Target="http://twitter.com/PTVNewsOfficial/statuses/1178891124016123910" TargetMode="External"/><Relationship Id="rId11" Type="http://schemas.openxmlformats.org/officeDocument/2006/relationships/hyperlink" Target="http://pbs.twimg.com/profile_images/692447860223262720/unD1GYcM_normal.jpg" TargetMode="External"/><Relationship Id="rId1107" Type="http://schemas.openxmlformats.org/officeDocument/2006/relationships/hyperlink" Target="http://pbs.twimg.com/profile_images/1162076161259819011/jW0SMFw5_normal.jpg" TargetMode="External"/><Relationship Id="rId10" Type="http://schemas.openxmlformats.org/officeDocument/2006/relationships/hyperlink" Target="http://twitter.com/ARYNEWSOFFICIAL/statuses/1199662275696766978" TargetMode="External"/><Relationship Id="rId1108" Type="http://schemas.openxmlformats.org/officeDocument/2006/relationships/hyperlink" Target="http://twitter.com/BOLNETWORK/statuses/1178751113534697473" TargetMode="External"/><Relationship Id="rId13" Type="http://schemas.openxmlformats.org/officeDocument/2006/relationships/hyperlink" Target="http://pbs.twimg.com/profile_images/692447860223262720/unD1GYcM_normal.jpg" TargetMode="External"/><Relationship Id="rId1109" Type="http://schemas.openxmlformats.org/officeDocument/2006/relationships/hyperlink" Target="http://pbs.twimg.com/profile_images/1162078946168623104/Xmv1VntV_normal.jpg" TargetMode="External"/><Relationship Id="rId12" Type="http://schemas.openxmlformats.org/officeDocument/2006/relationships/hyperlink" Target="http://twitter.com/Dawn_News/statuses/1199602669398249472" TargetMode="External"/><Relationship Id="rId519" Type="http://schemas.openxmlformats.org/officeDocument/2006/relationships/hyperlink" Target="http://pbs.twimg.com/profile_images/1162078946168623104/Xmv1VntV_normal.jpg" TargetMode="External"/><Relationship Id="rId514" Type="http://schemas.openxmlformats.org/officeDocument/2006/relationships/hyperlink" Target="http://twitter.com/gnnhdofficial/statuses/1188323111676108800" TargetMode="External"/><Relationship Id="rId756" Type="http://schemas.openxmlformats.org/officeDocument/2006/relationships/hyperlink" Target="http://twitter.com/geonews_english/statuses/1184138274018856960" TargetMode="External"/><Relationship Id="rId998" Type="http://schemas.openxmlformats.org/officeDocument/2006/relationships/hyperlink" Target="http://twitter.com/ARYNEWSOFFICIAL/statuses/1180540767489724417" TargetMode="External"/><Relationship Id="rId513" Type="http://schemas.openxmlformats.org/officeDocument/2006/relationships/hyperlink" Target="http://pbs.twimg.com/profile_images/1188194702069293059/h-eqEuMQ_normal.jpg" TargetMode="External"/><Relationship Id="rId755" Type="http://schemas.openxmlformats.org/officeDocument/2006/relationships/hyperlink" Target="http://pbs.twimg.com/profile_images/1171679254586822656/wZWcy3rW_normal.jpg" TargetMode="External"/><Relationship Id="rId997" Type="http://schemas.openxmlformats.org/officeDocument/2006/relationships/hyperlink" Target="http://pbs.twimg.com/profile_images/1162078946168623104/Xmv1VntV_normal.jpg" TargetMode="External"/><Relationship Id="rId512" Type="http://schemas.openxmlformats.org/officeDocument/2006/relationships/hyperlink" Target="http://twitter.com/gnnhdofficial/statuses/1188326961950576646" TargetMode="External"/><Relationship Id="rId754" Type="http://schemas.openxmlformats.org/officeDocument/2006/relationships/hyperlink" Target="http://twitter.com/BOLNETWORK/statuses/1184195032749883392" TargetMode="External"/><Relationship Id="rId996" Type="http://schemas.openxmlformats.org/officeDocument/2006/relationships/hyperlink" Target="http://twitter.com/humnewspakistan/statuses/1180563113130807296" TargetMode="External"/><Relationship Id="rId511" Type="http://schemas.openxmlformats.org/officeDocument/2006/relationships/hyperlink" Target="http://pbs.twimg.com/profile_images/1188194702069293059/h-eqEuMQ_normal.jpg" TargetMode="External"/><Relationship Id="rId753" Type="http://schemas.openxmlformats.org/officeDocument/2006/relationships/hyperlink" Target="http://pbs.twimg.com/profile_images/1162076161259819011/jW0SMFw5_normal.jpg" TargetMode="External"/><Relationship Id="rId995" Type="http://schemas.openxmlformats.org/officeDocument/2006/relationships/hyperlink" Target="http://pbs.twimg.com/profile_images/1162219377724252163/rbF6T9NG_normal.jpg" TargetMode="External"/><Relationship Id="rId518" Type="http://schemas.openxmlformats.org/officeDocument/2006/relationships/hyperlink" Target="http://twitter.com/PTVNewsOfficial/statuses/1188170012223299587" TargetMode="External"/><Relationship Id="rId517" Type="http://schemas.openxmlformats.org/officeDocument/2006/relationships/hyperlink" Target="http://pbs.twimg.com/profile_images/1162076800450801665/eqFTW92q_normal.jpg" TargetMode="External"/><Relationship Id="rId759" Type="http://schemas.openxmlformats.org/officeDocument/2006/relationships/hyperlink" Target="http://pbs.twimg.com/profile_images/1171702222440292353/X-q9YCVh_normal.jpg" TargetMode="External"/><Relationship Id="rId516" Type="http://schemas.openxmlformats.org/officeDocument/2006/relationships/hyperlink" Target="http://twitter.com/BOLNETWORK/statuses/1188176616649887746" TargetMode="External"/><Relationship Id="rId758" Type="http://schemas.openxmlformats.org/officeDocument/2006/relationships/hyperlink" Target="http://twitter.com/dawn_com/statuses/1184076362577039360" TargetMode="External"/><Relationship Id="rId515" Type="http://schemas.openxmlformats.org/officeDocument/2006/relationships/hyperlink" Target="http://pbs.twimg.com/profile_images/1162076161259819011/jW0SMFw5_normal.jpg" TargetMode="External"/><Relationship Id="rId757" Type="http://schemas.openxmlformats.org/officeDocument/2006/relationships/hyperlink" Target="http://pbs.twimg.com/profile_images/596764851080286208/5dTXIuxr_normal.jpg" TargetMode="External"/><Relationship Id="rId999" Type="http://schemas.openxmlformats.org/officeDocument/2006/relationships/hyperlink" Target="http://pbs.twimg.com/profile_images/1162076161259819011/jW0SMFw5_normal.jpg" TargetMode="External"/><Relationship Id="rId15" Type="http://schemas.openxmlformats.org/officeDocument/2006/relationships/hyperlink" Target="http://pbs.twimg.com/profile_images/692447860223262720/unD1GYcM_normal.jpg" TargetMode="External"/><Relationship Id="rId990" Type="http://schemas.openxmlformats.org/officeDocument/2006/relationships/hyperlink" Target="http://twitter.com/Dawn_News/statuses/1180735684245635072" TargetMode="External"/><Relationship Id="rId14" Type="http://schemas.openxmlformats.org/officeDocument/2006/relationships/hyperlink" Target="http://twitter.com/Dawn_News/statuses/1199602599353311235" TargetMode="External"/><Relationship Id="rId17" Type="http://schemas.openxmlformats.org/officeDocument/2006/relationships/hyperlink" Target="http://pbs.twimg.com/profile_images/692447860223262720/unD1GYcM_normal.jpg" TargetMode="External"/><Relationship Id="rId16" Type="http://schemas.openxmlformats.org/officeDocument/2006/relationships/hyperlink" Target="http://twitter.com/Dawn_News/statuses/1199602122121269248" TargetMode="External"/><Relationship Id="rId19" Type="http://schemas.openxmlformats.org/officeDocument/2006/relationships/hyperlink" Target="http://pbs.twimg.com/profile_images/692447860223262720/unD1GYcM_normal.jpg" TargetMode="External"/><Relationship Id="rId510" Type="http://schemas.openxmlformats.org/officeDocument/2006/relationships/hyperlink" Target="http://twitter.com/gnnhdofficial/statuses/1188326961950576646" TargetMode="External"/><Relationship Id="rId752" Type="http://schemas.openxmlformats.org/officeDocument/2006/relationships/hyperlink" Target="http://twitter.com/DunyaNews/statuses/1184498854110072834" TargetMode="External"/><Relationship Id="rId994" Type="http://schemas.openxmlformats.org/officeDocument/2006/relationships/hyperlink" Target="http://twitter.com/geonews_english/statuses/1180710333545156608" TargetMode="External"/><Relationship Id="rId18" Type="http://schemas.openxmlformats.org/officeDocument/2006/relationships/hyperlink" Target="http://twitter.com/Dawn_News/statuses/1199602122121269248" TargetMode="External"/><Relationship Id="rId751" Type="http://schemas.openxmlformats.org/officeDocument/2006/relationships/hyperlink" Target="http://pbs.twimg.com/profile_images/1162092475131092995/-Ih-fRMX_normal.jpg" TargetMode="External"/><Relationship Id="rId993" Type="http://schemas.openxmlformats.org/officeDocument/2006/relationships/hyperlink" Target="http://pbs.twimg.com/profile_images/1171679254586822656/wZWcy3rW_normal.jpg" TargetMode="External"/><Relationship Id="rId1100" Type="http://schemas.openxmlformats.org/officeDocument/2006/relationships/hyperlink" Target="http://twitter.com/geonews_english/statuses/1178935983624130562" TargetMode="External"/><Relationship Id="rId750" Type="http://schemas.openxmlformats.org/officeDocument/2006/relationships/hyperlink" Target="http://twitter.com/DunyaNews/statuses/1184498854110072834" TargetMode="External"/><Relationship Id="rId992" Type="http://schemas.openxmlformats.org/officeDocument/2006/relationships/hyperlink" Target="http://twitter.com/ARYNEWSOFFICIAL/statuses/1180734707971084290" TargetMode="External"/><Relationship Id="rId1101" Type="http://schemas.openxmlformats.org/officeDocument/2006/relationships/hyperlink" Target="http://pbs.twimg.com/profile_images/1171702222440292353/X-q9YCVh_normal.jpg" TargetMode="External"/><Relationship Id="rId991" Type="http://schemas.openxmlformats.org/officeDocument/2006/relationships/hyperlink" Target="http://pbs.twimg.com/profile_images/1162078946168623104/Xmv1VntV_normal.jpg" TargetMode="External"/><Relationship Id="rId1102" Type="http://schemas.openxmlformats.org/officeDocument/2006/relationships/hyperlink" Target="http://twitter.com/gnnhdofficial/statuses/1178908117754695680" TargetMode="External"/><Relationship Id="rId84" Type="http://schemas.openxmlformats.org/officeDocument/2006/relationships/hyperlink" Target="http://twitter.com/DunyaNews/statuses/1197567258165436421" TargetMode="External"/><Relationship Id="rId83" Type="http://schemas.openxmlformats.org/officeDocument/2006/relationships/hyperlink" Target="http://pbs.twimg.com/profile_images/1162092475131092995/-Ih-fRMX_normal.jpg" TargetMode="External"/><Relationship Id="rId86" Type="http://schemas.openxmlformats.org/officeDocument/2006/relationships/hyperlink" Target="http://twitter.com/DunyaNews/statuses/1197567255648841729" TargetMode="External"/><Relationship Id="rId85" Type="http://schemas.openxmlformats.org/officeDocument/2006/relationships/hyperlink" Target="http://pbs.twimg.com/profile_images/1162092475131092995/-Ih-fRMX_normal.jpg" TargetMode="External"/><Relationship Id="rId88" Type="http://schemas.openxmlformats.org/officeDocument/2006/relationships/hyperlink" Target="http://twitter.com/DunyaNews/statuses/1197567252951908357" TargetMode="External"/><Relationship Id="rId87" Type="http://schemas.openxmlformats.org/officeDocument/2006/relationships/hyperlink" Target="http://pbs.twimg.com/profile_images/1162092475131092995/-Ih-fRMX_normal.jpg" TargetMode="External"/><Relationship Id="rId89" Type="http://schemas.openxmlformats.org/officeDocument/2006/relationships/hyperlink" Target="http://pbs.twimg.com/profile_images/1162092475131092995/-Ih-fRMX_normal.jpg" TargetMode="External"/><Relationship Id="rId709" Type="http://schemas.openxmlformats.org/officeDocument/2006/relationships/hyperlink" Target="http://pbs.twimg.com/profile_images/1184213013722750976/dUEaSkPz_normal.jpg" TargetMode="External"/><Relationship Id="rId708" Type="http://schemas.openxmlformats.org/officeDocument/2006/relationships/hyperlink" Target="http://twitter.com/humnewspakistan/statuses/1185888703731916802" TargetMode="External"/><Relationship Id="rId707" Type="http://schemas.openxmlformats.org/officeDocument/2006/relationships/hyperlink" Target="http://pbs.twimg.com/profile_images/1162219377724252163/rbF6T9NG_normal.jpg" TargetMode="External"/><Relationship Id="rId949" Type="http://schemas.openxmlformats.org/officeDocument/2006/relationships/hyperlink" Target="http://pbs.twimg.com/profile_images/1162131406245552128/V98fwad8_normal.jpg" TargetMode="External"/><Relationship Id="rId706" Type="http://schemas.openxmlformats.org/officeDocument/2006/relationships/hyperlink" Target="http://twitter.com/gnnhdofficial/statuses/1185903169550856193" TargetMode="External"/><Relationship Id="rId948" Type="http://schemas.openxmlformats.org/officeDocument/2006/relationships/hyperlink" Target="http://twitter.com/geonews_english/statuses/1181487842062737408" TargetMode="External"/><Relationship Id="rId80" Type="http://schemas.openxmlformats.org/officeDocument/2006/relationships/hyperlink" Target="http://twitter.com/gnnhdofficial/statuses/1197730857877938176" TargetMode="External"/><Relationship Id="rId82" Type="http://schemas.openxmlformats.org/officeDocument/2006/relationships/hyperlink" Target="http://twitter.com/BOLNETWORK/statuses/1197579263664381955" TargetMode="External"/><Relationship Id="rId81" Type="http://schemas.openxmlformats.org/officeDocument/2006/relationships/hyperlink" Target="http://pbs.twimg.com/profile_images/1162076161259819011/jW0SMFw5_normal.jpg" TargetMode="External"/><Relationship Id="rId701" Type="http://schemas.openxmlformats.org/officeDocument/2006/relationships/hyperlink" Target="http://pbs.twimg.com/profile_images/1184213013722750976/dUEaSkPz_normal.jpg" TargetMode="External"/><Relationship Id="rId943" Type="http://schemas.openxmlformats.org/officeDocument/2006/relationships/hyperlink" Target="http://pbs.twimg.com/profile_images/692447860223262720/unD1GYcM_normal.jpg" TargetMode="External"/><Relationship Id="rId700" Type="http://schemas.openxmlformats.org/officeDocument/2006/relationships/hyperlink" Target="http://twitter.com/humnewspakistan/statuses/1185921261026926592" TargetMode="External"/><Relationship Id="rId942" Type="http://schemas.openxmlformats.org/officeDocument/2006/relationships/hyperlink" Target="http://twitter.com/Dawn_News/statuses/1181502317511745537" TargetMode="External"/><Relationship Id="rId941" Type="http://schemas.openxmlformats.org/officeDocument/2006/relationships/hyperlink" Target="http://pbs.twimg.com/profile_images/692447860223262720/unD1GYcM_normal.jpg" TargetMode="External"/><Relationship Id="rId940" Type="http://schemas.openxmlformats.org/officeDocument/2006/relationships/hyperlink" Target="http://twitter.com/Dawn_News/statuses/1181502426605596672" TargetMode="External"/><Relationship Id="rId705" Type="http://schemas.openxmlformats.org/officeDocument/2006/relationships/hyperlink" Target="http://pbs.twimg.com/profile_images/1184213013722750976/dUEaSkPz_normal.jpg" TargetMode="External"/><Relationship Id="rId947" Type="http://schemas.openxmlformats.org/officeDocument/2006/relationships/hyperlink" Target="http://pbs.twimg.com/profile_images/1171679254586822656/wZWcy3rW_normal.jpg" TargetMode="External"/><Relationship Id="rId704" Type="http://schemas.openxmlformats.org/officeDocument/2006/relationships/hyperlink" Target="http://twitter.com/gnnhdofficial/statuses/1185915221224972289" TargetMode="External"/><Relationship Id="rId946" Type="http://schemas.openxmlformats.org/officeDocument/2006/relationships/hyperlink" Target="http://twitter.com/gnnhdofficial/statuses/1181493181638160385" TargetMode="External"/><Relationship Id="rId703" Type="http://schemas.openxmlformats.org/officeDocument/2006/relationships/hyperlink" Target="http://pbs.twimg.com/profile_images/1184213013722750976/dUEaSkPz_normal.jpg" TargetMode="External"/><Relationship Id="rId945" Type="http://schemas.openxmlformats.org/officeDocument/2006/relationships/hyperlink" Target="http://pbs.twimg.com/profile_images/1171702222440292353/X-q9YCVh_normal.jpg" TargetMode="External"/><Relationship Id="rId702" Type="http://schemas.openxmlformats.org/officeDocument/2006/relationships/hyperlink" Target="http://twitter.com/gnnhdofficial/statuses/1185915221224972289" TargetMode="External"/><Relationship Id="rId944" Type="http://schemas.openxmlformats.org/officeDocument/2006/relationships/hyperlink" Target="http://twitter.com/Dawn_News/statuses/1181502148275834881" TargetMode="External"/><Relationship Id="rId73" Type="http://schemas.openxmlformats.org/officeDocument/2006/relationships/hyperlink" Target="http://pbs.twimg.com/profile_images/1188532101244706816/HSggB2tx_normal.jpg" TargetMode="External"/><Relationship Id="rId72" Type="http://schemas.openxmlformats.org/officeDocument/2006/relationships/hyperlink" Target="http://twitter.com/ARYNEWSOFFICIAL/statuses/1197742283636039680" TargetMode="External"/><Relationship Id="rId75" Type="http://schemas.openxmlformats.org/officeDocument/2006/relationships/hyperlink" Target="http://pbs.twimg.com/profile_images/1162076800450801665/eqFTW92q_normal.jpg" TargetMode="External"/><Relationship Id="rId74" Type="http://schemas.openxmlformats.org/officeDocument/2006/relationships/hyperlink" Target="http://twitter.com/gnnhdofficial/statuses/1197741094395613184" TargetMode="External"/><Relationship Id="rId77" Type="http://schemas.openxmlformats.org/officeDocument/2006/relationships/hyperlink" Target="http://pbs.twimg.com/profile_images/1162076800450801665/eqFTW92q_normal.jpg" TargetMode="External"/><Relationship Id="rId76" Type="http://schemas.openxmlformats.org/officeDocument/2006/relationships/hyperlink" Target="http://twitter.com/PTVNewsOfficial/statuses/1197737772129357831" TargetMode="External"/><Relationship Id="rId79" Type="http://schemas.openxmlformats.org/officeDocument/2006/relationships/hyperlink" Target="http://pbs.twimg.com/profile_images/1188532101244706816/HSggB2tx_normal.jpg" TargetMode="External"/><Relationship Id="rId78" Type="http://schemas.openxmlformats.org/officeDocument/2006/relationships/hyperlink" Target="http://twitter.com/PTVNewsOfficial/statuses/1197737772129357831" TargetMode="External"/><Relationship Id="rId939" Type="http://schemas.openxmlformats.org/officeDocument/2006/relationships/hyperlink" Target="http://pbs.twimg.com/profile_images/692447860223262720/unD1GYcM_normal.jpg" TargetMode="External"/><Relationship Id="rId938" Type="http://schemas.openxmlformats.org/officeDocument/2006/relationships/hyperlink" Target="http://twitter.com/geonews_english/statuses/1181517365579833349" TargetMode="External"/><Relationship Id="rId937" Type="http://schemas.openxmlformats.org/officeDocument/2006/relationships/hyperlink" Target="http://pbs.twimg.com/profile_images/1171679254586822656/wZWcy3rW_normal.jpg" TargetMode="External"/><Relationship Id="rId71" Type="http://schemas.openxmlformats.org/officeDocument/2006/relationships/hyperlink" Target="http://pbs.twimg.com/profile_images/1162078946168623104/Xmv1VntV_normal.jpg" TargetMode="External"/><Relationship Id="rId70" Type="http://schemas.openxmlformats.org/officeDocument/2006/relationships/hyperlink" Target="http://twitter.com/ARYNEWSOFFICIAL/statuses/1197780234415808512" TargetMode="External"/><Relationship Id="rId932" Type="http://schemas.openxmlformats.org/officeDocument/2006/relationships/hyperlink" Target="http://twitter.com/ARYNEWSOFFICIAL/statuses/1181606685464547328" TargetMode="External"/><Relationship Id="rId931" Type="http://schemas.openxmlformats.org/officeDocument/2006/relationships/hyperlink" Target="http://pbs.twimg.com/profile_images/1162078946168623104/Xmv1VntV_normal.jpg" TargetMode="External"/><Relationship Id="rId930" Type="http://schemas.openxmlformats.org/officeDocument/2006/relationships/hyperlink" Target="http://twitter.com/gnnhdofficial/statuses/1181622285381320705" TargetMode="External"/><Relationship Id="rId936" Type="http://schemas.openxmlformats.org/officeDocument/2006/relationships/hyperlink" Target="http://twitter.com/geonews_english/statuses/1181571732194414592" TargetMode="External"/><Relationship Id="rId935" Type="http://schemas.openxmlformats.org/officeDocument/2006/relationships/hyperlink" Target="http://pbs.twimg.com/profile_images/1171679254586822656/wZWcy3rW_normal.jpg" TargetMode="External"/><Relationship Id="rId934" Type="http://schemas.openxmlformats.org/officeDocument/2006/relationships/hyperlink" Target="http://twitter.com/PTVNewsOfficial/statuses/1181574070506266625" TargetMode="External"/><Relationship Id="rId933" Type="http://schemas.openxmlformats.org/officeDocument/2006/relationships/hyperlink" Target="http://pbs.twimg.com/profile_images/1162076800450801665/eqFTW92q_normal.jpg" TargetMode="External"/><Relationship Id="rId62" Type="http://schemas.openxmlformats.org/officeDocument/2006/relationships/hyperlink" Target="http://twitter.com/Dawn_News/statuses/1198143578121351168" TargetMode="External"/><Relationship Id="rId61" Type="http://schemas.openxmlformats.org/officeDocument/2006/relationships/hyperlink" Target="http://pbs.twimg.com/profile_images/692447860223262720/unD1GYcM_normal.jpg" TargetMode="External"/><Relationship Id="rId64" Type="http://schemas.openxmlformats.org/officeDocument/2006/relationships/hyperlink" Target="http://twitter.com/Dawn_News/statuses/1198143506243629056" TargetMode="External"/><Relationship Id="rId63" Type="http://schemas.openxmlformats.org/officeDocument/2006/relationships/hyperlink" Target="http://pbs.twimg.com/profile_images/692447860223262720/unD1GYcM_normal.jpg" TargetMode="External"/><Relationship Id="rId66" Type="http://schemas.openxmlformats.org/officeDocument/2006/relationships/hyperlink" Target="http://twitter.com/Dawn_News/statuses/1198143506243629056" TargetMode="External"/><Relationship Id="rId65" Type="http://schemas.openxmlformats.org/officeDocument/2006/relationships/hyperlink" Target="http://pbs.twimg.com/profile_images/692447860223262720/unD1GYcM_normal.jpg" TargetMode="External"/><Relationship Id="rId68" Type="http://schemas.openxmlformats.org/officeDocument/2006/relationships/hyperlink" Target="http://twitter.com/DunyaNews/statuses/1197838928176451584" TargetMode="External"/><Relationship Id="rId67" Type="http://schemas.openxmlformats.org/officeDocument/2006/relationships/hyperlink" Target="http://pbs.twimg.com/profile_images/1162092475131092995/-Ih-fRMX_normal.jpg" TargetMode="External"/><Relationship Id="rId729" Type="http://schemas.openxmlformats.org/officeDocument/2006/relationships/hyperlink" Target="http://pbs.twimg.com/profile_images/1162092475131092995/-Ih-fRMX_normal.jpg" TargetMode="External"/><Relationship Id="rId728" Type="http://schemas.openxmlformats.org/officeDocument/2006/relationships/hyperlink" Target="http://twitter.com/humnewspakistan/statuses/1184910089364353024" TargetMode="External"/><Relationship Id="rId60" Type="http://schemas.openxmlformats.org/officeDocument/2006/relationships/hyperlink" Target="http://twitter.com/Dawn_News/statuses/1198143647243472896" TargetMode="External"/><Relationship Id="rId723" Type="http://schemas.openxmlformats.org/officeDocument/2006/relationships/hyperlink" Target="http://pbs.twimg.com/profile_images/1162076800450801665/eqFTW92q_normal.jpg" TargetMode="External"/><Relationship Id="rId965" Type="http://schemas.openxmlformats.org/officeDocument/2006/relationships/hyperlink" Target="http://pbs.twimg.com/profile_images/1162219377724252163/rbF6T9NG_normal.jpg" TargetMode="External"/><Relationship Id="rId722" Type="http://schemas.openxmlformats.org/officeDocument/2006/relationships/hyperlink" Target="http://twitter.com/ARYNEWSOFFICIAL/statuses/1185093734389731333" TargetMode="External"/><Relationship Id="rId964" Type="http://schemas.openxmlformats.org/officeDocument/2006/relationships/hyperlink" Target="http://twitter.com/PTVNewsOfficial/statuses/1181259867622924288" TargetMode="External"/><Relationship Id="rId721" Type="http://schemas.openxmlformats.org/officeDocument/2006/relationships/hyperlink" Target="http://pbs.twimg.com/profile_images/1162078946168623104/Xmv1VntV_normal.jpg" TargetMode="External"/><Relationship Id="rId963" Type="http://schemas.openxmlformats.org/officeDocument/2006/relationships/hyperlink" Target="http://pbs.twimg.com/profile_images/1162076800450801665/eqFTW92q_normal.jpg" TargetMode="External"/><Relationship Id="rId720" Type="http://schemas.openxmlformats.org/officeDocument/2006/relationships/hyperlink" Target="http://twitter.com/PTVNewsOfficial/statuses/1185140059537850368" TargetMode="External"/><Relationship Id="rId962" Type="http://schemas.openxmlformats.org/officeDocument/2006/relationships/hyperlink" Target="http://twitter.com/gnnhdofficial/statuses/1181264168688766977" TargetMode="External"/><Relationship Id="rId727" Type="http://schemas.openxmlformats.org/officeDocument/2006/relationships/hyperlink" Target="http://pbs.twimg.com/profile_images/1162219377724252163/rbF6T9NG_normal.jpg" TargetMode="External"/><Relationship Id="rId969" Type="http://schemas.openxmlformats.org/officeDocument/2006/relationships/hyperlink" Target="http://pbs.twimg.com/profile_images/1162219377724252163/rbF6T9NG_normal.jpg" TargetMode="External"/><Relationship Id="rId726" Type="http://schemas.openxmlformats.org/officeDocument/2006/relationships/hyperlink" Target="http://twitter.com/PTVNewsOfficial/statuses/1185050791700246528" TargetMode="External"/><Relationship Id="rId968" Type="http://schemas.openxmlformats.org/officeDocument/2006/relationships/hyperlink" Target="http://twitter.com/gnnhdofficial/statuses/1181217977246654464" TargetMode="External"/><Relationship Id="rId725" Type="http://schemas.openxmlformats.org/officeDocument/2006/relationships/hyperlink" Target="http://pbs.twimg.com/profile_images/1162076800450801665/eqFTW92q_normal.jpg" TargetMode="External"/><Relationship Id="rId967" Type="http://schemas.openxmlformats.org/officeDocument/2006/relationships/hyperlink" Target="http://pbs.twimg.com/profile_images/1171702222440292353/X-q9YCVh_normal.jpg" TargetMode="External"/><Relationship Id="rId724" Type="http://schemas.openxmlformats.org/officeDocument/2006/relationships/hyperlink" Target="http://twitter.com/PTVNewsOfficial/statuses/1185074754010652672" TargetMode="External"/><Relationship Id="rId966" Type="http://schemas.openxmlformats.org/officeDocument/2006/relationships/hyperlink" Target="http://twitter.com/humnewspakistan/statuses/1181226739135057920" TargetMode="External"/><Relationship Id="rId69" Type="http://schemas.openxmlformats.org/officeDocument/2006/relationships/hyperlink" Target="http://pbs.twimg.com/profile_images/1162078946168623104/Xmv1VntV_normal.jpg" TargetMode="External"/><Relationship Id="rId961" Type="http://schemas.openxmlformats.org/officeDocument/2006/relationships/hyperlink" Target="http://pbs.twimg.com/profile_images/1171702222440292353/X-q9YCVh_normal.jpg" TargetMode="External"/><Relationship Id="rId960" Type="http://schemas.openxmlformats.org/officeDocument/2006/relationships/hyperlink" Target="http://twitter.com/dawn_com/statuses/1181267225614979079" TargetMode="External"/><Relationship Id="rId51" Type="http://schemas.openxmlformats.org/officeDocument/2006/relationships/hyperlink" Target="http://pbs.twimg.com/profile_images/692447860223262720/unD1GYcM_normal.jpg" TargetMode="External"/><Relationship Id="rId50" Type="http://schemas.openxmlformats.org/officeDocument/2006/relationships/hyperlink" Target="http://twitter.com/Dawn_News/statuses/1198457329466986496" TargetMode="External"/><Relationship Id="rId53" Type="http://schemas.openxmlformats.org/officeDocument/2006/relationships/hyperlink" Target="http://pbs.twimg.com/profile_images/1162076161259819011/jW0SMFw5_normal.jpg" TargetMode="External"/><Relationship Id="rId52" Type="http://schemas.openxmlformats.org/officeDocument/2006/relationships/hyperlink" Target="http://twitter.com/Dawn_News/statuses/1198457329466986496" TargetMode="External"/><Relationship Id="rId55" Type="http://schemas.openxmlformats.org/officeDocument/2006/relationships/hyperlink" Target="http://pbs.twimg.com/profile_images/692447860223262720/unD1GYcM_normal.jpg" TargetMode="External"/><Relationship Id="rId54" Type="http://schemas.openxmlformats.org/officeDocument/2006/relationships/hyperlink" Target="http://twitter.com/BOLNETWORK/statuses/1198276794572574724" TargetMode="External"/><Relationship Id="rId57" Type="http://schemas.openxmlformats.org/officeDocument/2006/relationships/hyperlink" Target="http://pbs.twimg.com/profile_images/692447860223262720/unD1GYcM_normal.jpg" TargetMode="External"/><Relationship Id="rId56" Type="http://schemas.openxmlformats.org/officeDocument/2006/relationships/hyperlink" Target="http://twitter.com/Dawn_News/statuses/1198143958892843008" TargetMode="External"/><Relationship Id="rId719" Type="http://schemas.openxmlformats.org/officeDocument/2006/relationships/hyperlink" Target="http://pbs.twimg.com/profile_images/1162076800450801665/eqFTW92q_normal.jpg" TargetMode="External"/><Relationship Id="rId718" Type="http://schemas.openxmlformats.org/officeDocument/2006/relationships/hyperlink" Target="http://twitter.com/dawn_com/statuses/1185465133969149953" TargetMode="External"/><Relationship Id="rId717" Type="http://schemas.openxmlformats.org/officeDocument/2006/relationships/hyperlink" Target="http://pbs.twimg.com/profile_images/596764851080286208/5dTXIuxr_normal.jpg" TargetMode="External"/><Relationship Id="rId959" Type="http://schemas.openxmlformats.org/officeDocument/2006/relationships/hyperlink" Target="http://pbs.twimg.com/profile_images/596764851080286208/5dTXIuxr_normal.jpg" TargetMode="External"/><Relationship Id="rId712" Type="http://schemas.openxmlformats.org/officeDocument/2006/relationships/hyperlink" Target="http://twitter.com/gnnhdofficial/statuses/1185881062695669762" TargetMode="External"/><Relationship Id="rId954" Type="http://schemas.openxmlformats.org/officeDocument/2006/relationships/hyperlink" Target="http://twitter.com/PTVNewsOfficial/statuses/1181418144491016195" TargetMode="External"/><Relationship Id="rId711" Type="http://schemas.openxmlformats.org/officeDocument/2006/relationships/hyperlink" Target="http://pbs.twimg.com/profile_images/1184213013722750976/dUEaSkPz_normal.jpg" TargetMode="External"/><Relationship Id="rId953" Type="http://schemas.openxmlformats.org/officeDocument/2006/relationships/hyperlink" Target="http://pbs.twimg.com/profile_images/1162076800450801665/eqFTW92q_normal.jpg" TargetMode="External"/><Relationship Id="rId710" Type="http://schemas.openxmlformats.org/officeDocument/2006/relationships/hyperlink" Target="http://twitter.com/gnnhdofficial/statuses/1185884618085584897" TargetMode="External"/><Relationship Id="rId952" Type="http://schemas.openxmlformats.org/officeDocument/2006/relationships/hyperlink" Target="http://twitter.com/ARYNEWSOFFICIAL/statuses/1181439622326489088" TargetMode="External"/><Relationship Id="rId951" Type="http://schemas.openxmlformats.org/officeDocument/2006/relationships/hyperlink" Target="http://pbs.twimg.com/profile_images/1162078946168623104/Xmv1VntV_normal.jpg" TargetMode="External"/><Relationship Id="rId716" Type="http://schemas.openxmlformats.org/officeDocument/2006/relationships/hyperlink" Target="http://twitter.com/ARYNEWSOFFICIAL/statuses/1185626286309498880" TargetMode="External"/><Relationship Id="rId958" Type="http://schemas.openxmlformats.org/officeDocument/2006/relationships/hyperlink" Target="http://twitter.com/dawn_com/statuses/1181267645745762305" TargetMode="External"/><Relationship Id="rId715" Type="http://schemas.openxmlformats.org/officeDocument/2006/relationships/hyperlink" Target="http://pbs.twimg.com/profile_images/1162078946168623104/Xmv1VntV_normal.jpg" TargetMode="External"/><Relationship Id="rId957" Type="http://schemas.openxmlformats.org/officeDocument/2006/relationships/hyperlink" Target="http://pbs.twimg.com/profile_images/596764851080286208/5dTXIuxr_normal.jpg" TargetMode="External"/><Relationship Id="rId714" Type="http://schemas.openxmlformats.org/officeDocument/2006/relationships/hyperlink" Target="http://twitter.com/gnnhdofficial/statuses/1185881062695669762" TargetMode="External"/><Relationship Id="rId956" Type="http://schemas.openxmlformats.org/officeDocument/2006/relationships/hyperlink" Target="http://twitter.com/ARYNEWSOFFICIAL/statuses/1181285431519801344" TargetMode="External"/><Relationship Id="rId713" Type="http://schemas.openxmlformats.org/officeDocument/2006/relationships/hyperlink" Target="http://pbs.twimg.com/profile_images/1184213013722750976/dUEaSkPz_normal.jpg" TargetMode="External"/><Relationship Id="rId955" Type="http://schemas.openxmlformats.org/officeDocument/2006/relationships/hyperlink" Target="http://pbs.twimg.com/profile_images/1162078946168623104/Xmv1VntV_normal.jpg" TargetMode="External"/><Relationship Id="rId59" Type="http://schemas.openxmlformats.org/officeDocument/2006/relationships/hyperlink" Target="http://pbs.twimg.com/profile_images/692447860223262720/unD1GYcM_normal.jpg" TargetMode="External"/><Relationship Id="rId58" Type="http://schemas.openxmlformats.org/officeDocument/2006/relationships/hyperlink" Target="http://twitter.com/Dawn_News/statuses/1198143871156404224" TargetMode="External"/><Relationship Id="rId950" Type="http://schemas.openxmlformats.org/officeDocument/2006/relationships/hyperlink" Target="http://twitter.com/ExpressNewsPK/statuses/1181486836230828033" TargetMode="External"/><Relationship Id="rId590" Type="http://schemas.openxmlformats.org/officeDocument/2006/relationships/hyperlink" Target="http://twitter.com/humnewspakistan/statuses/1186960791561555968" TargetMode="External"/><Relationship Id="rId107" Type="http://schemas.openxmlformats.org/officeDocument/2006/relationships/hyperlink" Target="http://pbs.twimg.com/profile_images/1188532101244706816/HSggB2tx_normal.jpg" TargetMode="External"/><Relationship Id="rId349" Type="http://schemas.openxmlformats.org/officeDocument/2006/relationships/hyperlink" Target="http://pbs.twimg.com/profile_images/1171679254586822656/wZWcy3rW_normal.jpg" TargetMode="External"/><Relationship Id="rId106" Type="http://schemas.openxmlformats.org/officeDocument/2006/relationships/hyperlink" Target="http://twitter.com/gnnhdofficial/statuses/1197376591497613313" TargetMode="External"/><Relationship Id="rId348" Type="http://schemas.openxmlformats.org/officeDocument/2006/relationships/hyperlink" Target="http://twitter.com/PTVNewsOfficial/statuses/1191214773251252224" TargetMode="External"/><Relationship Id="rId105" Type="http://schemas.openxmlformats.org/officeDocument/2006/relationships/hyperlink" Target="http://pbs.twimg.com/profile_images/1188532101244706816/HSggB2tx_normal.jpg" TargetMode="External"/><Relationship Id="rId347" Type="http://schemas.openxmlformats.org/officeDocument/2006/relationships/hyperlink" Target="http://pbs.twimg.com/profile_images/1162076800450801665/eqFTW92q_normal.jpg" TargetMode="External"/><Relationship Id="rId589" Type="http://schemas.openxmlformats.org/officeDocument/2006/relationships/hyperlink" Target="http://pbs.twimg.com/profile_images/1162219377724252163/rbF6T9NG_normal.jpg" TargetMode="External"/><Relationship Id="rId104" Type="http://schemas.openxmlformats.org/officeDocument/2006/relationships/hyperlink" Target="http://twitter.com/ARYNEWSOFFICIAL/statuses/1197377088132648962" TargetMode="External"/><Relationship Id="rId346" Type="http://schemas.openxmlformats.org/officeDocument/2006/relationships/hyperlink" Target="http://twitter.com/humnewspakistan/statuses/1191340294803001344" TargetMode="External"/><Relationship Id="rId588" Type="http://schemas.openxmlformats.org/officeDocument/2006/relationships/hyperlink" Target="http://twitter.com/Dawn_News/statuses/1186960880526921729" TargetMode="External"/><Relationship Id="rId109" Type="http://schemas.openxmlformats.org/officeDocument/2006/relationships/hyperlink" Target="http://pbs.twimg.com/profile_images/1162076800450801665/eqFTW92q_normal.jpg" TargetMode="External"/><Relationship Id="rId108" Type="http://schemas.openxmlformats.org/officeDocument/2006/relationships/hyperlink" Target="http://twitter.com/gnnhdofficial/statuses/1197376591497613313" TargetMode="External"/><Relationship Id="rId341" Type="http://schemas.openxmlformats.org/officeDocument/2006/relationships/hyperlink" Target="http://pbs.twimg.com/profile_images/1162219377724252163/rbF6T9NG_normal.jpg" TargetMode="External"/><Relationship Id="rId583" Type="http://schemas.openxmlformats.org/officeDocument/2006/relationships/hyperlink" Target="http://pbs.twimg.com/profile_images/1184213013722750976/dUEaSkPz_normal.jpg" TargetMode="External"/><Relationship Id="rId340" Type="http://schemas.openxmlformats.org/officeDocument/2006/relationships/hyperlink" Target="http://twitter.com/humnewspakistan/statuses/1191589796780613632" TargetMode="External"/><Relationship Id="rId582" Type="http://schemas.openxmlformats.org/officeDocument/2006/relationships/hyperlink" Target="http://twitter.com/BOLNETWORK/statuses/1186999231820763136" TargetMode="External"/><Relationship Id="rId581" Type="http://schemas.openxmlformats.org/officeDocument/2006/relationships/hyperlink" Target="http://pbs.twimg.com/profile_images/1162076161259819011/jW0SMFw5_normal.jpg" TargetMode="External"/><Relationship Id="rId580" Type="http://schemas.openxmlformats.org/officeDocument/2006/relationships/hyperlink" Target="http://twitter.com/humnewspakistan/statuses/1187017885132218370" TargetMode="External"/><Relationship Id="rId103" Type="http://schemas.openxmlformats.org/officeDocument/2006/relationships/hyperlink" Target="http://pbs.twimg.com/profile_images/1162078946168623104/Xmv1VntV_normal.jpg" TargetMode="External"/><Relationship Id="rId345" Type="http://schemas.openxmlformats.org/officeDocument/2006/relationships/hyperlink" Target="http://pbs.twimg.com/profile_images/1162219377724252163/rbF6T9NG_normal.jpg" TargetMode="External"/><Relationship Id="rId587" Type="http://schemas.openxmlformats.org/officeDocument/2006/relationships/hyperlink" Target="http://pbs.twimg.com/profile_images/692447860223262720/unD1GYcM_normal.jpg" TargetMode="External"/><Relationship Id="rId102" Type="http://schemas.openxmlformats.org/officeDocument/2006/relationships/hyperlink" Target="http://twitter.com/ARYNEWSOFFICIAL/statuses/1197510876317835265" TargetMode="External"/><Relationship Id="rId344" Type="http://schemas.openxmlformats.org/officeDocument/2006/relationships/hyperlink" Target="http://twitter.com/PTVNewsOfficial/statuses/1191571265724784640" TargetMode="External"/><Relationship Id="rId586" Type="http://schemas.openxmlformats.org/officeDocument/2006/relationships/hyperlink" Target="http://twitter.com/humnewspakistan/statuses/1186963637849726976" TargetMode="External"/><Relationship Id="rId101" Type="http://schemas.openxmlformats.org/officeDocument/2006/relationships/hyperlink" Target="http://pbs.twimg.com/profile_images/1162078946168623104/Xmv1VntV_normal.jpg" TargetMode="External"/><Relationship Id="rId343" Type="http://schemas.openxmlformats.org/officeDocument/2006/relationships/hyperlink" Target="http://pbs.twimg.com/profile_images/1162076800450801665/eqFTW92q_normal.jpg" TargetMode="External"/><Relationship Id="rId585" Type="http://schemas.openxmlformats.org/officeDocument/2006/relationships/hyperlink" Target="http://pbs.twimg.com/profile_images/1162219377724252163/rbF6T9NG_normal.jpg" TargetMode="External"/><Relationship Id="rId100" Type="http://schemas.openxmlformats.org/officeDocument/2006/relationships/hyperlink" Target="http://twitter.com/DunyaNews/statuses/1197551902042525698" TargetMode="External"/><Relationship Id="rId342" Type="http://schemas.openxmlformats.org/officeDocument/2006/relationships/hyperlink" Target="http://twitter.com/humnewspakistan/statuses/1191589796780613632" TargetMode="External"/><Relationship Id="rId584" Type="http://schemas.openxmlformats.org/officeDocument/2006/relationships/hyperlink" Target="http://twitter.com/gnnhdofficial/statuses/1186963699002695680" TargetMode="External"/><Relationship Id="rId338" Type="http://schemas.openxmlformats.org/officeDocument/2006/relationships/hyperlink" Target="http://twitter.com/ARYNEWSOFFICIAL/statuses/1191591136265199618" TargetMode="External"/><Relationship Id="rId337" Type="http://schemas.openxmlformats.org/officeDocument/2006/relationships/hyperlink" Target="http://pbs.twimg.com/profile_images/1162078946168623104/Xmv1VntV_normal.jpg" TargetMode="External"/><Relationship Id="rId579" Type="http://schemas.openxmlformats.org/officeDocument/2006/relationships/hyperlink" Target="http://pbs.twimg.com/profile_images/1162219377724252163/rbF6T9NG_normal.jpg" TargetMode="External"/><Relationship Id="rId336" Type="http://schemas.openxmlformats.org/officeDocument/2006/relationships/hyperlink" Target="http://twitter.com/Dawn_News/statuses/1191615594640158720" TargetMode="External"/><Relationship Id="rId578" Type="http://schemas.openxmlformats.org/officeDocument/2006/relationships/hyperlink" Target="http://twitter.com/geonews_english/statuses/1187055589735616512" TargetMode="External"/><Relationship Id="rId335" Type="http://schemas.openxmlformats.org/officeDocument/2006/relationships/hyperlink" Target="http://pbs.twimg.com/profile_images/692447860223262720/unD1GYcM_normal.jpg" TargetMode="External"/><Relationship Id="rId577" Type="http://schemas.openxmlformats.org/officeDocument/2006/relationships/hyperlink" Target="http://pbs.twimg.com/profile_images/1171679254586822656/wZWcy3rW_normal.jpg" TargetMode="External"/><Relationship Id="rId339" Type="http://schemas.openxmlformats.org/officeDocument/2006/relationships/hyperlink" Target="http://pbs.twimg.com/profile_images/1162219377724252163/rbF6T9NG_normal.jpg" TargetMode="External"/><Relationship Id="rId1160" Type="http://schemas.openxmlformats.org/officeDocument/2006/relationships/hyperlink" Target="http://twitter.com/humnewspakistan/statuses/1178276904002035712" TargetMode="External"/><Relationship Id="rId330" Type="http://schemas.openxmlformats.org/officeDocument/2006/relationships/hyperlink" Target="http://twitter.com/humnewspakistan/statuses/1191639896940789760" TargetMode="External"/><Relationship Id="rId572" Type="http://schemas.openxmlformats.org/officeDocument/2006/relationships/hyperlink" Target="http://twitter.com/ARYNEWSOFFICIAL/statuses/1187255666681012224" TargetMode="External"/><Relationship Id="rId1161" Type="http://schemas.openxmlformats.org/officeDocument/2006/relationships/hyperlink" Target="http://pbs.twimg.com/profile_images/596764851080286208/5dTXIuxr_normal.jpg" TargetMode="External"/><Relationship Id="rId571" Type="http://schemas.openxmlformats.org/officeDocument/2006/relationships/hyperlink" Target="http://pbs.twimg.com/profile_images/1162078946168623104/Xmv1VntV_normal.jpg" TargetMode="External"/><Relationship Id="rId1162" Type="http://schemas.openxmlformats.org/officeDocument/2006/relationships/hyperlink" Target="http://twitter.com/dawn_com/statuses/1177965987053920258" TargetMode="External"/><Relationship Id="rId570" Type="http://schemas.openxmlformats.org/officeDocument/2006/relationships/hyperlink" Target="http://twitter.com/ARYNEWSOFFICIAL/statuses/1187270518866616320" TargetMode="External"/><Relationship Id="rId1163" Type="http://schemas.openxmlformats.org/officeDocument/2006/relationships/hyperlink" Target="http://pbs.twimg.com/profile_images/1162078946168623104/Xmv1VntV_normal.jpg" TargetMode="External"/><Relationship Id="rId1164" Type="http://schemas.openxmlformats.org/officeDocument/2006/relationships/hyperlink" Target="http://twitter.com/ARYNEWSOFFICIAL/statuses/1177954564215099393" TargetMode="External"/><Relationship Id="rId334" Type="http://schemas.openxmlformats.org/officeDocument/2006/relationships/hyperlink" Target="http://twitter.com/Dawn_News/statuses/1191615594640158720" TargetMode="External"/><Relationship Id="rId576" Type="http://schemas.openxmlformats.org/officeDocument/2006/relationships/hyperlink" Target="http://twitter.com/humnewspakistan/statuses/1187070848475246593" TargetMode="External"/><Relationship Id="rId1165" Type="http://schemas.openxmlformats.org/officeDocument/2006/relationships/hyperlink" Target="http://pbs.twimg.com/profile_images/692447860223262720/unD1GYcM_normal.jpg" TargetMode="External"/><Relationship Id="rId333" Type="http://schemas.openxmlformats.org/officeDocument/2006/relationships/hyperlink" Target="http://pbs.twimg.com/profile_images/692447860223262720/unD1GYcM_normal.jpg" TargetMode="External"/><Relationship Id="rId575" Type="http://schemas.openxmlformats.org/officeDocument/2006/relationships/hyperlink" Target="http://pbs.twimg.com/profile_images/1162219377724252163/rbF6T9NG_normal.jpg" TargetMode="External"/><Relationship Id="rId1166" Type="http://schemas.openxmlformats.org/officeDocument/2006/relationships/hyperlink" Target="http://twitter.com/Dawn_News/statuses/1177915318863323136" TargetMode="External"/><Relationship Id="rId332" Type="http://schemas.openxmlformats.org/officeDocument/2006/relationships/hyperlink" Target="http://twitter.com/Dawn_News/statuses/1191615649698795520" TargetMode="External"/><Relationship Id="rId574" Type="http://schemas.openxmlformats.org/officeDocument/2006/relationships/hyperlink" Target="http://twitter.com/PTVNewsOfficial/statuses/1187227962480963584" TargetMode="External"/><Relationship Id="rId1167" Type="http://schemas.openxmlformats.org/officeDocument/2006/relationships/drawing" Target="../drawings/drawing2.xml"/><Relationship Id="rId331" Type="http://schemas.openxmlformats.org/officeDocument/2006/relationships/hyperlink" Target="http://pbs.twimg.com/profile_images/692447860223262720/unD1GYcM_normal.jpg" TargetMode="External"/><Relationship Id="rId573" Type="http://schemas.openxmlformats.org/officeDocument/2006/relationships/hyperlink" Target="http://pbs.twimg.com/profile_images/1162076800450801665/eqFTW92q_normal.jpg" TargetMode="External"/><Relationship Id="rId370" Type="http://schemas.openxmlformats.org/officeDocument/2006/relationships/hyperlink" Target="http://twitter.com/Dawn_News/statuses/1190569548908511232" TargetMode="External"/><Relationship Id="rId129" Type="http://schemas.openxmlformats.org/officeDocument/2006/relationships/hyperlink" Target="http://pbs.twimg.com/profile_images/1162076800450801665/eqFTW92q_normal.jpg" TargetMode="External"/><Relationship Id="rId128" Type="http://schemas.openxmlformats.org/officeDocument/2006/relationships/hyperlink" Target="http://twitter.com/geonews_english/statuses/1196717884933885959" TargetMode="External"/><Relationship Id="rId127" Type="http://schemas.openxmlformats.org/officeDocument/2006/relationships/hyperlink" Target="http://pbs.twimg.com/profile_images/1171679254586822656/wZWcy3rW_normal.jpg" TargetMode="External"/><Relationship Id="rId369" Type="http://schemas.openxmlformats.org/officeDocument/2006/relationships/hyperlink" Target="http://pbs.twimg.com/profile_images/692447860223262720/unD1GYcM_normal.jpg" TargetMode="External"/><Relationship Id="rId126" Type="http://schemas.openxmlformats.org/officeDocument/2006/relationships/hyperlink" Target="http://twitter.com/Dawn_News/statuses/1196731028330733568" TargetMode="External"/><Relationship Id="rId368" Type="http://schemas.openxmlformats.org/officeDocument/2006/relationships/hyperlink" Target="http://twitter.com/DunyaNews/statuses/1190597318468390912" TargetMode="External"/><Relationship Id="rId121" Type="http://schemas.openxmlformats.org/officeDocument/2006/relationships/hyperlink" Target="http://pbs.twimg.com/profile_images/692447860223262720/unD1GYcM_normal.jpg" TargetMode="External"/><Relationship Id="rId363" Type="http://schemas.openxmlformats.org/officeDocument/2006/relationships/hyperlink" Target="http://pbs.twimg.com/profile_images/1162092475131092995/-Ih-fRMX_normal.jpg" TargetMode="External"/><Relationship Id="rId120" Type="http://schemas.openxmlformats.org/officeDocument/2006/relationships/hyperlink" Target="http://twitter.com/Dawn_News/statuses/1196731135360950272" TargetMode="External"/><Relationship Id="rId362" Type="http://schemas.openxmlformats.org/officeDocument/2006/relationships/hyperlink" Target="http://twitter.com/DunyaNews/statuses/1190627828661968896" TargetMode="External"/><Relationship Id="rId361" Type="http://schemas.openxmlformats.org/officeDocument/2006/relationships/hyperlink" Target="http://pbs.twimg.com/profile_images/1162092475131092995/-Ih-fRMX_normal.jpg" TargetMode="External"/><Relationship Id="rId360" Type="http://schemas.openxmlformats.org/officeDocument/2006/relationships/hyperlink" Target="http://twitter.com/gnnhdofficial/statuses/1190908974733787136" TargetMode="External"/><Relationship Id="rId125" Type="http://schemas.openxmlformats.org/officeDocument/2006/relationships/hyperlink" Target="http://pbs.twimg.com/profile_images/692447860223262720/unD1GYcM_normal.jpg" TargetMode="External"/><Relationship Id="rId367" Type="http://schemas.openxmlformats.org/officeDocument/2006/relationships/hyperlink" Target="http://pbs.twimg.com/profile_images/1162092475131092995/-Ih-fRMX_normal.jpg" TargetMode="External"/><Relationship Id="rId124" Type="http://schemas.openxmlformats.org/officeDocument/2006/relationships/hyperlink" Target="http://twitter.com/Dawn_News/statuses/1196731028330733568" TargetMode="External"/><Relationship Id="rId366" Type="http://schemas.openxmlformats.org/officeDocument/2006/relationships/hyperlink" Target="http://twitter.com/DunyaNews/statuses/1190597318468390912" TargetMode="External"/><Relationship Id="rId123" Type="http://schemas.openxmlformats.org/officeDocument/2006/relationships/hyperlink" Target="http://pbs.twimg.com/profile_images/692447860223262720/unD1GYcM_normal.jpg" TargetMode="External"/><Relationship Id="rId365" Type="http://schemas.openxmlformats.org/officeDocument/2006/relationships/hyperlink" Target="http://pbs.twimg.com/profile_images/1162092475131092995/-Ih-fRMX_normal.jpg" TargetMode="External"/><Relationship Id="rId122" Type="http://schemas.openxmlformats.org/officeDocument/2006/relationships/hyperlink" Target="http://twitter.com/Dawn_News/statuses/1196731079299915776" TargetMode="External"/><Relationship Id="rId364" Type="http://schemas.openxmlformats.org/officeDocument/2006/relationships/hyperlink" Target="http://twitter.com/DunyaNews/statuses/1190598656493334528" TargetMode="External"/><Relationship Id="rId95" Type="http://schemas.openxmlformats.org/officeDocument/2006/relationships/hyperlink" Target="http://pbs.twimg.com/profile_images/1162092475131092995/-Ih-fRMX_normal.jpg" TargetMode="External"/><Relationship Id="rId94" Type="http://schemas.openxmlformats.org/officeDocument/2006/relationships/hyperlink" Target="http://twitter.com/DunyaNews/statuses/1197551907365171200" TargetMode="External"/><Relationship Id="rId97" Type="http://schemas.openxmlformats.org/officeDocument/2006/relationships/hyperlink" Target="http://pbs.twimg.com/profile_images/1162092475131092995/-Ih-fRMX_normal.jpg" TargetMode="External"/><Relationship Id="rId96" Type="http://schemas.openxmlformats.org/officeDocument/2006/relationships/hyperlink" Target="http://twitter.com/DunyaNews/statuses/1197551904613683200" TargetMode="External"/><Relationship Id="rId99" Type="http://schemas.openxmlformats.org/officeDocument/2006/relationships/hyperlink" Target="http://pbs.twimg.com/profile_images/1162092475131092995/-Ih-fRMX_normal.jpg" TargetMode="External"/><Relationship Id="rId98" Type="http://schemas.openxmlformats.org/officeDocument/2006/relationships/hyperlink" Target="http://twitter.com/DunyaNews/statuses/1197551902042525698" TargetMode="External"/><Relationship Id="rId91" Type="http://schemas.openxmlformats.org/officeDocument/2006/relationships/hyperlink" Target="http://pbs.twimg.com/profile_images/1162092475131092995/-Ih-fRMX_normal.jpg" TargetMode="External"/><Relationship Id="rId90" Type="http://schemas.openxmlformats.org/officeDocument/2006/relationships/hyperlink" Target="http://twitter.com/DunyaNews/statuses/1197567250607362048" TargetMode="External"/><Relationship Id="rId93" Type="http://schemas.openxmlformats.org/officeDocument/2006/relationships/hyperlink" Target="http://pbs.twimg.com/profile_images/1162092475131092995/-Ih-fRMX_normal.jpg" TargetMode="External"/><Relationship Id="rId92" Type="http://schemas.openxmlformats.org/officeDocument/2006/relationships/hyperlink" Target="http://twitter.com/DunyaNews/statuses/1197567250607362048" TargetMode="External"/><Relationship Id="rId118" Type="http://schemas.openxmlformats.org/officeDocument/2006/relationships/hyperlink" Target="http://twitter.com/humnewspakistan/statuses/1196735019127115776" TargetMode="External"/><Relationship Id="rId117" Type="http://schemas.openxmlformats.org/officeDocument/2006/relationships/hyperlink" Target="http://pbs.twimg.com/profile_images/1162219377724252163/rbF6T9NG_normal.jpg" TargetMode="External"/><Relationship Id="rId359" Type="http://schemas.openxmlformats.org/officeDocument/2006/relationships/hyperlink" Target="http://pbs.twimg.com/profile_images/1188532101244706816/HSggB2tx_normal.jpg" TargetMode="External"/><Relationship Id="rId116" Type="http://schemas.openxmlformats.org/officeDocument/2006/relationships/hyperlink" Target="http://twitter.com/dawn_com/statuses/1196745293074771969" TargetMode="External"/><Relationship Id="rId358" Type="http://schemas.openxmlformats.org/officeDocument/2006/relationships/hyperlink" Target="http://twitter.com/gnnhdofficial/statuses/1190908974733787136" TargetMode="External"/><Relationship Id="rId115" Type="http://schemas.openxmlformats.org/officeDocument/2006/relationships/hyperlink" Target="http://pbs.twimg.com/profile_images/596764851080286208/5dTXIuxr_normal.jpg" TargetMode="External"/><Relationship Id="rId357" Type="http://schemas.openxmlformats.org/officeDocument/2006/relationships/hyperlink" Target="http://pbs.twimg.com/profile_images/1188532101244706816/HSggB2tx_normal.jpg" TargetMode="External"/><Relationship Id="rId599" Type="http://schemas.openxmlformats.org/officeDocument/2006/relationships/hyperlink" Target="http://pbs.twimg.com/profile_images/692447860223262720/unD1GYcM_normal.jpg" TargetMode="External"/><Relationship Id="rId119" Type="http://schemas.openxmlformats.org/officeDocument/2006/relationships/hyperlink" Target="http://pbs.twimg.com/profile_images/692447860223262720/unD1GYcM_normal.jpg" TargetMode="External"/><Relationship Id="rId110" Type="http://schemas.openxmlformats.org/officeDocument/2006/relationships/hyperlink" Target="http://twitter.com/PTVNewsOfficial/statuses/1197370842264547328" TargetMode="External"/><Relationship Id="rId352" Type="http://schemas.openxmlformats.org/officeDocument/2006/relationships/hyperlink" Target="http://twitter.com/humnewspakistan/statuses/1190973054882590721" TargetMode="External"/><Relationship Id="rId594" Type="http://schemas.openxmlformats.org/officeDocument/2006/relationships/hyperlink" Target="http://twitter.com/humnewspakistan/statuses/1186958218406301697" TargetMode="External"/><Relationship Id="rId351" Type="http://schemas.openxmlformats.org/officeDocument/2006/relationships/hyperlink" Target="http://pbs.twimg.com/profile_images/1162219377724252163/rbF6T9NG_normal.jpg" TargetMode="External"/><Relationship Id="rId593" Type="http://schemas.openxmlformats.org/officeDocument/2006/relationships/hyperlink" Target="http://pbs.twimg.com/profile_images/1162219377724252163/rbF6T9NG_normal.jpg" TargetMode="External"/><Relationship Id="rId350" Type="http://schemas.openxmlformats.org/officeDocument/2006/relationships/hyperlink" Target="http://twitter.com/geonews_english/statuses/1191067853941854213" TargetMode="External"/><Relationship Id="rId592" Type="http://schemas.openxmlformats.org/officeDocument/2006/relationships/hyperlink" Target="http://twitter.com/Dawn_News/statuses/1186960517031702528" TargetMode="External"/><Relationship Id="rId591" Type="http://schemas.openxmlformats.org/officeDocument/2006/relationships/hyperlink" Target="http://pbs.twimg.com/profile_images/692447860223262720/unD1GYcM_normal.jpg" TargetMode="External"/><Relationship Id="rId114" Type="http://schemas.openxmlformats.org/officeDocument/2006/relationships/hyperlink" Target="http://twitter.com/PTVNewsOfficial/statuses/1197006667814252545" TargetMode="External"/><Relationship Id="rId356" Type="http://schemas.openxmlformats.org/officeDocument/2006/relationships/hyperlink" Target="http://twitter.com/humnewspakistan/statuses/1190916592902836224" TargetMode="External"/><Relationship Id="rId598" Type="http://schemas.openxmlformats.org/officeDocument/2006/relationships/hyperlink" Target="http://twitter.com/geonews_english/statuses/1186953089879818241" TargetMode="External"/><Relationship Id="rId113" Type="http://schemas.openxmlformats.org/officeDocument/2006/relationships/hyperlink" Target="http://pbs.twimg.com/profile_images/1162076800450801665/eqFTW92q_normal.jpg" TargetMode="External"/><Relationship Id="rId355" Type="http://schemas.openxmlformats.org/officeDocument/2006/relationships/hyperlink" Target="http://pbs.twimg.com/profile_images/1162219377724252163/rbF6T9NG_normal.jpg" TargetMode="External"/><Relationship Id="rId597" Type="http://schemas.openxmlformats.org/officeDocument/2006/relationships/hyperlink" Target="http://pbs.twimg.com/profile_images/1171679254586822656/wZWcy3rW_normal.jpg" TargetMode="External"/><Relationship Id="rId112" Type="http://schemas.openxmlformats.org/officeDocument/2006/relationships/hyperlink" Target="http://twitter.com/humnewspakistan/statuses/1197136275750428672" TargetMode="External"/><Relationship Id="rId354" Type="http://schemas.openxmlformats.org/officeDocument/2006/relationships/hyperlink" Target="http://twitter.com/ARYNEWSOFFICIAL/statuses/1190956581787258881" TargetMode="External"/><Relationship Id="rId596" Type="http://schemas.openxmlformats.org/officeDocument/2006/relationships/hyperlink" Target="http://twitter.com/geonews_english/statuses/1186953089879818241" TargetMode="External"/><Relationship Id="rId111" Type="http://schemas.openxmlformats.org/officeDocument/2006/relationships/hyperlink" Target="http://pbs.twimg.com/profile_images/1162219377724252163/rbF6T9NG_normal.jpg" TargetMode="External"/><Relationship Id="rId353" Type="http://schemas.openxmlformats.org/officeDocument/2006/relationships/hyperlink" Target="http://pbs.twimg.com/profile_images/1162078946168623104/Xmv1VntV_normal.jpg" TargetMode="External"/><Relationship Id="rId595" Type="http://schemas.openxmlformats.org/officeDocument/2006/relationships/hyperlink" Target="http://pbs.twimg.com/profile_images/1171679254586822656/wZWcy3rW_normal.jpg" TargetMode="External"/><Relationship Id="rId1136" Type="http://schemas.openxmlformats.org/officeDocument/2006/relationships/hyperlink" Target="http://twitter.com/PTVNewsOfficial/statuses/1178537896934084608" TargetMode="External"/><Relationship Id="rId1137" Type="http://schemas.openxmlformats.org/officeDocument/2006/relationships/hyperlink" Target="http://pbs.twimg.com/profile_images/692447860223262720/unD1GYcM_normal.jpg" TargetMode="External"/><Relationship Id="rId1138" Type="http://schemas.openxmlformats.org/officeDocument/2006/relationships/hyperlink" Target="http://twitter.com/Dawn_News/statuses/1178535220422889472" TargetMode="External"/><Relationship Id="rId1139" Type="http://schemas.openxmlformats.org/officeDocument/2006/relationships/hyperlink" Target="http://pbs.twimg.com/profile_images/1162219377724252163/rbF6T9NG_normal.jpg" TargetMode="External"/><Relationship Id="rId305" Type="http://schemas.openxmlformats.org/officeDocument/2006/relationships/hyperlink" Target="http://pbs.twimg.com/profile_images/1162092475131092995/-Ih-fRMX_normal.jpg" TargetMode="External"/><Relationship Id="rId547" Type="http://schemas.openxmlformats.org/officeDocument/2006/relationships/hyperlink" Target="http://pbs.twimg.com/profile_images/692447860223262720/unD1GYcM_normal.jpg" TargetMode="External"/><Relationship Id="rId789" Type="http://schemas.openxmlformats.org/officeDocument/2006/relationships/hyperlink" Target="http://pbs.twimg.com/profile_images/1171679254586822656/wZWcy3rW_normal.jpg" TargetMode="External"/><Relationship Id="rId304" Type="http://schemas.openxmlformats.org/officeDocument/2006/relationships/hyperlink" Target="http://twitter.com/DunyaNews/statuses/1192100565582516229" TargetMode="External"/><Relationship Id="rId546" Type="http://schemas.openxmlformats.org/officeDocument/2006/relationships/hyperlink" Target="http://twitter.com/Dawn_News/statuses/1187960821118312448" TargetMode="External"/><Relationship Id="rId788" Type="http://schemas.openxmlformats.org/officeDocument/2006/relationships/hyperlink" Target="http://twitter.com/ARYNEWSOFFICIAL/statuses/1183276303769899009" TargetMode="External"/><Relationship Id="rId303" Type="http://schemas.openxmlformats.org/officeDocument/2006/relationships/hyperlink" Target="http://pbs.twimg.com/profile_images/1162092475131092995/-Ih-fRMX_normal.jpg" TargetMode="External"/><Relationship Id="rId545" Type="http://schemas.openxmlformats.org/officeDocument/2006/relationships/hyperlink" Target="http://pbs.twimg.com/profile_images/692447860223262720/unD1GYcM_normal.jpg" TargetMode="External"/><Relationship Id="rId787" Type="http://schemas.openxmlformats.org/officeDocument/2006/relationships/hyperlink" Target="http://pbs.twimg.com/profile_images/1162078946168623104/Xmv1VntV_normal.jpg" TargetMode="External"/><Relationship Id="rId302" Type="http://schemas.openxmlformats.org/officeDocument/2006/relationships/hyperlink" Target="http://twitter.com/dawn_com/statuses/1192123476804603904" TargetMode="External"/><Relationship Id="rId544" Type="http://schemas.openxmlformats.org/officeDocument/2006/relationships/hyperlink" Target="http://twitter.com/Dawn_News/statuses/1187960974004932609" TargetMode="External"/><Relationship Id="rId786" Type="http://schemas.openxmlformats.org/officeDocument/2006/relationships/hyperlink" Target="http://twitter.com/DunyaNews/statuses/1183383021258452992" TargetMode="External"/><Relationship Id="rId309" Type="http://schemas.openxmlformats.org/officeDocument/2006/relationships/hyperlink" Target="http://pbs.twimg.com/profile_images/1162092475131092995/-Ih-fRMX_normal.jpg" TargetMode="External"/><Relationship Id="rId308" Type="http://schemas.openxmlformats.org/officeDocument/2006/relationships/hyperlink" Target="http://twitter.com/DunyaNews/statuses/1192100560775852032" TargetMode="External"/><Relationship Id="rId307" Type="http://schemas.openxmlformats.org/officeDocument/2006/relationships/hyperlink" Target="http://pbs.twimg.com/profile_images/1162092475131092995/-Ih-fRMX_normal.jpg" TargetMode="External"/><Relationship Id="rId549" Type="http://schemas.openxmlformats.org/officeDocument/2006/relationships/hyperlink" Target="http://pbs.twimg.com/profile_images/1171679254586822656/wZWcy3rW_normal.jpg" TargetMode="External"/><Relationship Id="rId306" Type="http://schemas.openxmlformats.org/officeDocument/2006/relationships/hyperlink" Target="http://twitter.com/DunyaNews/statuses/1192100563351154695" TargetMode="External"/><Relationship Id="rId548" Type="http://schemas.openxmlformats.org/officeDocument/2006/relationships/hyperlink" Target="http://twitter.com/Dawn_News/statuses/1187960821118312448" TargetMode="External"/><Relationship Id="rId781" Type="http://schemas.openxmlformats.org/officeDocument/2006/relationships/hyperlink" Target="http://pbs.twimg.com/profile_images/1162078946168623104/Xmv1VntV_normal.jpg" TargetMode="External"/><Relationship Id="rId780" Type="http://schemas.openxmlformats.org/officeDocument/2006/relationships/hyperlink" Target="http://twitter.com/ARYNEWSOFFICIAL/statuses/1183415696128172032" TargetMode="External"/><Relationship Id="rId1130" Type="http://schemas.openxmlformats.org/officeDocument/2006/relationships/hyperlink" Target="http://twitter.com/ARYNEWSOFFICIAL/statuses/1178549532092706816" TargetMode="External"/><Relationship Id="rId1131" Type="http://schemas.openxmlformats.org/officeDocument/2006/relationships/hyperlink" Target="http://pbs.twimg.com/profile_images/692447860223262720/unD1GYcM_normal.jpg" TargetMode="External"/><Relationship Id="rId301" Type="http://schemas.openxmlformats.org/officeDocument/2006/relationships/hyperlink" Target="http://pbs.twimg.com/profile_images/596764851080286208/5dTXIuxr_normal.jpg" TargetMode="External"/><Relationship Id="rId543" Type="http://schemas.openxmlformats.org/officeDocument/2006/relationships/hyperlink" Target="http://pbs.twimg.com/profile_images/692447860223262720/unD1GYcM_normal.jpg" TargetMode="External"/><Relationship Id="rId785" Type="http://schemas.openxmlformats.org/officeDocument/2006/relationships/hyperlink" Target="http://pbs.twimg.com/profile_images/1162092475131092995/-Ih-fRMX_normal.jpg" TargetMode="External"/><Relationship Id="rId1132" Type="http://schemas.openxmlformats.org/officeDocument/2006/relationships/hyperlink" Target="http://twitter.com/Dawn_News/statuses/1178541934475960321" TargetMode="External"/><Relationship Id="rId300" Type="http://schemas.openxmlformats.org/officeDocument/2006/relationships/hyperlink" Target="http://twitter.com/PTVNewsOfficial/statuses/1192322611163881472" TargetMode="External"/><Relationship Id="rId542" Type="http://schemas.openxmlformats.org/officeDocument/2006/relationships/hyperlink" Target="http://twitter.com/Dawn_News/statuses/1187961227777060865" TargetMode="External"/><Relationship Id="rId784" Type="http://schemas.openxmlformats.org/officeDocument/2006/relationships/hyperlink" Target="http://twitter.com/ARYNEWSOFFICIAL/statuses/1183406873963368448" TargetMode="External"/><Relationship Id="rId1133" Type="http://schemas.openxmlformats.org/officeDocument/2006/relationships/hyperlink" Target="http://pbs.twimg.com/profile_images/1162076800450801665/eqFTW92q_normal.jpg" TargetMode="External"/><Relationship Id="rId541" Type="http://schemas.openxmlformats.org/officeDocument/2006/relationships/hyperlink" Target="http://pbs.twimg.com/profile_images/692447860223262720/unD1GYcM_normal.jpg" TargetMode="External"/><Relationship Id="rId783" Type="http://schemas.openxmlformats.org/officeDocument/2006/relationships/hyperlink" Target="http://pbs.twimg.com/profile_images/1162078946168623104/Xmv1VntV_normal.jpg" TargetMode="External"/><Relationship Id="rId1134" Type="http://schemas.openxmlformats.org/officeDocument/2006/relationships/hyperlink" Target="http://twitter.com/PTVNewsOfficial/statuses/1178538697261813760" TargetMode="External"/><Relationship Id="rId540" Type="http://schemas.openxmlformats.org/officeDocument/2006/relationships/hyperlink" Target="http://twitter.com/geonews_english/statuses/1187972691254489088" TargetMode="External"/><Relationship Id="rId782" Type="http://schemas.openxmlformats.org/officeDocument/2006/relationships/hyperlink" Target="http://twitter.com/ARYNEWSOFFICIAL/statuses/1183406873963368448" TargetMode="External"/><Relationship Id="rId1135" Type="http://schemas.openxmlformats.org/officeDocument/2006/relationships/hyperlink" Target="http://pbs.twimg.com/profile_images/1162076800450801665/eqFTW92q_normal.jpg" TargetMode="External"/><Relationship Id="rId1125" Type="http://schemas.openxmlformats.org/officeDocument/2006/relationships/hyperlink" Target="http://pbs.twimg.com/profile_images/692447860223262720/unD1GYcM_normal.jpg" TargetMode="External"/><Relationship Id="rId1126" Type="http://schemas.openxmlformats.org/officeDocument/2006/relationships/hyperlink" Target="http://twitter.com/Dawn_News/statuses/1178552858641350656" TargetMode="External"/><Relationship Id="rId1127" Type="http://schemas.openxmlformats.org/officeDocument/2006/relationships/hyperlink" Target="http://pbs.twimg.com/profile_images/1162219377724252163/rbF6T9NG_normal.jpg" TargetMode="External"/><Relationship Id="rId1128" Type="http://schemas.openxmlformats.org/officeDocument/2006/relationships/hyperlink" Target="http://twitter.com/humnewspakistan/statuses/1178550715142291458" TargetMode="External"/><Relationship Id="rId1129" Type="http://schemas.openxmlformats.org/officeDocument/2006/relationships/hyperlink" Target="http://pbs.twimg.com/profile_images/1162078946168623104/Xmv1VntV_normal.jpg" TargetMode="External"/><Relationship Id="rId536" Type="http://schemas.openxmlformats.org/officeDocument/2006/relationships/hyperlink" Target="http://twitter.com/Dawn_News/statuses/1187979277259681797" TargetMode="External"/><Relationship Id="rId778" Type="http://schemas.openxmlformats.org/officeDocument/2006/relationships/hyperlink" Target="http://twitter.com/humnewspakistan/statuses/1183432709672185856" TargetMode="External"/><Relationship Id="rId535" Type="http://schemas.openxmlformats.org/officeDocument/2006/relationships/hyperlink" Target="http://pbs.twimg.com/profile_images/692447860223262720/unD1GYcM_normal.jpg" TargetMode="External"/><Relationship Id="rId777" Type="http://schemas.openxmlformats.org/officeDocument/2006/relationships/hyperlink" Target="http://pbs.twimg.com/profile_images/1162219377724252163/rbF6T9NG_normal.jpg" TargetMode="External"/><Relationship Id="rId534" Type="http://schemas.openxmlformats.org/officeDocument/2006/relationships/hyperlink" Target="http://twitter.com/Dawn_News/statuses/1187979352056762368" TargetMode="External"/><Relationship Id="rId776" Type="http://schemas.openxmlformats.org/officeDocument/2006/relationships/hyperlink" Target="http://twitter.com/geonews_english/statuses/1183623960908488706" TargetMode="External"/><Relationship Id="rId533" Type="http://schemas.openxmlformats.org/officeDocument/2006/relationships/hyperlink" Target="http://pbs.twimg.com/profile_images/692447860223262720/unD1GYcM_normal.jpg" TargetMode="External"/><Relationship Id="rId775" Type="http://schemas.openxmlformats.org/officeDocument/2006/relationships/hyperlink" Target="http://pbs.twimg.com/profile_images/1171679254586822656/wZWcy3rW_normal.jpg" TargetMode="External"/><Relationship Id="rId539" Type="http://schemas.openxmlformats.org/officeDocument/2006/relationships/hyperlink" Target="http://pbs.twimg.com/profile_images/1171679254586822656/wZWcy3rW_normal.jpg" TargetMode="External"/><Relationship Id="rId538" Type="http://schemas.openxmlformats.org/officeDocument/2006/relationships/hyperlink" Target="http://twitter.com/Dawn_News/statuses/1187979277259681797" TargetMode="External"/><Relationship Id="rId537" Type="http://schemas.openxmlformats.org/officeDocument/2006/relationships/hyperlink" Target="http://pbs.twimg.com/profile_images/692447860223262720/unD1GYcM_normal.jpg" TargetMode="External"/><Relationship Id="rId779" Type="http://schemas.openxmlformats.org/officeDocument/2006/relationships/hyperlink" Target="http://pbs.twimg.com/profile_images/1162078946168623104/Xmv1VntV_normal.jpg" TargetMode="External"/><Relationship Id="rId770" Type="http://schemas.openxmlformats.org/officeDocument/2006/relationships/hyperlink" Target="http://twitter.com/humnewspakistan/statuses/1183693024544604160" TargetMode="External"/><Relationship Id="rId1120" Type="http://schemas.openxmlformats.org/officeDocument/2006/relationships/hyperlink" Target="http://twitter.com/Dawn_News/statuses/1178611229608284160" TargetMode="External"/><Relationship Id="rId532" Type="http://schemas.openxmlformats.org/officeDocument/2006/relationships/hyperlink" Target="http://twitter.com/Dawn_News/statuses/1187979422609092608" TargetMode="External"/><Relationship Id="rId774" Type="http://schemas.openxmlformats.org/officeDocument/2006/relationships/hyperlink" Target="http://twitter.com/geonews_english/statuses/1183673231439532032" TargetMode="External"/><Relationship Id="rId1121" Type="http://schemas.openxmlformats.org/officeDocument/2006/relationships/hyperlink" Target="http://pbs.twimg.com/profile_images/1162219377724252163/rbF6T9NG_normal.jpg" TargetMode="External"/><Relationship Id="rId531" Type="http://schemas.openxmlformats.org/officeDocument/2006/relationships/hyperlink" Target="http://pbs.twimg.com/profile_images/692447860223262720/unD1GYcM_normal.jpg" TargetMode="External"/><Relationship Id="rId773" Type="http://schemas.openxmlformats.org/officeDocument/2006/relationships/hyperlink" Target="http://pbs.twimg.com/profile_images/1171679254586822656/wZWcy3rW_normal.jpg" TargetMode="External"/><Relationship Id="rId1122" Type="http://schemas.openxmlformats.org/officeDocument/2006/relationships/hyperlink" Target="http://twitter.com/humnewspakistan/statuses/1178603018704621568" TargetMode="External"/><Relationship Id="rId530" Type="http://schemas.openxmlformats.org/officeDocument/2006/relationships/hyperlink" Target="http://twitter.com/humnewspakistan/statuses/1187998235123765248" TargetMode="External"/><Relationship Id="rId772" Type="http://schemas.openxmlformats.org/officeDocument/2006/relationships/hyperlink" Target="http://twitter.com/Dawn_News/statuses/1183689689716445185" TargetMode="External"/><Relationship Id="rId1123" Type="http://schemas.openxmlformats.org/officeDocument/2006/relationships/hyperlink" Target="http://pbs.twimg.com/profile_images/1162219377724252163/rbF6T9NG_normal.jpg" TargetMode="External"/><Relationship Id="rId771" Type="http://schemas.openxmlformats.org/officeDocument/2006/relationships/hyperlink" Target="http://pbs.twimg.com/profile_images/692447860223262720/unD1GYcM_normal.jpg" TargetMode="External"/><Relationship Id="rId1124" Type="http://schemas.openxmlformats.org/officeDocument/2006/relationships/hyperlink" Target="http://twitter.com/humnewspakistan/statuses/1178587816181325824" TargetMode="External"/><Relationship Id="rId1158" Type="http://schemas.openxmlformats.org/officeDocument/2006/relationships/hyperlink" Target="http://twitter.com/PTVNewsOfficial/statuses/1178302988319956992" TargetMode="External"/><Relationship Id="rId1159" Type="http://schemas.openxmlformats.org/officeDocument/2006/relationships/hyperlink" Target="http://pbs.twimg.com/profile_images/1162219377724252163/rbF6T9NG_normal.jpg" TargetMode="External"/><Relationship Id="rId327" Type="http://schemas.openxmlformats.org/officeDocument/2006/relationships/hyperlink" Target="http://pbs.twimg.com/profile_images/1162219377724252163/rbF6T9NG_normal.jpg" TargetMode="External"/><Relationship Id="rId569" Type="http://schemas.openxmlformats.org/officeDocument/2006/relationships/hyperlink" Target="http://pbs.twimg.com/profile_images/1162078946168623104/Xmv1VntV_normal.jpg" TargetMode="External"/><Relationship Id="rId326" Type="http://schemas.openxmlformats.org/officeDocument/2006/relationships/hyperlink" Target="http://twitter.com/PTVNewsOfficial/statuses/1191935516587020289" TargetMode="External"/><Relationship Id="rId568" Type="http://schemas.openxmlformats.org/officeDocument/2006/relationships/hyperlink" Target="http://twitter.com/geonews_english/statuses/1187306881079021569" TargetMode="External"/><Relationship Id="rId325" Type="http://schemas.openxmlformats.org/officeDocument/2006/relationships/hyperlink" Target="http://pbs.twimg.com/profile_images/1162076800450801665/eqFTW92q_normal.jpg" TargetMode="External"/><Relationship Id="rId567" Type="http://schemas.openxmlformats.org/officeDocument/2006/relationships/hyperlink" Target="http://pbs.twimg.com/profile_images/1171679254586822656/wZWcy3rW_normal.jpg" TargetMode="External"/><Relationship Id="rId324" Type="http://schemas.openxmlformats.org/officeDocument/2006/relationships/hyperlink" Target="http://twitter.com/ARYNEWSOFFICIAL/statuses/1191956973815775238" TargetMode="External"/><Relationship Id="rId566" Type="http://schemas.openxmlformats.org/officeDocument/2006/relationships/hyperlink" Target="http://twitter.com/humnewspakistan/statuses/1187374302171144193" TargetMode="External"/><Relationship Id="rId329" Type="http://schemas.openxmlformats.org/officeDocument/2006/relationships/hyperlink" Target="http://pbs.twimg.com/profile_images/1162219377724252163/rbF6T9NG_normal.jpg" TargetMode="External"/><Relationship Id="rId328" Type="http://schemas.openxmlformats.org/officeDocument/2006/relationships/hyperlink" Target="http://twitter.com/humnewspakistan/statuses/1191735666062905344" TargetMode="External"/><Relationship Id="rId561" Type="http://schemas.openxmlformats.org/officeDocument/2006/relationships/hyperlink" Target="http://pbs.twimg.com/profile_images/1162076800450801665/eqFTW92q_normal.jpg" TargetMode="External"/><Relationship Id="rId1150" Type="http://schemas.openxmlformats.org/officeDocument/2006/relationships/hyperlink" Target="http://twitter.com/humnewspakistan/statuses/1178346580056985601" TargetMode="External"/><Relationship Id="rId560" Type="http://schemas.openxmlformats.org/officeDocument/2006/relationships/hyperlink" Target="http://twitter.com/DunyaNews/statuses/1187740782918340609" TargetMode="External"/><Relationship Id="rId1151" Type="http://schemas.openxmlformats.org/officeDocument/2006/relationships/hyperlink" Target="http://pbs.twimg.com/profile_images/1162078946168623104/Xmv1VntV_normal.jpg" TargetMode="External"/><Relationship Id="rId1152" Type="http://schemas.openxmlformats.org/officeDocument/2006/relationships/hyperlink" Target="http://twitter.com/ARYNEWSOFFICIAL/statuses/1178343175456464896" TargetMode="External"/><Relationship Id="rId1153" Type="http://schemas.openxmlformats.org/officeDocument/2006/relationships/hyperlink" Target="http://pbs.twimg.com/profile_images/1162078946168623104/Xmv1VntV_normal.jpg" TargetMode="External"/><Relationship Id="rId323" Type="http://schemas.openxmlformats.org/officeDocument/2006/relationships/hyperlink" Target="http://pbs.twimg.com/profile_images/1162078946168623104/Xmv1VntV_normal.jpg" TargetMode="External"/><Relationship Id="rId565" Type="http://schemas.openxmlformats.org/officeDocument/2006/relationships/hyperlink" Target="http://pbs.twimg.com/profile_images/1162219377724252163/rbF6T9NG_normal.jpg" TargetMode="External"/><Relationship Id="rId1154" Type="http://schemas.openxmlformats.org/officeDocument/2006/relationships/hyperlink" Target="http://twitter.com/ARYNEWSOFFICIAL/statuses/1178323466501738496" TargetMode="External"/><Relationship Id="rId322" Type="http://schemas.openxmlformats.org/officeDocument/2006/relationships/hyperlink" Target="http://twitter.com/BOLNETWORK/statuses/1192064355367559168" TargetMode="External"/><Relationship Id="rId564" Type="http://schemas.openxmlformats.org/officeDocument/2006/relationships/hyperlink" Target="http://twitter.com/humnewspakistan/statuses/1187385956967632896" TargetMode="External"/><Relationship Id="rId1155" Type="http://schemas.openxmlformats.org/officeDocument/2006/relationships/hyperlink" Target="http://pbs.twimg.com/profile_images/1162078946168623104/Xmv1VntV_normal.jpg" TargetMode="External"/><Relationship Id="rId321" Type="http://schemas.openxmlformats.org/officeDocument/2006/relationships/hyperlink" Target="http://pbs.twimg.com/profile_images/1162076161259819011/jW0SMFw5_normal.jpg" TargetMode="External"/><Relationship Id="rId563" Type="http://schemas.openxmlformats.org/officeDocument/2006/relationships/hyperlink" Target="http://pbs.twimg.com/profile_images/1162219377724252163/rbF6T9NG_normal.jpg" TargetMode="External"/><Relationship Id="rId1156" Type="http://schemas.openxmlformats.org/officeDocument/2006/relationships/hyperlink" Target="http://twitter.com/ARYNEWSOFFICIAL/statuses/1178311396985069568" TargetMode="External"/><Relationship Id="rId320" Type="http://schemas.openxmlformats.org/officeDocument/2006/relationships/hyperlink" Target="http://twitter.com/BOLNETWORK/statuses/1192064355367559168" TargetMode="External"/><Relationship Id="rId562" Type="http://schemas.openxmlformats.org/officeDocument/2006/relationships/hyperlink" Target="http://twitter.com/PTVNewsOfficial/statuses/1187594622639525889" TargetMode="External"/><Relationship Id="rId1157" Type="http://schemas.openxmlformats.org/officeDocument/2006/relationships/hyperlink" Target="http://pbs.twimg.com/profile_images/1162076800450801665/eqFTW92q_normal.jpg" TargetMode="External"/><Relationship Id="rId1147" Type="http://schemas.openxmlformats.org/officeDocument/2006/relationships/hyperlink" Target="http://pbs.twimg.com/profile_images/1162078946168623104/Xmv1VntV_normal.jpg" TargetMode="External"/><Relationship Id="rId1148" Type="http://schemas.openxmlformats.org/officeDocument/2006/relationships/hyperlink" Target="http://twitter.com/ARYNEWSOFFICIAL/statuses/1178350190958452737" TargetMode="External"/><Relationship Id="rId1149" Type="http://schemas.openxmlformats.org/officeDocument/2006/relationships/hyperlink" Target="http://pbs.twimg.com/profile_images/1162219377724252163/rbF6T9NG_normal.jpg" TargetMode="External"/><Relationship Id="rId316" Type="http://schemas.openxmlformats.org/officeDocument/2006/relationships/hyperlink" Target="http://twitter.com/DunyaNews/statuses/1192085787627728896" TargetMode="External"/><Relationship Id="rId558" Type="http://schemas.openxmlformats.org/officeDocument/2006/relationships/hyperlink" Target="http://twitter.com/DunyaNews/statuses/1187740782918340609" TargetMode="External"/><Relationship Id="rId315" Type="http://schemas.openxmlformats.org/officeDocument/2006/relationships/hyperlink" Target="http://pbs.twimg.com/profile_images/1162092475131092995/-Ih-fRMX_normal.jpg" TargetMode="External"/><Relationship Id="rId557" Type="http://schemas.openxmlformats.org/officeDocument/2006/relationships/hyperlink" Target="http://pbs.twimg.com/profile_images/1162092475131092995/-Ih-fRMX_normal.jpg" TargetMode="External"/><Relationship Id="rId799" Type="http://schemas.openxmlformats.org/officeDocument/2006/relationships/hyperlink" Target="http://pbs.twimg.com/profile_images/1162076161259819011/jW0SMFw5_normal.jpg" TargetMode="External"/><Relationship Id="rId314" Type="http://schemas.openxmlformats.org/officeDocument/2006/relationships/hyperlink" Target="http://twitter.com/DunyaNews/statuses/1192085787627728896" TargetMode="External"/><Relationship Id="rId556" Type="http://schemas.openxmlformats.org/officeDocument/2006/relationships/hyperlink" Target="http://twitter.com/gnnhdofficial/statuses/1187747320068268032" TargetMode="External"/><Relationship Id="rId798" Type="http://schemas.openxmlformats.org/officeDocument/2006/relationships/hyperlink" Target="http://twitter.com/BOLNETWORK/statuses/1183082565667901446" TargetMode="External"/><Relationship Id="rId313" Type="http://schemas.openxmlformats.org/officeDocument/2006/relationships/hyperlink" Target="http://pbs.twimg.com/profile_images/1162092475131092995/-Ih-fRMX_normal.jpg" TargetMode="External"/><Relationship Id="rId555" Type="http://schemas.openxmlformats.org/officeDocument/2006/relationships/hyperlink" Target="http://pbs.twimg.com/profile_images/1184213013722750976/dUEaSkPz_normal.jpg" TargetMode="External"/><Relationship Id="rId797" Type="http://schemas.openxmlformats.org/officeDocument/2006/relationships/hyperlink" Target="http://pbs.twimg.com/profile_images/1162076161259819011/jW0SMFw5_normal.jpg" TargetMode="External"/><Relationship Id="rId319" Type="http://schemas.openxmlformats.org/officeDocument/2006/relationships/hyperlink" Target="http://pbs.twimg.com/profile_images/1162076161259819011/jW0SMFw5_normal.jpg" TargetMode="External"/><Relationship Id="rId318" Type="http://schemas.openxmlformats.org/officeDocument/2006/relationships/hyperlink" Target="http://twitter.com/humnewspakistan/statuses/1192070546663587842" TargetMode="External"/><Relationship Id="rId317" Type="http://schemas.openxmlformats.org/officeDocument/2006/relationships/hyperlink" Target="http://pbs.twimg.com/profile_images/1162219377724252163/rbF6T9NG_normal.jpg" TargetMode="External"/><Relationship Id="rId559" Type="http://schemas.openxmlformats.org/officeDocument/2006/relationships/hyperlink" Target="http://pbs.twimg.com/profile_images/1162092475131092995/-Ih-fRMX_normal.jpg" TargetMode="External"/><Relationship Id="rId550" Type="http://schemas.openxmlformats.org/officeDocument/2006/relationships/hyperlink" Target="http://twitter.com/geonews_english/statuses/1187944311305965568" TargetMode="External"/><Relationship Id="rId792" Type="http://schemas.openxmlformats.org/officeDocument/2006/relationships/hyperlink" Target="http://twitter.com/BOLNETWORK/statuses/1183082587847299072" TargetMode="External"/><Relationship Id="rId791" Type="http://schemas.openxmlformats.org/officeDocument/2006/relationships/hyperlink" Target="http://pbs.twimg.com/profile_images/1162076161259819011/jW0SMFw5_normal.jpg" TargetMode="External"/><Relationship Id="rId1140" Type="http://schemas.openxmlformats.org/officeDocument/2006/relationships/hyperlink" Target="http://twitter.com/humnewspakistan/statuses/1178532963501391872" TargetMode="External"/><Relationship Id="rId790" Type="http://schemas.openxmlformats.org/officeDocument/2006/relationships/hyperlink" Target="http://twitter.com/geonews_english/statuses/1183256198788866049" TargetMode="External"/><Relationship Id="rId1141" Type="http://schemas.openxmlformats.org/officeDocument/2006/relationships/hyperlink" Target="http://pbs.twimg.com/profile_images/1162076800450801665/eqFTW92q_normal.jpg" TargetMode="External"/><Relationship Id="rId1142" Type="http://schemas.openxmlformats.org/officeDocument/2006/relationships/hyperlink" Target="http://twitter.com/PTVNewsOfficial/statuses/1178527452039192576" TargetMode="External"/><Relationship Id="rId312" Type="http://schemas.openxmlformats.org/officeDocument/2006/relationships/hyperlink" Target="http://twitter.com/DunyaNews/statuses/1192085790089777152" TargetMode="External"/><Relationship Id="rId554" Type="http://schemas.openxmlformats.org/officeDocument/2006/relationships/hyperlink" Target="http://twitter.com/geonews_english/statuses/1187776467016572928" TargetMode="External"/><Relationship Id="rId796" Type="http://schemas.openxmlformats.org/officeDocument/2006/relationships/hyperlink" Target="http://twitter.com/BOLNETWORK/statuses/1183082572529766401" TargetMode="External"/><Relationship Id="rId1143" Type="http://schemas.openxmlformats.org/officeDocument/2006/relationships/hyperlink" Target="http://pbs.twimg.com/profile_images/1162219377724252163/rbF6T9NG_normal.jpg" TargetMode="External"/><Relationship Id="rId311" Type="http://schemas.openxmlformats.org/officeDocument/2006/relationships/hyperlink" Target="http://pbs.twimg.com/profile_images/1162092475131092995/-Ih-fRMX_normal.jpg" TargetMode="External"/><Relationship Id="rId553" Type="http://schemas.openxmlformats.org/officeDocument/2006/relationships/hyperlink" Target="http://pbs.twimg.com/profile_images/1171679254586822656/wZWcy3rW_normal.jpg" TargetMode="External"/><Relationship Id="rId795" Type="http://schemas.openxmlformats.org/officeDocument/2006/relationships/hyperlink" Target="http://pbs.twimg.com/profile_images/1162076161259819011/jW0SMFw5_normal.jpg" TargetMode="External"/><Relationship Id="rId1144" Type="http://schemas.openxmlformats.org/officeDocument/2006/relationships/hyperlink" Target="http://twitter.com/humnewspakistan/statuses/1178369094913073152" TargetMode="External"/><Relationship Id="rId310" Type="http://schemas.openxmlformats.org/officeDocument/2006/relationships/hyperlink" Target="http://twitter.com/DunyaNews/statuses/1192100560775852032" TargetMode="External"/><Relationship Id="rId552" Type="http://schemas.openxmlformats.org/officeDocument/2006/relationships/hyperlink" Target="http://twitter.com/geonews_english/statuses/1187796350450180101" TargetMode="External"/><Relationship Id="rId794" Type="http://schemas.openxmlformats.org/officeDocument/2006/relationships/hyperlink" Target="http://twitter.com/BOLNETWORK/statuses/1183082580737961985" TargetMode="External"/><Relationship Id="rId1145" Type="http://schemas.openxmlformats.org/officeDocument/2006/relationships/hyperlink" Target="http://pbs.twimg.com/profile_images/1162078946168623104/Xmv1VntV_normal.jpg" TargetMode="External"/><Relationship Id="rId551" Type="http://schemas.openxmlformats.org/officeDocument/2006/relationships/hyperlink" Target="http://pbs.twimg.com/profile_images/1171679254586822656/wZWcy3rW_normal.jpg" TargetMode="External"/><Relationship Id="rId793" Type="http://schemas.openxmlformats.org/officeDocument/2006/relationships/hyperlink" Target="http://pbs.twimg.com/profile_images/1162076161259819011/jW0SMFw5_normal.jpg" TargetMode="External"/><Relationship Id="rId1146" Type="http://schemas.openxmlformats.org/officeDocument/2006/relationships/hyperlink" Target="http://twitter.com/ARYNEWSOFFICIAL/statuses/1178363201169362945" TargetMode="External"/><Relationship Id="rId297" Type="http://schemas.openxmlformats.org/officeDocument/2006/relationships/hyperlink" Target="http://pbs.twimg.com/profile_images/1162092475131092995/-Ih-fRMX_normal.jpg" TargetMode="External"/><Relationship Id="rId296" Type="http://schemas.openxmlformats.org/officeDocument/2006/relationships/hyperlink" Target="http://twitter.com/geonews_english/statuses/1193136261235650562" TargetMode="External"/><Relationship Id="rId295" Type="http://schemas.openxmlformats.org/officeDocument/2006/relationships/hyperlink" Target="http://pbs.twimg.com/profile_images/1171679254586822656/wZWcy3rW_normal.jpg" TargetMode="External"/><Relationship Id="rId294" Type="http://schemas.openxmlformats.org/officeDocument/2006/relationships/hyperlink" Target="http://twitter.com/geonews_english/statuses/1193136261235650562" TargetMode="External"/><Relationship Id="rId299" Type="http://schemas.openxmlformats.org/officeDocument/2006/relationships/hyperlink" Target="http://pbs.twimg.com/profile_images/1162076800450801665/eqFTW92q_normal.jpg" TargetMode="External"/><Relationship Id="rId298" Type="http://schemas.openxmlformats.org/officeDocument/2006/relationships/hyperlink" Target="http://twitter.com/DunyaNews/statuses/1192409327652483073" TargetMode="External"/><Relationship Id="rId271" Type="http://schemas.openxmlformats.org/officeDocument/2006/relationships/hyperlink" Target="http://pbs.twimg.com/profile_images/1188532101244706816/HSggB2tx_normal.jpg" TargetMode="External"/><Relationship Id="rId270" Type="http://schemas.openxmlformats.org/officeDocument/2006/relationships/hyperlink" Target="http://twitter.com/humnewspakistan/statuses/1193916003324960768" TargetMode="External"/><Relationship Id="rId269" Type="http://schemas.openxmlformats.org/officeDocument/2006/relationships/hyperlink" Target="http://pbs.twimg.com/profile_images/1162219377724252163/rbF6T9NG_normal.jpg" TargetMode="External"/><Relationship Id="rId264" Type="http://schemas.openxmlformats.org/officeDocument/2006/relationships/hyperlink" Target="http://twitter.com/ARYNEWSOFFICIAL/statuses/1194105763293204480" TargetMode="External"/><Relationship Id="rId263" Type="http://schemas.openxmlformats.org/officeDocument/2006/relationships/hyperlink" Target="http://pbs.twimg.com/profile_images/1162078946168623104/Xmv1VntV_normal.jpg" TargetMode="External"/><Relationship Id="rId262" Type="http://schemas.openxmlformats.org/officeDocument/2006/relationships/hyperlink" Target="http://twitter.com/PTVNewsOfficial/statuses/1194109984122056705" TargetMode="External"/><Relationship Id="rId261" Type="http://schemas.openxmlformats.org/officeDocument/2006/relationships/hyperlink" Target="http://pbs.twimg.com/profile_images/1162076800450801665/eqFTW92q_normal.jpg" TargetMode="External"/><Relationship Id="rId268" Type="http://schemas.openxmlformats.org/officeDocument/2006/relationships/hyperlink" Target="http://twitter.com/DunyaNews/statuses/1193964752365641733" TargetMode="External"/><Relationship Id="rId267" Type="http://schemas.openxmlformats.org/officeDocument/2006/relationships/hyperlink" Target="http://pbs.twimg.com/profile_images/1162092475131092995/-Ih-fRMX_normal.jpg" TargetMode="External"/><Relationship Id="rId266" Type="http://schemas.openxmlformats.org/officeDocument/2006/relationships/hyperlink" Target="http://twitter.com/gnnhdofficial/statuses/1193977872115027968" TargetMode="External"/><Relationship Id="rId265" Type="http://schemas.openxmlformats.org/officeDocument/2006/relationships/hyperlink" Target="http://pbs.twimg.com/profile_images/1188532101244706816/HSggB2tx_normal.jpg" TargetMode="External"/><Relationship Id="rId260" Type="http://schemas.openxmlformats.org/officeDocument/2006/relationships/hyperlink" Target="http://twitter.com/gnnhdofficial/statuses/1194147669356224517" TargetMode="External"/><Relationship Id="rId259" Type="http://schemas.openxmlformats.org/officeDocument/2006/relationships/hyperlink" Target="http://pbs.twimg.com/profile_images/1188532101244706816/HSggB2tx_normal.jpg" TargetMode="External"/><Relationship Id="rId258" Type="http://schemas.openxmlformats.org/officeDocument/2006/relationships/hyperlink" Target="http://twitter.com/gnnhdofficial/statuses/1194170817594241024" TargetMode="External"/><Relationship Id="rId253" Type="http://schemas.openxmlformats.org/officeDocument/2006/relationships/hyperlink" Target="http://pbs.twimg.com/profile_images/1188532101244706816/HSggB2tx_normal.jpg" TargetMode="External"/><Relationship Id="rId495" Type="http://schemas.openxmlformats.org/officeDocument/2006/relationships/hyperlink" Target="http://pbs.twimg.com/profile_images/692447860223262720/unD1GYcM_normal.jpg" TargetMode="External"/><Relationship Id="rId252" Type="http://schemas.openxmlformats.org/officeDocument/2006/relationships/hyperlink" Target="http://twitter.com/gnnhdofficial/statuses/1194194234225627138" TargetMode="External"/><Relationship Id="rId494" Type="http://schemas.openxmlformats.org/officeDocument/2006/relationships/hyperlink" Target="http://twitter.com/Dawn_News/statuses/1188359435632164864" TargetMode="External"/><Relationship Id="rId251" Type="http://schemas.openxmlformats.org/officeDocument/2006/relationships/hyperlink" Target="http://pbs.twimg.com/profile_images/1188532101244706816/HSggB2tx_normal.jpg" TargetMode="External"/><Relationship Id="rId493" Type="http://schemas.openxmlformats.org/officeDocument/2006/relationships/hyperlink" Target="http://pbs.twimg.com/profile_images/692447860223262720/unD1GYcM_normal.jpg" TargetMode="External"/><Relationship Id="rId250" Type="http://schemas.openxmlformats.org/officeDocument/2006/relationships/hyperlink" Target="http://twitter.com/geonews_english/statuses/1194195127335636992" TargetMode="External"/><Relationship Id="rId492" Type="http://schemas.openxmlformats.org/officeDocument/2006/relationships/hyperlink" Target="http://twitter.com/gnnhdofficial/statuses/1188359668239912960" TargetMode="External"/><Relationship Id="rId257" Type="http://schemas.openxmlformats.org/officeDocument/2006/relationships/hyperlink" Target="http://pbs.twimg.com/profile_images/1188532101244706816/HSggB2tx_normal.jpg" TargetMode="External"/><Relationship Id="rId499" Type="http://schemas.openxmlformats.org/officeDocument/2006/relationships/hyperlink" Target="http://pbs.twimg.com/profile_images/692447860223262720/unD1GYcM_normal.jpg" TargetMode="External"/><Relationship Id="rId256" Type="http://schemas.openxmlformats.org/officeDocument/2006/relationships/hyperlink" Target="http://twitter.com/gnnhdofficial/statuses/1194187917540970498" TargetMode="External"/><Relationship Id="rId498" Type="http://schemas.openxmlformats.org/officeDocument/2006/relationships/hyperlink" Target="http://twitter.com/geonews_english/statuses/1188345023819063296" TargetMode="External"/><Relationship Id="rId255" Type="http://schemas.openxmlformats.org/officeDocument/2006/relationships/hyperlink" Target="http://pbs.twimg.com/profile_images/1188532101244706816/HSggB2tx_normal.jpg" TargetMode="External"/><Relationship Id="rId497" Type="http://schemas.openxmlformats.org/officeDocument/2006/relationships/hyperlink" Target="http://pbs.twimg.com/profile_images/1171679254586822656/wZWcy3rW_normal.jpg" TargetMode="External"/><Relationship Id="rId254" Type="http://schemas.openxmlformats.org/officeDocument/2006/relationships/hyperlink" Target="http://twitter.com/gnnhdofficial/statuses/1194187917540970498" TargetMode="External"/><Relationship Id="rId496" Type="http://schemas.openxmlformats.org/officeDocument/2006/relationships/hyperlink" Target="http://twitter.com/Dawn_News/statuses/1188359435632164864" TargetMode="External"/><Relationship Id="rId293" Type="http://schemas.openxmlformats.org/officeDocument/2006/relationships/hyperlink" Target="http://pbs.twimg.com/profile_images/1171679254586822656/wZWcy3rW_normal.jpg" TargetMode="External"/><Relationship Id="rId292" Type="http://schemas.openxmlformats.org/officeDocument/2006/relationships/hyperlink" Target="http://twitter.com/geonews_english/statuses/1193140420127199233" TargetMode="External"/><Relationship Id="rId291" Type="http://schemas.openxmlformats.org/officeDocument/2006/relationships/hyperlink" Target="http://pbs.twimg.com/profile_images/1171679254586822656/wZWcy3rW_normal.jpg" TargetMode="External"/><Relationship Id="rId290" Type="http://schemas.openxmlformats.org/officeDocument/2006/relationships/hyperlink" Target="http://twitter.com/ARYNEWSOFFICIAL/statuses/1193187638980874240" TargetMode="External"/><Relationship Id="rId286" Type="http://schemas.openxmlformats.org/officeDocument/2006/relationships/hyperlink" Target="http://twitter.com/DunyaNews/statuses/1193207623878873088" TargetMode="External"/><Relationship Id="rId285" Type="http://schemas.openxmlformats.org/officeDocument/2006/relationships/hyperlink" Target="http://pbs.twimg.com/profile_images/1162092475131092995/-Ih-fRMX_normal.jpg" TargetMode="External"/><Relationship Id="rId284" Type="http://schemas.openxmlformats.org/officeDocument/2006/relationships/hyperlink" Target="http://twitter.com/DunyaNews/statuses/1193207623878873088" TargetMode="External"/><Relationship Id="rId283" Type="http://schemas.openxmlformats.org/officeDocument/2006/relationships/hyperlink" Target="http://pbs.twimg.com/profile_images/1162092475131092995/-Ih-fRMX_normal.jpg" TargetMode="External"/><Relationship Id="rId289" Type="http://schemas.openxmlformats.org/officeDocument/2006/relationships/hyperlink" Target="http://pbs.twimg.com/profile_images/1162078946168623104/Xmv1VntV_normal.jpg" TargetMode="External"/><Relationship Id="rId288" Type="http://schemas.openxmlformats.org/officeDocument/2006/relationships/hyperlink" Target="http://twitter.com/BOLNETWORK/statuses/1193194905360850948" TargetMode="External"/><Relationship Id="rId287" Type="http://schemas.openxmlformats.org/officeDocument/2006/relationships/hyperlink" Target="http://pbs.twimg.com/profile_images/1162076161259819011/jW0SMFw5_normal.jpg" TargetMode="External"/><Relationship Id="rId282" Type="http://schemas.openxmlformats.org/officeDocument/2006/relationships/hyperlink" Target="http://twitter.com/BOLNETWORK/statuses/1193213157579182081" TargetMode="External"/><Relationship Id="rId281" Type="http://schemas.openxmlformats.org/officeDocument/2006/relationships/hyperlink" Target="http://pbs.twimg.com/profile_images/1162076161259819011/jW0SMFw5_normal.jpg" TargetMode="External"/><Relationship Id="rId280" Type="http://schemas.openxmlformats.org/officeDocument/2006/relationships/hyperlink" Target="http://twitter.com/gnnhdofficial/statuses/1193228750072221696" TargetMode="External"/><Relationship Id="rId275" Type="http://schemas.openxmlformats.org/officeDocument/2006/relationships/hyperlink" Target="http://pbs.twimg.com/profile_images/692447860223262720/unD1GYcM_normal.jpg" TargetMode="External"/><Relationship Id="rId274" Type="http://schemas.openxmlformats.org/officeDocument/2006/relationships/hyperlink" Target="http://twitter.com/PTVNewsOfficial/statuses/1193746125813157888" TargetMode="External"/><Relationship Id="rId273" Type="http://schemas.openxmlformats.org/officeDocument/2006/relationships/hyperlink" Target="http://pbs.twimg.com/profile_images/1162076800450801665/eqFTW92q_normal.jpg" TargetMode="External"/><Relationship Id="rId272" Type="http://schemas.openxmlformats.org/officeDocument/2006/relationships/hyperlink" Target="http://twitter.com/gnnhdofficial/statuses/1193781653312823297" TargetMode="External"/><Relationship Id="rId279" Type="http://schemas.openxmlformats.org/officeDocument/2006/relationships/hyperlink" Target="http://pbs.twimg.com/profile_images/1188532101244706816/HSggB2tx_normal.jpg" TargetMode="External"/><Relationship Id="rId278" Type="http://schemas.openxmlformats.org/officeDocument/2006/relationships/hyperlink" Target="http://twitter.com/humnewspakistan/statuses/1193561197645377539" TargetMode="External"/><Relationship Id="rId277" Type="http://schemas.openxmlformats.org/officeDocument/2006/relationships/hyperlink" Target="http://pbs.twimg.com/profile_images/1162219377724252163/rbF6T9NG_normal.jpg" TargetMode="External"/><Relationship Id="rId276" Type="http://schemas.openxmlformats.org/officeDocument/2006/relationships/hyperlink" Target="http://twitter.com/Dawn_News/statuses/1193580301940908034" TargetMode="External"/><Relationship Id="rId907" Type="http://schemas.openxmlformats.org/officeDocument/2006/relationships/hyperlink" Target="http://pbs.twimg.com/profile_images/1162219377724252163/rbF6T9NG_normal.jpg" TargetMode="External"/><Relationship Id="rId906" Type="http://schemas.openxmlformats.org/officeDocument/2006/relationships/hyperlink" Target="http://twitter.com/dawn_com/statuses/1181975902911111168" TargetMode="External"/><Relationship Id="rId905" Type="http://schemas.openxmlformats.org/officeDocument/2006/relationships/hyperlink" Target="http://pbs.twimg.com/profile_images/596764851080286208/5dTXIuxr_normal.jpg" TargetMode="External"/><Relationship Id="rId904" Type="http://schemas.openxmlformats.org/officeDocument/2006/relationships/hyperlink" Target="http://twitter.com/ARYNEWSOFFICIAL/statuses/1181995596783214594" TargetMode="External"/><Relationship Id="rId909" Type="http://schemas.openxmlformats.org/officeDocument/2006/relationships/hyperlink" Target="http://pbs.twimg.com/profile_images/1171679254586822656/wZWcy3rW_normal.jpg" TargetMode="External"/><Relationship Id="rId908" Type="http://schemas.openxmlformats.org/officeDocument/2006/relationships/hyperlink" Target="http://twitter.com/humnewspakistan/statuses/1181915989707018246" TargetMode="External"/><Relationship Id="rId903" Type="http://schemas.openxmlformats.org/officeDocument/2006/relationships/hyperlink" Target="http://pbs.twimg.com/profile_images/1162078946168623104/Xmv1VntV_normal.jpg" TargetMode="External"/><Relationship Id="rId902" Type="http://schemas.openxmlformats.org/officeDocument/2006/relationships/hyperlink" Target="http://twitter.com/geonews_english/statuses/1182145260530606080" TargetMode="External"/><Relationship Id="rId901" Type="http://schemas.openxmlformats.org/officeDocument/2006/relationships/hyperlink" Target="http://pbs.twimg.com/profile_images/1171679254586822656/wZWcy3rW_normal.jpg" TargetMode="External"/><Relationship Id="rId900" Type="http://schemas.openxmlformats.org/officeDocument/2006/relationships/hyperlink" Target="http://twitter.com/PTVNewsOfficial/statuses/1182157293825265664" TargetMode="External"/><Relationship Id="rId929" Type="http://schemas.openxmlformats.org/officeDocument/2006/relationships/hyperlink" Target="http://pbs.twimg.com/profile_images/1171702222440292353/X-q9YCVh_normal.jpg" TargetMode="External"/><Relationship Id="rId928" Type="http://schemas.openxmlformats.org/officeDocument/2006/relationships/hyperlink" Target="http://twitter.com/DunyaNews/statuses/1181631277901996032" TargetMode="External"/><Relationship Id="rId927" Type="http://schemas.openxmlformats.org/officeDocument/2006/relationships/hyperlink" Target="http://pbs.twimg.com/profile_images/1162092475131092995/-Ih-fRMX_normal.jpg" TargetMode="External"/><Relationship Id="rId926" Type="http://schemas.openxmlformats.org/officeDocument/2006/relationships/hyperlink" Target="http://twitter.com/Dawn_News/statuses/1181639776526577666" TargetMode="External"/><Relationship Id="rId921" Type="http://schemas.openxmlformats.org/officeDocument/2006/relationships/hyperlink" Target="http://pbs.twimg.com/profile_images/692447860223262720/unD1GYcM_normal.jpg" TargetMode="External"/><Relationship Id="rId920" Type="http://schemas.openxmlformats.org/officeDocument/2006/relationships/hyperlink" Target="http://twitter.com/BOLNETWORK/statuses/1181642041337552897" TargetMode="External"/><Relationship Id="rId925" Type="http://schemas.openxmlformats.org/officeDocument/2006/relationships/hyperlink" Target="http://pbs.twimg.com/profile_images/692447860223262720/unD1GYcM_normal.jpg" TargetMode="External"/><Relationship Id="rId924" Type="http://schemas.openxmlformats.org/officeDocument/2006/relationships/hyperlink" Target="http://twitter.com/Dawn_News/statuses/1181639776526577666" TargetMode="External"/><Relationship Id="rId923" Type="http://schemas.openxmlformats.org/officeDocument/2006/relationships/hyperlink" Target="http://pbs.twimg.com/profile_images/692447860223262720/unD1GYcM_normal.jpg" TargetMode="External"/><Relationship Id="rId922" Type="http://schemas.openxmlformats.org/officeDocument/2006/relationships/hyperlink" Target="http://twitter.com/Dawn_News/statuses/1181640048493711360" TargetMode="External"/><Relationship Id="rId918" Type="http://schemas.openxmlformats.org/officeDocument/2006/relationships/hyperlink" Target="http://twitter.com/ARYNEWSOFFICIAL/statuses/1181642332199882754" TargetMode="External"/><Relationship Id="rId917" Type="http://schemas.openxmlformats.org/officeDocument/2006/relationships/hyperlink" Target="http://pbs.twimg.com/profile_images/1162078946168623104/Xmv1VntV_normal.jpg" TargetMode="External"/><Relationship Id="rId916" Type="http://schemas.openxmlformats.org/officeDocument/2006/relationships/hyperlink" Target="http://twitter.com/Dawn_News/statuses/1181657484940828672" TargetMode="External"/><Relationship Id="rId915" Type="http://schemas.openxmlformats.org/officeDocument/2006/relationships/hyperlink" Target="http://pbs.twimg.com/profile_images/692447860223262720/unD1GYcM_normal.jpg" TargetMode="External"/><Relationship Id="rId919" Type="http://schemas.openxmlformats.org/officeDocument/2006/relationships/hyperlink" Target="http://pbs.twimg.com/profile_images/1162076161259819011/jW0SMFw5_normal.jpg" TargetMode="External"/><Relationship Id="rId910" Type="http://schemas.openxmlformats.org/officeDocument/2006/relationships/hyperlink" Target="http://twitter.com/geonews_english/statuses/1181909780677443585" TargetMode="External"/><Relationship Id="rId914" Type="http://schemas.openxmlformats.org/officeDocument/2006/relationships/hyperlink" Target="http://twitter.com/PTVNewsOfficial/statuses/1181836680392781825" TargetMode="External"/><Relationship Id="rId913" Type="http://schemas.openxmlformats.org/officeDocument/2006/relationships/hyperlink" Target="http://pbs.twimg.com/profile_images/1162076800450801665/eqFTW92q_normal.jpg" TargetMode="External"/><Relationship Id="rId912" Type="http://schemas.openxmlformats.org/officeDocument/2006/relationships/hyperlink" Target="http://twitter.com/geonews_english/statuses/1181909780677443585" TargetMode="External"/><Relationship Id="rId911" Type="http://schemas.openxmlformats.org/officeDocument/2006/relationships/hyperlink" Target="http://pbs.twimg.com/profile_images/1171679254586822656/wZWcy3rW_normal.jpg" TargetMode="External"/><Relationship Id="rId629" Type="http://schemas.openxmlformats.org/officeDocument/2006/relationships/hyperlink" Target="http://pbs.twimg.com/profile_images/692447860223262720/unD1GYcM_normal.jpg" TargetMode="External"/><Relationship Id="rId624" Type="http://schemas.openxmlformats.org/officeDocument/2006/relationships/hyperlink" Target="http://twitter.com/humnewspakistan/statuses/1186858599248646146" TargetMode="External"/><Relationship Id="rId866" Type="http://schemas.openxmlformats.org/officeDocument/2006/relationships/hyperlink" Target="http://twitter.com/gnnhdofficial/statuses/1182589153105629193" TargetMode="External"/><Relationship Id="rId623" Type="http://schemas.openxmlformats.org/officeDocument/2006/relationships/hyperlink" Target="http://pbs.twimg.com/profile_images/1162219377724252163/rbF6T9NG_normal.jpg" TargetMode="External"/><Relationship Id="rId865" Type="http://schemas.openxmlformats.org/officeDocument/2006/relationships/hyperlink" Target="http://pbs.twimg.com/profile_images/1171702222440292353/X-q9YCVh_normal.jpg" TargetMode="External"/><Relationship Id="rId622" Type="http://schemas.openxmlformats.org/officeDocument/2006/relationships/hyperlink" Target="http://twitter.com/PTVNewsOfficial/statuses/1186862968056811522" TargetMode="External"/><Relationship Id="rId864" Type="http://schemas.openxmlformats.org/officeDocument/2006/relationships/hyperlink" Target="http://twitter.com/ARYNEWSOFFICIAL/statuses/1182604647309156353" TargetMode="External"/><Relationship Id="rId621" Type="http://schemas.openxmlformats.org/officeDocument/2006/relationships/hyperlink" Target="http://pbs.twimg.com/profile_images/1162076800450801665/eqFTW92q_normal.jpg" TargetMode="External"/><Relationship Id="rId863" Type="http://schemas.openxmlformats.org/officeDocument/2006/relationships/hyperlink" Target="http://pbs.twimg.com/profile_images/1162078946168623104/Xmv1VntV_normal.jpg" TargetMode="External"/><Relationship Id="rId628" Type="http://schemas.openxmlformats.org/officeDocument/2006/relationships/hyperlink" Target="http://twitter.com/Dawn_News/statuses/1186735883053096962" TargetMode="External"/><Relationship Id="rId627" Type="http://schemas.openxmlformats.org/officeDocument/2006/relationships/hyperlink" Target="http://pbs.twimg.com/profile_images/692447860223262720/unD1GYcM_normal.jpg" TargetMode="External"/><Relationship Id="rId869" Type="http://schemas.openxmlformats.org/officeDocument/2006/relationships/hyperlink" Target="http://pbs.twimg.com/profile_images/1171702222440292353/X-q9YCVh_normal.jpg" TargetMode="External"/><Relationship Id="rId626" Type="http://schemas.openxmlformats.org/officeDocument/2006/relationships/hyperlink" Target="http://twitter.com/Dawn_News/statuses/1186740366671843328" TargetMode="External"/><Relationship Id="rId868" Type="http://schemas.openxmlformats.org/officeDocument/2006/relationships/hyperlink" Target="http://twitter.com/ARYNEWSOFFICIAL/statuses/1182543086536351744" TargetMode="External"/><Relationship Id="rId625" Type="http://schemas.openxmlformats.org/officeDocument/2006/relationships/hyperlink" Target="http://pbs.twimg.com/profile_images/692447860223262720/unD1GYcM_normal.jpg" TargetMode="External"/><Relationship Id="rId867" Type="http://schemas.openxmlformats.org/officeDocument/2006/relationships/hyperlink" Target="http://pbs.twimg.com/profile_images/1162078946168623104/Xmv1VntV_normal.jpg" TargetMode="External"/><Relationship Id="rId620" Type="http://schemas.openxmlformats.org/officeDocument/2006/relationships/hyperlink" Target="http://twitter.com/PTVNewsOfficial/statuses/1186862968056811522" TargetMode="External"/><Relationship Id="rId862" Type="http://schemas.openxmlformats.org/officeDocument/2006/relationships/hyperlink" Target="http://twitter.com/ARYNEWSOFFICIAL/statuses/1182604647309156353" TargetMode="External"/><Relationship Id="rId861" Type="http://schemas.openxmlformats.org/officeDocument/2006/relationships/hyperlink" Target="http://pbs.twimg.com/profile_images/1162078946168623104/Xmv1VntV_normal.jpg" TargetMode="External"/><Relationship Id="rId860" Type="http://schemas.openxmlformats.org/officeDocument/2006/relationships/hyperlink" Target="http://twitter.com/dawn_com/statuses/1182610511122313217" TargetMode="External"/><Relationship Id="rId619" Type="http://schemas.openxmlformats.org/officeDocument/2006/relationships/hyperlink" Target="http://pbs.twimg.com/profile_images/1162076800450801665/eqFTW92q_normal.jpg" TargetMode="External"/><Relationship Id="rId618" Type="http://schemas.openxmlformats.org/officeDocument/2006/relationships/hyperlink" Target="http://twitter.com/geonews_english/statuses/1186867232476930048" TargetMode="External"/><Relationship Id="rId613" Type="http://schemas.openxmlformats.org/officeDocument/2006/relationships/hyperlink" Target="http://pbs.twimg.com/profile_images/1184213013722750976/dUEaSkPz_normal.jpg" TargetMode="External"/><Relationship Id="rId855" Type="http://schemas.openxmlformats.org/officeDocument/2006/relationships/hyperlink" Target="http://pbs.twimg.com/profile_images/1162076161259819011/jW0SMFw5_normal.jpg" TargetMode="External"/><Relationship Id="rId612" Type="http://schemas.openxmlformats.org/officeDocument/2006/relationships/hyperlink" Target="http://twitter.com/humnewspakistan/statuses/1186914324037677056" TargetMode="External"/><Relationship Id="rId854" Type="http://schemas.openxmlformats.org/officeDocument/2006/relationships/hyperlink" Target="http://twitter.com/BOLNETWORK/statuses/1182619442301341696" TargetMode="External"/><Relationship Id="rId611" Type="http://schemas.openxmlformats.org/officeDocument/2006/relationships/hyperlink" Target="http://pbs.twimg.com/profile_images/1162219377724252163/rbF6T9NG_normal.jpg" TargetMode="External"/><Relationship Id="rId853" Type="http://schemas.openxmlformats.org/officeDocument/2006/relationships/hyperlink" Target="http://pbs.twimg.com/profile_images/1162076161259819011/jW0SMFw5_normal.jpg" TargetMode="External"/><Relationship Id="rId610" Type="http://schemas.openxmlformats.org/officeDocument/2006/relationships/hyperlink" Target="http://twitter.com/humnewspakistan/statuses/1186914324037677056" TargetMode="External"/><Relationship Id="rId852" Type="http://schemas.openxmlformats.org/officeDocument/2006/relationships/hyperlink" Target="http://twitter.com/Dawn_News/statuses/1182620000974245893" TargetMode="External"/><Relationship Id="rId617" Type="http://schemas.openxmlformats.org/officeDocument/2006/relationships/hyperlink" Target="http://pbs.twimg.com/profile_images/1171679254586822656/wZWcy3rW_normal.jpg" TargetMode="External"/><Relationship Id="rId859" Type="http://schemas.openxmlformats.org/officeDocument/2006/relationships/hyperlink" Target="http://pbs.twimg.com/profile_images/596764851080286208/5dTXIuxr_normal.jpg" TargetMode="External"/><Relationship Id="rId616" Type="http://schemas.openxmlformats.org/officeDocument/2006/relationships/hyperlink" Target="http://twitter.com/Dawn_News/statuses/1186870016819511297" TargetMode="External"/><Relationship Id="rId858" Type="http://schemas.openxmlformats.org/officeDocument/2006/relationships/hyperlink" Target="http://twitter.com/gnnhdofficial/statuses/1182610723446382592" TargetMode="External"/><Relationship Id="rId615" Type="http://schemas.openxmlformats.org/officeDocument/2006/relationships/hyperlink" Target="http://pbs.twimg.com/profile_images/692447860223262720/unD1GYcM_normal.jpg" TargetMode="External"/><Relationship Id="rId857" Type="http://schemas.openxmlformats.org/officeDocument/2006/relationships/hyperlink" Target="http://pbs.twimg.com/profile_images/1171702222440292353/X-q9YCVh_normal.jpg" TargetMode="External"/><Relationship Id="rId614" Type="http://schemas.openxmlformats.org/officeDocument/2006/relationships/hyperlink" Target="http://twitter.com/gnnhdofficial/statuses/1186888734102261760" TargetMode="External"/><Relationship Id="rId856" Type="http://schemas.openxmlformats.org/officeDocument/2006/relationships/hyperlink" Target="http://twitter.com/BOLNETWORK/statuses/1182619442301341696" TargetMode="External"/><Relationship Id="rId851" Type="http://schemas.openxmlformats.org/officeDocument/2006/relationships/hyperlink" Target="http://pbs.twimg.com/profile_images/692447860223262720/unD1GYcM_normal.jpg" TargetMode="External"/><Relationship Id="rId850" Type="http://schemas.openxmlformats.org/officeDocument/2006/relationships/hyperlink" Target="http://twitter.com/Dawn_News/statuses/1182623280349491200" TargetMode="External"/><Relationship Id="rId409" Type="http://schemas.openxmlformats.org/officeDocument/2006/relationships/hyperlink" Target="http://pbs.twimg.com/profile_images/1162092475131092995/-Ih-fRMX_normal.jpg" TargetMode="External"/><Relationship Id="rId404" Type="http://schemas.openxmlformats.org/officeDocument/2006/relationships/hyperlink" Target="http://twitter.com/Dawn_News/statuses/1189750898030981120" TargetMode="External"/><Relationship Id="rId646" Type="http://schemas.openxmlformats.org/officeDocument/2006/relationships/hyperlink" Target="http://twitter.com/geonews_english/statuses/1186666460422164481" TargetMode="External"/><Relationship Id="rId888" Type="http://schemas.openxmlformats.org/officeDocument/2006/relationships/hyperlink" Target="http://twitter.com/geonews_english/statuses/1182286713282056193" TargetMode="External"/><Relationship Id="rId403" Type="http://schemas.openxmlformats.org/officeDocument/2006/relationships/hyperlink" Target="http://pbs.twimg.com/profile_images/692447860223262720/unD1GYcM_normal.jpg" TargetMode="External"/><Relationship Id="rId645" Type="http://schemas.openxmlformats.org/officeDocument/2006/relationships/hyperlink" Target="http://pbs.twimg.com/profile_images/1171679254586822656/wZWcy3rW_normal.jpg" TargetMode="External"/><Relationship Id="rId887" Type="http://schemas.openxmlformats.org/officeDocument/2006/relationships/hyperlink" Target="http://pbs.twimg.com/profile_images/1171679254586822656/wZWcy3rW_normal.jpg" TargetMode="External"/><Relationship Id="rId402" Type="http://schemas.openxmlformats.org/officeDocument/2006/relationships/hyperlink" Target="http://twitter.com/Dawn_News/statuses/1189751144530239490" TargetMode="External"/><Relationship Id="rId644" Type="http://schemas.openxmlformats.org/officeDocument/2006/relationships/hyperlink" Target="http://twitter.com/humnewspakistan/statuses/1186667648899260417" TargetMode="External"/><Relationship Id="rId886" Type="http://schemas.openxmlformats.org/officeDocument/2006/relationships/hyperlink" Target="http://twitter.com/geonews_english/statuses/1182286713282056193" TargetMode="External"/><Relationship Id="rId401" Type="http://schemas.openxmlformats.org/officeDocument/2006/relationships/hyperlink" Target="http://pbs.twimg.com/profile_images/692447860223262720/unD1GYcM_normal.jpg" TargetMode="External"/><Relationship Id="rId643" Type="http://schemas.openxmlformats.org/officeDocument/2006/relationships/hyperlink" Target="http://pbs.twimg.com/profile_images/1162219377724252163/rbF6T9NG_normal.jpg" TargetMode="External"/><Relationship Id="rId885" Type="http://schemas.openxmlformats.org/officeDocument/2006/relationships/hyperlink" Target="http://pbs.twimg.com/profile_images/1171679254586822656/wZWcy3rW_normal.jpg" TargetMode="External"/><Relationship Id="rId408" Type="http://schemas.openxmlformats.org/officeDocument/2006/relationships/hyperlink" Target="http://twitter.com/ARYNEWSOFFICIAL/statuses/1189563358195830784" TargetMode="External"/><Relationship Id="rId407" Type="http://schemas.openxmlformats.org/officeDocument/2006/relationships/hyperlink" Target="http://pbs.twimg.com/profile_images/1162078946168623104/Xmv1VntV_normal.jpg" TargetMode="External"/><Relationship Id="rId649" Type="http://schemas.openxmlformats.org/officeDocument/2006/relationships/hyperlink" Target="http://pbs.twimg.com/profile_images/1162076161259819011/jW0SMFw5_normal.jpg" TargetMode="External"/><Relationship Id="rId406" Type="http://schemas.openxmlformats.org/officeDocument/2006/relationships/hyperlink" Target="http://twitter.com/Dawn_News/statuses/1189750898030981120" TargetMode="External"/><Relationship Id="rId648" Type="http://schemas.openxmlformats.org/officeDocument/2006/relationships/hyperlink" Target="http://twitter.com/geonews_english/statuses/1186666460422164481" TargetMode="External"/><Relationship Id="rId405" Type="http://schemas.openxmlformats.org/officeDocument/2006/relationships/hyperlink" Target="http://pbs.twimg.com/profile_images/692447860223262720/unD1GYcM_normal.jpg" TargetMode="External"/><Relationship Id="rId647" Type="http://schemas.openxmlformats.org/officeDocument/2006/relationships/hyperlink" Target="http://pbs.twimg.com/profile_images/1171679254586822656/wZWcy3rW_normal.jpg" TargetMode="External"/><Relationship Id="rId889" Type="http://schemas.openxmlformats.org/officeDocument/2006/relationships/hyperlink" Target="http://pbs.twimg.com/profile_images/692447860223262720/unD1GYcM_normal.jpg" TargetMode="External"/><Relationship Id="rId880" Type="http://schemas.openxmlformats.org/officeDocument/2006/relationships/hyperlink" Target="http://twitter.com/dawn_com/statuses/1182337914140844033" TargetMode="External"/><Relationship Id="rId400" Type="http://schemas.openxmlformats.org/officeDocument/2006/relationships/hyperlink" Target="http://twitter.com/Dawn_News/statuses/1189943862338473986" TargetMode="External"/><Relationship Id="rId642" Type="http://schemas.openxmlformats.org/officeDocument/2006/relationships/hyperlink" Target="http://twitter.com/Dawn_News/statuses/1186672402941517825" TargetMode="External"/><Relationship Id="rId884" Type="http://schemas.openxmlformats.org/officeDocument/2006/relationships/hyperlink" Target="http://twitter.com/humnewspakistan/statuses/1182286877233209344" TargetMode="External"/><Relationship Id="rId641" Type="http://schemas.openxmlformats.org/officeDocument/2006/relationships/hyperlink" Target="http://pbs.twimg.com/profile_images/692447860223262720/unD1GYcM_normal.jpg" TargetMode="External"/><Relationship Id="rId883" Type="http://schemas.openxmlformats.org/officeDocument/2006/relationships/hyperlink" Target="http://pbs.twimg.com/profile_images/1162219377724252163/rbF6T9NG_normal.jpg" TargetMode="External"/><Relationship Id="rId640" Type="http://schemas.openxmlformats.org/officeDocument/2006/relationships/hyperlink" Target="http://twitter.com/ARYNEWSOFFICIAL/statuses/1186684100243087360" TargetMode="External"/><Relationship Id="rId882" Type="http://schemas.openxmlformats.org/officeDocument/2006/relationships/hyperlink" Target="http://twitter.com/dawn_com/statuses/1182337914140844033" TargetMode="External"/><Relationship Id="rId881" Type="http://schemas.openxmlformats.org/officeDocument/2006/relationships/hyperlink" Target="http://pbs.twimg.com/profile_images/596764851080286208/5dTXIuxr_normal.jpg" TargetMode="External"/><Relationship Id="rId635" Type="http://schemas.openxmlformats.org/officeDocument/2006/relationships/hyperlink" Target="http://pbs.twimg.com/profile_images/1184213013722750976/dUEaSkPz_normal.jpg" TargetMode="External"/><Relationship Id="rId877" Type="http://schemas.openxmlformats.org/officeDocument/2006/relationships/hyperlink" Target="http://pbs.twimg.com/profile_images/1171702222440292353/X-q9YCVh_normal.jpg" TargetMode="External"/><Relationship Id="rId634" Type="http://schemas.openxmlformats.org/officeDocument/2006/relationships/hyperlink" Target="http://twitter.com/gnnhdofficial/statuses/1186696786305572864" TargetMode="External"/><Relationship Id="rId876" Type="http://schemas.openxmlformats.org/officeDocument/2006/relationships/hyperlink" Target="http://twitter.com/DunyaNews/statuses/1182513456785821696" TargetMode="External"/><Relationship Id="rId633" Type="http://schemas.openxmlformats.org/officeDocument/2006/relationships/hyperlink" Target="http://pbs.twimg.com/profile_images/1184213013722750976/dUEaSkPz_normal.jpg" TargetMode="External"/><Relationship Id="rId875" Type="http://schemas.openxmlformats.org/officeDocument/2006/relationships/hyperlink" Target="http://pbs.twimg.com/profile_images/1162092475131092995/-Ih-fRMX_normal.jpg" TargetMode="External"/><Relationship Id="rId632" Type="http://schemas.openxmlformats.org/officeDocument/2006/relationships/hyperlink" Target="http://twitter.com/Dawn_News/statuses/1186735771367157762" TargetMode="External"/><Relationship Id="rId874" Type="http://schemas.openxmlformats.org/officeDocument/2006/relationships/hyperlink" Target="http://twitter.com/DunyaNews/statuses/1182513456785821696" TargetMode="External"/><Relationship Id="rId639" Type="http://schemas.openxmlformats.org/officeDocument/2006/relationships/hyperlink" Target="http://pbs.twimg.com/profile_images/1162078946168623104/Xmv1VntV_normal.jpg" TargetMode="External"/><Relationship Id="rId638" Type="http://schemas.openxmlformats.org/officeDocument/2006/relationships/hyperlink" Target="http://twitter.com/ARYNEWSOFFICIAL/statuses/1186684100243087360" TargetMode="External"/><Relationship Id="rId637" Type="http://schemas.openxmlformats.org/officeDocument/2006/relationships/hyperlink" Target="http://pbs.twimg.com/profile_images/1162078946168623104/Xmv1VntV_normal.jpg" TargetMode="External"/><Relationship Id="rId879" Type="http://schemas.openxmlformats.org/officeDocument/2006/relationships/hyperlink" Target="http://pbs.twimg.com/profile_images/596764851080286208/5dTXIuxr_normal.jpg" TargetMode="External"/><Relationship Id="rId636" Type="http://schemas.openxmlformats.org/officeDocument/2006/relationships/hyperlink" Target="http://twitter.com/gnnhdofficial/statuses/1186694229948542977" TargetMode="External"/><Relationship Id="rId878" Type="http://schemas.openxmlformats.org/officeDocument/2006/relationships/hyperlink" Target="http://twitter.com/gnnhdofficial/statuses/1182346679867105281" TargetMode="External"/><Relationship Id="rId631" Type="http://schemas.openxmlformats.org/officeDocument/2006/relationships/hyperlink" Target="http://pbs.twimg.com/profile_images/692447860223262720/unD1GYcM_normal.jpg" TargetMode="External"/><Relationship Id="rId873" Type="http://schemas.openxmlformats.org/officeDocument/2006/relationships/hyperlink" Target="http://pbs.twimg.com/profile_images/1162092475131092995/-Ih-fRMX_normal.jpg" TargetMode="External"/><Relationship Id="rId630" Type="http://schemas.openxmlformats.org/officeDocument/2006/relationships/hyperlink" Target="http://twitter.com/Dawn_News/statuses/1186735771367157762" TargetMode="External"/><Relationship Id="rId872" Type="http://schemas.openxmlformats.org/officeDocument/2006/relationships/hyperlink" Target="http://twitter.com/gnnhdofficial/statuses/1182516480912642049" TargetMode="External"/><Relationship Id="rId871" Type="http://schemas.openxmlformats.org/officeDocument/2006/relationships/hyperlink" Target="http://pbs.twimg.com/profile_images/1171702222440292353/X-q9YCVh_normal.jpg" TargetMode="External"/><Relationship Id="rId870" Type="http://schemas.openxmlformats.org/officeDocument/2006/relationships/hyperlink" Target="http://twitter.com/gnnhdofficial/statuses/1182519384696336387" TargetMode="External"/><Relationship Id="rId829" Type="http://schemas.openxmlformats.org/officeDocument/2006/relationships/hyperlink" Target="http://pbs.twimg.com/profile_images/1162092475131092995/-Ih-fRMX_normal.jpg" TargetMode="External"/><Relationship Id="rId828" Type="http://schemas.openxmlformats.org/officeDocument/2006/relationships/hyperlink" Target="http://twitter.com/DunyaNews/statuses/1182691867101716481" TargetMode="External"/><Relationship Id="rId827" Type="http://schemas.openxmlformats.org/officeDocument/2006/relationships/hyperlink" Target="http://pbs.twimg.com/profile_images/1162092475131092995/-Ih-fRMX_normal.jpg" TargetMode="External"/><Relationship Id="rId822" Type="http://schemas.openxmlformats.org/officeDocument/2006/relationships/hyperlink" Target="http://twitter.com/DunyaNews/statuses/1182696228494172167" TargetMode="External"/><Relationship Id="rId821" Type="http://schemas.openxmlformats.org/officeDocument/2006/relationships/hyperlink" Target="http://pbs.twimg.com/profile_images/1162092475131092995/-Ih-fRMX_normal.jpg" TargetMode="External"/><Relationship Id="rId820" Type="http://schemas.openxmlformats.org/officeDocument/2006/relationships/hyperlink" Target="http://twitter.com/gnnhdofficial/statuses/1182750827078926341" TargetMode="External"/><Relationship Id="rId826" Type="http://schemas.openxmlformats.org/officeDocument/2006/relationships/hyperlink" Target="http://twitter.com/DunyaNews/statuses/1182691869454680065" TargetMode="External"/><Relationship Id="rId825" Type="http://schemas.openxmlformats.org/officeDocument/2006/relationships/hyperlink" Target="http://pbs.twimg.com/profile_images/1162092475131092995/-Ih-fRMX_normal.jpg" TargetMode="External"/><Relationship Id="rId824" Type="http://schemas.openxmlformats.org/officeDocument/2006/relationships/hyperlink" Target="http://twitter.com/DunyaNews/statuses/1182691871505747968" TargetMode="External"/><Relationship Id="rId823" Type="http://schemas.openxmlformats.org/officeDocument/2006/relationships/hyperlink" Target="http://pbs.twimg.com/profile_images/1162092475131092995/-Ih-fRMX_normal.jpg" TargetMode="External"/><Relationship Id="rId819" Type="http://schemas.openxmlformats.org/officeDocument/2006/relationships/hyperlink" Target="http://pbs.twimg.com/profile_images/1171702222440292353/X-q9YCVh_normal.jpg" TargetMode="External"/><Relationship Id="rId818" Type="http://schemas.openxmlformats.org/officeDocument/2006/relationships/hyperlink" Target="http://twitter.com/geonews_english/statuses/1182874200303980546" TargetMode="External"/><Relationship Id="rId817" Type="http://schemas.openxmlformats.org/officeDocument/2006/relationships/hyperlink" Target="http://pbs.twimg.com/profile_images/1171679254586822656/wZWcy3rW_normal.jpg" TargetMode="External"/><Relationship Id="rId816" Type="http://schemas.openxmlformats.org/officeDocument/2006/relationships/hyperlink" Target="http://twitter.com/DunyaNews/statuses/1182909629543657472" TargetMode="External"/><Relationship Id="rId811" Type="http://schemas.openxmlformats.org/officeDocument/2006/relationships/hyperlink" Target="http://pbs.twimg.com/profile_images/1162076161259819011/jW0SMFw5_normal.jpg" TargetMode="External"/><Relationship Id="rId810" Type="http://schemas.openxmlformats.org/officeDocument/2006/relationships/hyperlink" Target="http://twitter.com/BOLNETWORK/statuses/1183082478652874754" TargetMode="External"/><Relationship Id="rId815" Type="http://schemas.openxmlformats.org/officeDocument/2006/relationships/hyperlink" Target="http://pbs.twimg.com/profile_images/1162092475131092995/-Ih-fRMX_normal.jpg" TargetMode="External"/><Relationship Id="rId814" Type="http://schemas.openxmlformats.org/officeDocument/2006/relationships/hyperlink" Target="http://twitter.com/DunyaNews/statuses/1182943868934864896" TargetMode="External"/><Relationship Id="rId813" Type="http://schemas.openxmlformats.org/officeDocument/2006/relationships/hyperlink" Target="http://pbs.twimg.com/profile_images/1162092475131092995/-Ih-fRMX_normal.jpg" TargetMode="External"/><Relationship Id="rId812" Type="http://schemas.openxmlformats.org/officeDocument/2006/relationships/hyperlink" Target="http://twitter.com/BOLNETWORK/statuses/1183082478652874754" TargetMode="External"/><Relationship Id="rId609" Type="http://schemas.openxmlformats.org/officeDocument/2006/relationships/hyperlink" Target="http://pbs.twimg.com/profile_images/1162219377724252163/rbF6T9NG_normal.jpg" TargetMode="External"/><Relationship Id="rId608" Type="http://schemas.openxmlformats.org/officeDocument/2006/relationships/hyperlink" Target="http://twitter.com/humnewspakistan/statuses/1186916930038435841" TargetMode="External"/><Relationship Id="rId607" Type="http://schemas.openxmlformats.org/officeDocument/2006/relationships/hyperlink" Target="http://pbs.twimg.com/profile_images/1162219377724252163/rbF6T9NG_normal.jpg" TargetMode="External"/><Relationship Id="rId849" Type="http://schemas.openxmlformats.org/officeDocument/2006/relationships/hyperlink" Target="http://pbs.twimg.com/profile_images/692447860223262720/unD1GYcM_normal.jpg" TargetMode="External"/><Relationship Id="rId602" Type="http://schemas.openxmlformats.org/officeDocument/2006/relationships/hyperlink" Target="http://twitter.com/Dawn_News/statuses/1186925113914134530" TargetMode="External"/><Relationship Id="rId844" Type="http://schemas.openxmlformats.org/officeDocument/2006/relationships/hyperlink" Target="http://twitter.com/gnnhdofficial/statuses/1182651165290442753" TargetMode="External"/><Relationship Id="rId601" Type="http://schemas.openxmlformats.org/officeDocument/2006/relationships/hyperlink" Target="http://pbs.twimg.com/profile_images/692447860223262720/unD1GYcM_normal.jpg" TargetMode="External"/><Relationship Id="rId843" Type="http://schemas.openxmlformats.org/officeDocument/2006/relationships/hyperlink" Target="http://pbs.twimg.com/profile_images/1171702222440292353/X-q9YCVh_normal.jpg" TargetMode="External"/><Relationship Id="rId600" Type="http://schemas.openxmlformats.org/officeDocument/2006/relationships/hyperlink" Target="http://twitter.com/Dawn_News/statuses/1186925153172758528" TargetMode="External"/><Relationship Id="rId842" Type="http://schemas.openxmlformats.org/officeDocument/2006/relationships/hyperlink" Target="http://twitter.com/gnnhdofficial/statuses/1182655472047939584" TargetMode="External"/><Relationship Id="rId841" Type="http://schemas.openxmlformats.org/officeDocument/2006/relationships/hyperlink" Target="http://pbs.twimg.com/profile_images/1171702222440292353/X-q9YCVh_normal.jpg" TargetMode="External"/><Relationship Id="rId606" Type="http://schemas.openxmlformats.org/officeDocument/2006/relationships/hyperlink" Target="http://twitter.com/Dawn_News/statuses/1186925035971321856" TargetMode="External"/><Relationship Id="rId848" Type="http://schemas.openxmlformats.org/officeDocument/2006/relationships/hyperlink" Target="http://twitter.com/Dawn_News/statuses/1182626403692548096" TargetMode="External"/><Relationship Id="rId605" Type="http://schemas.openxmlformats.org/officeDocument/2006/relationships/hyperlink" Target="http://pbs.twimg.com/profile_images/692447860223262720/unD1GYcM_normal.jpg" TargetMode="External"/><Relationship Id="rId847" Type="http://schemas.openxmlformats.org/officeDocument/2006/relationships/hyperlink" Target="http://pbs.twimg.com/profile_images/692447860223262720/unD1GYcM_normal.jpg" TargetMode="External"/><Relationship Id="rId604" Type="http://schemas.openxmlformats.org/officeDocument/2006/relationships/hyperlink" Target="http://twitter.com/Dawn_News/statuses/1186925035971321856" TargetMode="External"/><Relationship Id="rId846" Type="http://schemas.openxmlformats.org/officeDocument/2006/relationships/hyperlink" Target="http://twitter.com/gnnhdofficial/statuses/1182651165290442753" TargetMode="External"/><Relationship Id="rId603" Type="http://schemas.openxmlformats.org/officeDocument/2006/relationships/hyperlink" Target="http://pbs.twimg.com/profile_images/692447860223262720/unD1GYcM_normal.jpg" TargetMode="External"/><Relationship Id="rId845" Type="http://schemas.openxmlformats.org/officeDocument/2006/relationships/hyperlink" Target="http://pbs.twimg.com/profile_images/1171702222440292353/X-q9YCVh_normal.jpg" TargetMode="External"/><Relationship Id="rId840" Type="http://schemas.openxmlformats.org/officeDocument/2006/relationships/hyperlink" Target="http://twitter.com/DunyaNews/statuses/1182659102880817152" TargetMode="External"/><Relationship Id="rId839" Type="http://schemas.openxmlformats.org/officeDocument/2006/relationships/hyperlink" Target="http://pbs.twimg.com/profile_images/1162092475131092995/-Ih-fRMX_normal.jpg" TargetMode="External"/><Relationship Id="rId838" Type="http://schemas.openxmlformats.org/officeDocument/2006/relationships/hyperlink" Target="http://twitter.com/DunyaNews/statuses/1182659105216978944" TargetMode="External"/><Relationship Id="rId833" Type="http://schemas.openxmlformats.org/officeDocument/2006/relationships/hyperlink" Target="http://pbs.twimg.com/profile_images/1162092475131092995/-Ih-fRMX_normal.jpg" TargetMode="External"/><Relationship Id="rId832" Type="http://schemas.openxmlformats.org/officeDocument/2006/relationships/hyperlink" Target="http://twitter.com/DunyaNews/statuses/1182686153507557378" TargetMode="External"/><Relationship Id="rId831" Type="http://schemas.openxmlformats.org/officeDocument/2006/relationships/hyperlink" Target="http://pbs.twimg.com/profile_images/1162092475131092995/-Ih-fRMX_normal.jpg" TargetMode="External"/><Relationship Id="rId830" Type="http://schemas.openxmlformats.org/officeDocument/2006/relationships/hyperlink" Target="http://twitter.com/DunyaNews/statuses/1182691863452704768" TargetMode="External"/><Relationship Id="rId837" Type="http://schemas.openxmlformats.org/officeDocument/2006/relationships/hyperlink" Target="http://pbs.twimg.com/profile_images/1162092475131092995/-Ih-fRMX_normal.jpg" TargetMode="External"/><Relationship Id="rId836" Type="http://schemas.openxmlformats.org/officeDocument/2006/relationships/hyperlink" Target="http://twitter.com/DunyaNews/statuses/1182659560403881990" TargetMode="External"/><Relationship Id="rId835" Type="http://schemas.openxmlformats.org/officeDocument/2006/relationships/hyperlink" Target="http://pbs.twimg.com/profile_images/1162092475131092995/-Ih-fRMX_normal.jpg" TargetMode="External"/><Relationship Id="rId834" Type="http://schemas.openxmlformats.org/officeDocument/2006/relationships/hyperlink" Target="http://twitter.com/DunyaNews/statuses/1182686153507557378" TargetMode="External"/><Relationship Id="rId1059" Type="http://schemas.openxmlformats.org/officeDocument/2006/relationships/hyperlink" Target="http://pbs.twimg.com/profile_images/1162076800450801665/eqFTW92q_normal.jpg" TargetMode="External"/><Relationship Id="rId228" Type="http://schemas.openxmlformats.org/officeDocument/2006/relationships/hyperlink" Target="http://twitter.com/Dawn_News/statuses/1194447289517035520" TargetMode="External"/><Relationship Id="rId227" Type="http://schemas.openxmlformats.org/officeDocument/2006/relationships/hyperlink" Target="http://pbs.twimg.com/profile_images/692447860223262720/unD1GYcM_normal.jpg" TargetMode="External"/><Relationship Id="rId469" Type="http://schemas.openxmlformats.org/officeDocument/2006/relationships/hyperlink" Target="http://pbs.twimg.com/profile_images/692447860223262720/unD1GYcM_normal.jpg" TargetMode="External"/><Relationship Id="rId226" Type="http://schemas.openxmlformats.org/officeDocument/2006/relationships/hyperlink" Target="http://twitter.com/PTVNewsOfficial/statuses/1194472085881536512" TargetMode="External"/><Relationship Id="rId468" Type="http://schemas.openxmlformats.org/officeDocument/2006/relationships/hyperlink" Target="http://twitter.com/Dawn_News/statuses/1188392226029756416" TargetMode="External"/><Relationship Id="rId225" Type="http://schemas.openxmlformats.org/officeDocument/2006/relationships/hyperlink" Target="http://pbs.twimg.com/profile_images/1162076800450801665/eqFTW92q_normal.jpg" TargetMode="External"/><Relationship Id="rId467" Type="http://schemas.openxmlformats.org/officeDocument/2006/relationships/hyperlink" Target="http://pbs.twimg.com/profile_images/692447860223262720/unD1GYcM_normal.jpg" TargetMode="External"/><Relationship Id="rId229" Type="http://schemas.openxmlformats.org/officeDocument/2006/relationships/hyperlink" Target="http://pbs.twimg.com/profile_images/1162078946168623104/Xmv1VntV_normal.jpg" TargetMode="External"/><Relationship Id="rId1050" Type="http://schemas.openxmlformats.org/officeDocument/2006/relationships/hyperlink" Target="http://twitter.com/ARYNEWSOFFICIAL/statuses/1179977665144643585" TargetMode="External"/><Relationship Id="rId220" Type="http://schemas.openxmlformats.org/officeDocument/2006/relationships/hyperlink" Target="http://twitter.com/DunyaNews/statuses/1194582206871724033" TargetMode="External"/><Relationship Id="rId462" Type="http://schemas.openxmlformats.org/officeDocument/2006/relationships/hyperlink" Target="http://twitter.com/gnnhdofficial/statuses/1188420598030065671" TargetMode="External"/><Relationship Id="rId1051" Type="http://schemas.openxmlformats.org/officeDocument/2006/relationships/hyperlink" Target="http://pbs.twimg.com/profile_images/1162219377724252163/rbF6T9NG_normal.jpg" TargetMode="External"/><Relationship Id="rId461" Type="http://schemas.openxmlformats.org/officeDocument/2006/relationships/hyperlink" Target="http://pbs.twimg.com/profile_images/1188194702069293059/h-eqEuMQ_normal.jpg" TargetMode="External"/><Relationship Id="rId1052" Type="http://schemas.openxmlformats.org/officeDocument/2006/relationships/hyperlink" Target="http://twitter.com/humnewspakistan/statuses/1179826285620682758" TargetMode="External"/><Relationship Id="rId460" Type="http://schemas.openxmlformats.org/officeDocument/2006/relationships/hyperlink" Target="http://twitter.com/gnnhdofficial/statuses/1188449435363282950" TargetMode="External"/><Relationship Id="rId1053" Type="http://schemas.openxmlformats.org/officeDocument/2006/relationships/hyperlink" Target="http://pbs.twimg.com/profile_images/1162219377724252163/rbF6T9NG_normal.jpg" TargetMode="External"/><Relationship Id="rId1054" Type="http://schemas.openxmlformats.org/officeDocument/2006/relationships/hyperlink" Target="http://twitter.com/humnewspakistan/statuses/1179773346906546176" TargetMode="External"/><Relationship Id="rId224" Type="http://schemas.openxmlformats.org/officeDocument/2006/relationships/hyperlink" Target="http://twitter.com/ARYNEWSOFFICIAL/statuses/1194515785856823296" TargetMode="External"/><Relationship Id="rId466" Type="http://schemas.openxmlformats.org/officeDocument/2006/relationships/hyperlink" Target="http://twitter.com/gnnhdofficial/statuses/1188419766790295552" TargetMode="External"/><Relationship Id="rId1055" Type="http://schemas.openxmlformats.org/officeDocument/2006/relationships/hyperlink" Target="http://pbs.twimg.com/profile_images/1162219377724252163/rbF6T9NG_normal.jpg" TargetMode="External"/><Relationship Id="rId223" Type="http://schemas.openxmlformats.org/officeDocument/2006/relationships/hyperlink" Target="http://pbs.twimg.com/profile_images/1162078946168623104/Xmv1VntV_normal.jpg" TargetMode="External"/><Relationship Id="rId465" Type="http://schemas.openxmlformats.org/officeDocument/2006/relationships/hyperlink" Target="http://pbs.twimg.com/profile_images/1188194702069293059/h-eqEuMQ_normal.jpg" TargetMode="External"/><Relationship Id="rId1056" Type="http://schemas.openxmlformats.org/officeDocument/2006/relationships/hyperlink" Target="http://twitter.com/humnewspakistan/statuses/1179726543326715905" TargetMode="External"/><Relationship Id="rId222" Type="http://schemas.openxmlformats.org/officeDocument/2006/relationships/hyperlink" Target="http://twitter.com/humnewspakistan/statuses/1194564976398258176" TargetMode="External"/><Relationship Id="rId464" Type="http://schemas.openxmlformats.org/officeDocument/2006/relationships/hyperlink" Target="http://twitter.com/gnnhdofficial/statuses/1188419766790295552" TargetMode="External"/><Relationship Id="rId1057" Type="http://schemas.openxmlformats.org/officeDocument/2006/relationships/hyperlink" Target="http://pbs.twimg.com/profile_images/1162219377724252163/rbF6T9NG_normal.jpg" TargetMode="External"/><Relationship Id="rId221" Type="http://schemas.openxmlformats.org/officeDocument/2006/relationships/hyperlink" Target="http://pbs.twimg.com/profile_images/1162219377724252163/rbF6T9NG_normal.jpg" TargetMode="External"/><Relationship Id="rId463" Type="http://schemas.openxmlformats.org/officeDocument/2006/relationships/hyperlink" Target="http://pbs.twimg.com/profile_images/1188194702069293059/h-eqEuMQ_normal.jpg" TargetMode="External"/><Relationship Id="rId1058" Type="http://schemas.openxmlformats.org/officeDocument/2006/relationships/hyperlink" Target="http://twitter.com/humnewspakistan/statuses/1179650774961414144" TargetMode="External"/><Relationship Id="rId1048" Type="http://schemas.openxmlformats.org/officeDocument/2006/relationships/hyperlink" Target="http://twitter.com/PTVNewsOfficial/statuses/1179978764090036224" TargetMode="External"/><Relationship Id="rId1049" Type="http://schemas.openxmlformats.org/officeDocument/2006/relationships/hyperlink" Target="http://pbs.twimg.com/profile_images/1162078946168623104/Xmv1VntV_normal.jpg" TargetMode="External"/><Relationship Id="rId217" Type="http://schemas.openxmlformats.org/officeDocument/2006/relationships/hyperlink" Target="http://pbs.twimg.com/profile_images/1162092475131092995/-Ih-fRMX_normal.jpg" TargetMode="External"/><Relationship Id="rId459" Type="http://schemas.openxmlformats.org/officeDocument/2006/relationships/hyperlink" Target="http://pbs.twimg.com/profile_images/1188194702069293059/h-eqEuMQ_normal.jpg" TargetMode="External"/><Relationship Id="rId216" Type="http://schemas.openxmlformats.org/officeDocument/2006/relationships/hyperlink" Target="http://twitter.com/DunyaNews/statuses/1194582209115627520" TargetMode="External"/><Relationship Id="rId458" Type="http://schemas.openxmlformats.org/officeDocument/2006/relationships/hyperlink" Target="http://twitter.com/gnnhdofficial/statuses/1188449435363282950" TargetMode="External"/><Relationship Id="rId215" Type="http://schemas.openxmlformats.org/officeDocument/2006/relationships/hyperlink" Target="http://pbs.twimg.com/profile_images/1162092475131092995/-Ih-fRMX_normal.jpg" TargetMode="External"/><Relationship Id="rId457" Type="http://schemas.openxmlformats.org/officeDocument/2006/relationships/hyperlink" Target="http://pbs.twimg.com/profile_images/1188194702069293059/h-eqEuMQ_normal.jpg" TargetMode="External"/><Relationship Id="rId699" Type="http://schemas.openxmlformats.org/officeDocument/2006/relationships/hyperlink" Target="http://pbs.twimg.com/profile_images/1162219377724252163/rbF6T9NG_normal.jpg" TargetMode="External"/><Relationship Id="rId214" Type="http://schemas.openxmlformats.org/officeDocument/2006/relationships/hyperlink" Target="http://twitter.com/BOLNETWORK/statuses/1194619647913529344" TargetMode="External"/><Relationship Id="rId456" Type="http://schemas.openxmlformats.org/officeDocument/2006/relationships/hyperlink" Target="http://twitter.com/humnewspakistan/statuses/1188455190522925062" TargetMode="External"/><Relationship Id="rId698" Type="http://schemas.openxmlformats.org/officeDocument/2006/relationships/hyperlink" Target="http://twitter.com/humnewspakistan/statuses/1185934816879022080" TargetMode="External"/><Relationship Id="rId219" Type="http://schemas.openxmlformats.org/officeDocument/2006/relationships/hyperlink" Target="http://pbs.twimg.com/profile_images/1162092475131092995/-Ih-fRMX_normal.jpg" TargetMode="External"/><Relationship Id="rId218" Type="http://schemas.openxmlformats.org/officeDocument/2006/relationships/hyperlink" Target="http://twitter.com/DunyaNews/statuses/1194582206871724033" TargetMode="External"/><Relationship Id="rId451" Type="http://schemas.openxmlformats.org/officeDocument/2006/relationships/hyperlink" Target="http://pbs.twimg.com/profile_images/1162076800450801665/eqFTW92q_normal.jpg" TargetMode="External"/><Relationship Id="rId693" Type="http://schemas.openxmlformats.org/officeDocument/2006/relationships/hyperlink" Target="http://pbs.twimg.com/profile_images/1162219377724252163/rbF6T9NG_normal.jpg" TargetMode="External"/><Relationship Id="rId1040" Type="http://schemas.openxmlformats.org/officeDocument/2006/relationships/hyperlink" Target="http://twitter.com/ARYNEWSOFFICIAL/statuses/1180045504614416384" TargetMode="External"/><Relationship Id="rId450" Type="http://schemas.openxmlformats.org/officeDocument/2006/relationships/hyperlink" Target="http://twitter.com/ARYNEWSOFFICIAL/statuses/1188746643736276992" TargetMode="External"/><Relationship Id="rId692" Type="http://schemas.openxmlformats.org/officeDocument/2006/relationships/hyperlink" Target="http://twitter.com/humnewspakistan/statuses/1186006333641973760" TargetMode="External"/><Relationship Id="rId1041" Type="http://schemas.openxmlformats.org/officeDocument/2006/relationships/hyperlink" Target="http://pbs.twimg.com/profile_images/1171702222440292353/X-q9YCVh_normal.jpg" TargetMode="External"/><Relationship Id="rId691" Type="http://schemas.openxmlformats.org/officeDocument/2006/relationships/hyperlink" Target="http://pbs.twimg.com/profile_images/1162219377724252163/rbF6T9NG_normal.jpg" TargetMode="External"/><Relationship Id="rId1042" Type="http://schemas.openxmlformats.org/officeDocument/2006/relationships/hyperlink" Target="http://twitter.com/gnnhdofficial/statuses/1180010914331840513" TargetMode="External"/><Relationship Id="rId690" Type="http://schemas.openxmlformats.org/officeDocument/2006/relationships/hyperlink" Target="http://twitter.com/PTVNewsOfficial/statuses/1186145986965655552" TargetMode="External"/><Relationship Id="rId1043" Type="http://schemas.openxmlformats.org/officeDocument/2006/relationships/hyperlink" Target="http://pbs.twimg.com/profile_images/692447860223262720/unD1GYcM_normal.jpg" TargetMode="External"/><Relationship Id="rId213" Type="http://schemas.openxmlformats.org/officeDocument/2006/relationships/hyperlink" Target="http://pbs.twimg.com/profile_images/1162076161259819011/jW0SMFw5_normal.jpg" TargetMode="External"/><Relationship Id="rId455" Type="http://schemas.openxmlformats.org/officeDocument/2006/relationships/hyperlink" Target="http://pbs.twimg.com/profile_images/1162219377724252163/rbF6T9NG_normal.jpg" TargetMode="External"/><Relationship Id="rId697" Type="http://schemas.openxmlformats.org/officeDocument/2006/relationships/hyperlink" Target="http://pbs.twimg.com/profile_images/1162219377724252163/rbF6T9NG_normal.jpg" TargetMode="External"/><Relationship Id="rId1044" Type="http://schemas.openxmlformats.org/officeDocument/2006/relationships/hyperlink" Target="http://twitter.com/Dawn_News/statuses/1179999351696953346" TargetMode="External"/><Relationship Id="rId212" Type="http://schemas.openxmlformats.org/officeDocument/2006/relationships/hyperlink" Target="http://twitter.com/humnewspakistan/statuses/1194657443017609217" TargetMode="External"/><Relationship Id="rId454" Type="http://schemas.openxmlformats.org/officeDocument/2006/relationships/hyperlink" Target="http://twitter.com/gnnhdofficial/statuses/1188554398726807552" TargetMode="External"/><Relationship Id="rId696" Type="http://schemas.openxmlformats.org/officeDocument/2006/relationships/hyperlink" Target="http://twitter.com/humnewspakistan/statuses/1186001549530669062" TargetMode="External"/><Relationship Id="rId1045" Type="http://schemas.openxmlformats.org/officeDocument/2006/relationships/hyperlink" Target="http://pbs.twimg.com/profile_images/1162076800450801665/eqFTW92q_normal.jpg" TargetMode="External"/><Relationship Id="rId211" Type="http://schemas.openxmlformats.org/officeDocument/2006/relationships/hyperlink" Target="http://pbs.twimg.com/profile_images/1162219377724252163/rbF6T9NG_normal.jpg" TargetMode="External"/><Relationship Id="rId453" Type="http://schemas.openxmlformats.org/officeDocument/2006/relationships/hyperlink" Target="http://pbs.twimg.com/profile_images/1188532101244706816/HSggB2tx_normal.jpg" TargetMode="External"/><Relationship Id="rId695" Type="http://schemas.openxmlformats.org/officeDocument/2006/relationships/hyperlink" Target="http://pbs.twimg.com/profile_images/1162219377724252163/rbF6T9NG_normal.jpg" TargetMode="External"/><Relationship Id="rId1046" Type="http://schemas.openxmlformats.org/officeDocument/2006/relationships/hyperlink" Target="http://twitter.com/PTVNewsOfficial/statuses/1179979024845672453" TargetMode="External"/><Relationship Id="rId210" Type="http://schemas.openxmlformats.org/officeDocument/2006/relationships/hyperlink" Target="http://twitter.com/humnewspakistan/statuses/1194685120038477825" TargetMode="External"/><Relationship Id="rId452" Type="http://schemas.openxmlformats.org/officeDocument/2006/relationships/hyperlink" Target="http://twitter.com/PTVNewsOfficial/statuses/1188719330776752128" TargetMode="External"/><Relationship Id="rId694" Type="http://schemas.openxmlformats.org/officeDocument/2006/relationships/hyperlink" Target="http://twitter.com/humnewspakistan/statuses/1186001549530669062" TargetMode="External"/><Relationship Id="rId1047" Type="http://schemas.openxmlformats.org/officeDocument/2006/relationships/hyperlink" Target="http://pbs.twimg.com/profile_images/1162076800450801665/eqFTW92q_normal.jpg" TargetMode="External"/><Relationship Id="rId491" Type="http://schemas.openxmlformats.org/officeDocument/2006/relationships/hyperlink" Target="http://pbs.twimg.com/profile_images/1188194702069293059/h-eqEuMQ_normal.jpg" TargetMode="External"/><Relationship Id="rId490" Type="http://schemas.openxmlformats.org/officeDocument/2006/relationships/hyperlink" Target="http://twitter.com/Dawn_News/statuses/1188374752362147842" TargetMode="External"/><Relationship Id="rId249" Type="http://schemas.openxmlformats.org/officeDocument/2006/relationships/hyperlink" Target="http://pbs.twimg.com/profile_images/1171679254586822656/wZWcy3rW_normal.jpg" TargetMode="External"/><Relationship Id="rId248" Type="http://schemas.openxmlformats.org/officeDocument/2006/relationships/hyperlink" Target="http://twitter.com/ARYNEWSOFFICIAL/statuses/1194197743130021889" TargetMode="External"/><Relationship Id="rId247" Type="http://schemas.openxmlformats.org/officeDocument/2006/relationships/hyperlink" Target="http://pbs.twimg.com/profile_images/1162078946168623104/Xmv1VntV_normal.jpg" TargetMode="External"/><Relationship Id="rId489" Type="http://schemas.openxmlformats.org/officeDocument/2006/relationships/hyperlink" Target="http://pbs.twimg.com/profile_images/692447860223262720/unD1GYcM_normal.jpg" TargetMode="External"/><Relationship Id="rId1070" Type="http://schemas.openxmlformats.org/officeDocument/2006/relationships/hyperlink" Target="http://twitter.com/Dawn_News/statuses/1179263999290019841" TargetMode="External"/><Relationship Id="rId1071" Type="http://schemas.openxmlformats.org/officeDocument/2006/relationships/hyperlink" Target="http://pbs.twimg.com/profile_images/692447860223262720/unD1GYcM_normal.jpg" TargetMode="External"/><Relationship Id="rId1072" Type="http://schemas.openxmlformats.org/officeDocument/2006/relationships/hyperlink" Target="http://twitter.com/Dawn_News/statuses/1179263885934825473" TargetMode="External"/><Relationship Id="rId242" Type="http://schemas.openxmlformats.org/officeDocument/2006/relationships/hyperlink" Target="http://twitter.com/DunyaNews/statuses/1194215759574114304" TargetMode="External"/><Relationship Id="rId484" Type="http://schemas.openxmlformats.org/officeDocument/2006/relationships/hyperlink" Target="http://twitter.com/Dawn_News/statuses/1188374927482806272" TargetMode="External"/><Relationship Id="rId1073" Type="http://schemas.openxmlformats.org/officeDocument/2006/relationships/hyperlink" Target="http://pbs.twimg.com/profile_images/1162076800450801665/eqFTW92q_normal.jpg" TargetMode="External"/><Relationship Id="rId241" Type="http://schemas.openxmlformats.org/officeDocument/2006/relationships/hyperlink" Target="http://pbs.twimg.com/profile_images/1162092475131092995/-Ih-fRMX_normal.jpg" TargetMode="External"/><Relationship Id="rId483" Type="http://schemas.openxmlformats.org/officeDocument/2006/relationships/hyperlink" Target="http://pbs.twimg.com/profile_images/692447860223262720/unD1GYcM_normal.jpg" TargetMode="External"/><Relationship Id="rId1074" Type="http://schemas.openxmlformats.org/officeDocument/2006/relationships/hyperlink" Target="http://twitter.com/PTVNewsOfficial/statuses/1179250025446219776" TargetMode="External"/><Relationship Id="rId240" Type="http://schemas.openxmlformats.org/officeDocument/2006/relationships/hyperlink" Target="http://twitter.com/DunyaNews/statuses/1194215762191364096" TargetMode="External"/><Relationship Id="rId482" Type="http://schemas.openxmlformats.org/officeDocument/2006/relationships/hyperlink" Target="http://twitter.com/gnnhdofficial/statuses/1188376121634476032" TargetMode="External"/><Relationship Id="rId1075" Type="http://schemas.openxmlformats.org/officeDocument/2006/relationships/hyperlink" Target="http://pbs.twimg.com/profile_images/1162219377724252163/rbF6T9NG_normal.jpg" TargetMode="External"/><Relationship Id="rId481" Type="http://schemas.openxmlformats.org/officeDocument/2006/relationships/hyperlink" Target="http://pbs.twimg.com/profile_images/1188194702069293059/h-eqEuMQ_normal.jpg" TargetMode="External"/><Relationship Id="rId1076" Type="http://schemas.openxmlformats.org/officeDocument/2006/relationships/hyperlink" Target="http://twitter.com/humnewspakistan/statuses/1179244316855799809" TargetMode="External"/><Relationship Id="rId246" Type="http://schemas.openxmlformats.org/officeDocument/2006/relationships/hyperlink" Target="http://twitter.com/ARYNEWSOFFICIAL/statuses/1194214121241268224" TargetMode="External"/><Relationship Id="rId488" Type="http://schemas.openxmlformats.org/officeDocument/2006/relationships/hyperlink" Target="http://twitter.com/Dawn_News/statuses/1188374752362147842" TargetMode="External"/><Relationship Id="rId1077" Type="http://schemas.openxmlformats.org/officeDocument/2006/relationships/hyperlink" Target="http://pbs.twimg.com/profile_images/1162078946168623104/Xmv1VntV_normal.jpg" TargetMode="External"/><Relationship Id="rId245" Type="http://schemas.openxmlformats.org/officeDocument/2006/relationships/hyperlink" Target="http://pbs.twimg.com/profile_images/1162078946168623104/Xmv1VntV_normal.jpg" TargetMode="External"/><Relationship Id="rId487" Type="http://schemas.openxmlformats.org/officeDocument/2006/relationships/hyperlink" Target="http://pbs.twimg.com/profile_images/692447860223262720/unD1GYcM_normal.jpg" TargetMode="External"/><Relationship Id="rId1078" Type="http://schemas.openxmlformats.org/officeDocument/2006/relationships/hyperlink" Target="http://twitter.com/ARYNEWSOFFICIAL/statuses/1179109515121307650" TargetMode="External"/><Relationship Id="rId244" Type="http://schemas.openxmlformats.org/officeDocument/2006/relationships/hyperlink" Target="http://twitter.com/DunyaNews/statuses/1194215759574114304" TargetMode="External"/><Relationship Id="rId486" Type="http://schemas.openxmlformats.org/officeDocument/2006/relationships/hyperlink" Target="http://twitter.com/humnewspakistan/statuses/1188374793994805248" TargetMode="External"/><Relationship Id="rId1079" Type="http://schemas.openxmlformats.org/officeDocument/2006/relationships/hyperlink" Target="http://pbs.twimg.com/profile_images/1171679254586822656/wZWcy3rW_normal.jpg" TargetMode="External"/><Relationship Id="rId243" Type="http://schemas.openxmlformats.org/officeDocument/2006/relationships/hyperlink" Target="http://pbs.twimg.com/profile_images/1162092475131092995/-Ih-fRMX_normal.jpg" TargetMode="External"/><Relationship Id="rId485" Type="http://schemas.openxmlformats.org/officeDocument/2006/relationships/hyperlink" Target="http://pbs.twimg.com/profile_images/1162219377724252163/rbF6T9NG_normal.jpg" TargetMode="External"/><Relationship Id="rId480" Type="http://schemas.openxmlformats.org/officeDocument/2006/relationships/hyperlink" Target="http://twitter.com/Dawn_News/statuses/1188382411660419073" TargetMode="External"/><Relationship Id="rId239" Type="http://schemas.openxmlformats.org/officeDocument/2006/relationships/hyperlink" Target="http://pbs.twimg.com/profile_images/1162092475131092995/-Ih-fRMX_normal.jpg" TargetMode="External"/><Relationship Id="rId238" Type="http://schemas.openxmlformats.org/officeDocument/2006/relationships/hyperlink" Target="http://twitter.com/DunyaNews/statuses/1194215765987205120" TargetMode="External"/><Relationship Id="rId237" Type="http://schemas.openxmlformats.org/officeDocument/2006/relationships/hyperlink" Target="http://pbs.twimg.com/profile_images/1162092475131092995/-Ih-fRMX_normal.jpg" TargetMode="External"/><Relationship Id="rId479" Type="http://schemas.openxmlformats.org/officeDocument/2006/relationships/hyperlink" Target="http://pbs.twimg.com/profile_images/692447860223262720/unD1GYcM_normal.jpg" TargetMode="External"/><Relationship Id="rId236" Type="http://schemas.openxmlformats.org/officeDocument/2006/relationships/hyperlink" Target="http://twitter.com/Dawn_News/statuses/1194245338368020480" TargetMode="External"/><Relationship Id="rId478" Type="http://schemas.openxmlformats.org/officeDocument/2006/relationships/hyperlink" Target="http://twitter.com/gnnhdofficial/statuses/1188386773338132480" TargetMode="External"/><Relationship Id="rId1060" Type="http://schemas.openxmlformats.org/officeDocument/2006/relationships/hyperlink" Target="http://twitter.com/PTVNewsOfficial/statuses/1179614561227460609" TargetMode="External"/><Relationship Id="rId1061" Type="http://schemas.openxmlformats.org/officeDocument/2006/relationships/hyperlink" Target="http://pbs.twimg.com/profile_images/1162219377724252163/rbF6T9NG_normal.jpg" TargetMode="External"/><Relationship Id="rId231" Type="http://schemas.openxmlformats.org/officeDocument/2006/relationships/hyperlink" Target="http://pbs.twimg.com/profile_images/1162219377724252163/rbF6T9NG_normal.jpg" TargetMode="External"/><Relationship Id="rId473" Type="http://schemas.openxmlformats.org/officeDocument/2006/relationships/hyperlink" Target="http://pbs.twimg.com/profile_images/1188194702069293059/h-eqEuMQ_normal.jpg" TargetMode="External"/><Relationship Id="rId1062" Type="http://schemas.openxmlformats.org/officeDocument/2006/relationships/hyperlink" Target="http://twitter.com/humnewspakistan/statuses/1179462122658521089" TargetMode="External"/><Relationship Id="rId230" Type="http://schemas.openxmlformats.org/officeDocument/2006/relationships/hyperlink" Target="http://twitter.com/ARYNEWSOFFICIAL/statuses/1194282754298568704" TargetMode="External"/><Relationship Id="rId472" Type="http://schemas.openxmlformats.org/officeDocument/2006/relationships/hyperlink" Target="http://twitter.com/Dawn_News/statuses/1188391587631554560" TargetMode="External"/><Relationship Id="rId1063" Type="http://schemas.openxmlformats.org/officeDocument/2006/relationships/hyperlink" Target="http://pbs.twimg.com/profile_images/1162219377724252163/rbF6T9NG_normal.jpg" TargetMode="External"/><Relationship Id="rId471" Type="http://schemas.openxmlformats.org/officeDocument/2006/relationships/hyperlink" Target="http://pbs.twimg.com/profile_images/692447860223262720/unD1GYcM_normal.jpg" TargetMode="External"/><Relationship Id="rId1064" Type="http://schemas.openxmlformats.org/officeDocument/2006/relationships/hyperlink" Target="http://twitter.com/humnewspakistan/statuses/1179380375233142786" TargetMode="External"/><Relationship Id="rId470" Type="http://schemas.openxmlformats.org/officeDocument/2006/relationships/hyperlink" Target="http://twitter.com/Dawn_News/statuses/1188391684754890753" TargetMode="External"/><Relationship Id="rId1065" Type="http://schemas.openxmlformats.org/officeDocument/2006/relationships/hyperlink" Target="http://pbs.twimg.com/profile_images/692447860223262720/unD1GYcM_normal.jpg" TargetMode="External"/><Relationship Id="rId235" Type="http://schemas.openxmlformats.org/officeDocument/2006/relationships/hyperlink" Target="http://pbs.twimg.com/profile_images/692447860223262720/unD1GYcM_normal.jpg" TargetMode="External"/><Relationship Id="rId477" Type="http://schemas.openxmlformats.org/officeDocument/2006/relationships/hyperlink" Target="http://pbs.twimg.com/profile_images/1188194702069293059/h-eqEuMQ_normal.jpg" TargetMode="External"/><Relationship Id="rId1066" Type="http://schemas.openxmlformats.org/officeDocument/2006/relationships/hyperlink" Target="http://twitter.com/Dawn_News/statuses/1179365776437972996" TargetMode="External"/><Relationship Id="rId234" Type="http://schemas.openxmlformats.org/officeDocument/2006/relationships/hyperlink" Target="http://twitter.com/Dawn_News/statuses/1194245338368020480" TargetMode="External"/><Relationship Id="rId476" Type="http://schemas.openxmlformats.org/officeDocument/2006/relationships/hyperlink" Target="http://twitter.com/gnnhdofficial/statuses/1188386773338132480" TargetMode="External"/><Relationship Id="rId1067" Type="http://schemas.openxmlformats.org/officeDocument/2006/relationships/hyperlink" Target="http://pbs.twimg.com/profile_images/692447860223262720/unD1GYcM_normal.jpg" TargetMode="External"/><Relationship Id="rId233" Type="http://schemas.openxmlformats.org/officeDocument/2006/relationships/hyperlink" Target="http://pbs.twimg.com/profile_images/692447860223262720/unD1GYcM_normal.jpg" TargetMode="External"/><Relationship Id="rId475" Type="http://schemas.openxmlformats.org/officeDocument/2006/relationships/hyperlink" Target="http://pbs.twimg.com/profile_images/1188194702069293059/h-eqEuMQ_normal.jpg" TargetMode="External"/><Relationship Id="rId1068" Type="http://schemas.openxmlformats.org/officeDocument/2006/relationships/hyperlink" Target="http://twitter.com/Dawn_News/statuses/1179264083356454912" TargetMode="External"/><Relationship Id="rId232" Type="http://schemas.openxmlformats.org/officeDocument/2006/relationships/hyperlink" Target="http://twitter.com/humnewspakistan/statuses/1194252278640922624" TargetMode="External"/><Relationship Id="rId474" Type="http://schemas.openxmlformats.org/officeDocument/2006/relationships/hyperlink" Target="http://twitter.com/gnnhdofficial/statuses/1188387738183196672" TargetMode="External"/><Relationship Id="rId1069" Type="http://schemas.openxmlformats.org/officeDocument/2006/relationships/hyperlink" Target="http://pbs.twimg.com/profile_images/692447860223262720/unD1GYcM_normal.jpg" TargetMode="External"/><Relationship Id="rId1015" Type="http://schemas.openxmlformats.org/officeDocument/2006/relationships/hyperlink" Target="http://pbs.twimg.com/profile_images/1171702222440292353/X-q9YCVh_normal.jpg" TargetMode="External"/><Relationship Id="rId1016" Type="http://schemas.openxmlformats.org/officeDocument/2006/relationships/hyperlink" Target="http://twitter.com/gnnhdofficial/statuses/1180377511781371904" TargetMode="External"/><Relationship Id="rId1017" Type="http://schemas.openxmlformats.org/officeDocument/2006/relationships/hyperlink" Target="http://pbs.twimg.com/profile_images/692447860223262720/unD1GYcM_normal.jpg" TargetMode="External"/><Relationship Id="rId1018" Type="http://schemas.openxmlformats.org/officeDocument/2006/relationships/hyperlink" Target="http://twitter.com/Dawn_News/statuses/1180369363586695168" TargetMode="External"/><Relationship Id="rId1019" Type="http://schemas.openxmlformats.org/officeDocument/2006/relationships/hyperlink" Target="http://pbs.twimg.com/profile_images/692447860223262720/unD1GYcM_normal.jpg" TargetMode="External"/><Relationship Id="rId426" Type="http://schemas.openxmlformats.org/officeDocument/2006/relationships/hyperlink" Target="http://twitter.com/PTVNewsOfficial/statuses/1189472476696399872" TargetMode="External"/><Relationship Id="rId668" Type="http://schemas.openxmlformats.org/officeDocument/2006/relationships/hyperlink" Target="http://twitter.com/Dawn_News/statuses/1186585153121816576" TargetMode="External"/><Relationship Id="rId425" Type="http://schemas.openxmlformats.org/officeDocument/2006/relationships/hyperlink" Target="http://pbs.twimg.com/profile_images/1162076800450801665/eqFTW92q_normal.jpg" TargetMode="External"/><Relationship Id="rId667" Type="http://schemas.openxmlformats.org/officeDocument/2006/relationships/hyperlink" Target="http://pbs.twimg.com/profile_images/692447860223262720/unD1GYcM_normal.jpg" TargetMode="External"/><Relationship Id="rId424" Type="http://schemas.openxmlformats.org/officeDocument/2006/relationships/hyperlink" Target="http://twitter.com/PTVNewsOfficial/statuses/1189472476696399872" TargetMode="External"/><Relationship Id="rId666" Type="http://schemas.openxmlformats.org/officeDocument/2006/relationships/hyperlink" Target="http://twitter.com/Dawn_News/statuses/1186585153121816576" TargetMode="External"/><Relationship Id="rId423" Type="http://schemas.openxmlformats.org/officeDocument/2006/relationships/hyperlink" Target="http://pbs.twimg.com/profile_images/1162076800450801665/eqFTW92q_normal.jpg" TargetMode="External"/><Relationship Id="rId665" Type="http://schemas.openxmlformats.org/officeDocument/2006/relationships/hyperlink" Target="http://pbs.twimg.com/profile_images/692447860223262720/unD1GYcM_normal.jpg" TargetMode="External"/><Relationship Id="rId429" Type="http://schemas.openxmlformats.org/officeDocument/2006/relationships/hyperlink" Target="http://pbs.twimg.com/profile_images/692447860223262720/unD1GYcM_normal.jpg" TargetMode="External"/><Relationship Id="rId428" Type="http://schemas.openxmlformats.org/officeDocument/2006/relationships/hyperlink" Target="http://twitter.com/Dawn_News/statuses/1189448977881751552" TargetMode="External"/><Relationship Id="rId427" Type="http://schemas.openxmlformats.org/officeDocument/2006/relationships/hyperlink" Target="http://pbs.twimg.com/profile_images/692447860223262720/unD1GYcM_normal.jpg" TargetMode="External"/><Relationship Id="rId669" Type="http://schemas.openxmlformats.org/officeDocument/2006/relationships/hyperlink" Target="http://pbs.twimg.com/profile_images/1162219377724252163/rbF6T9NG_normal.jpg" TargetMode="External"/><Relationship Id="rId660" Type="http://schemas.openxmlformats.org/officeDocument/2006/relationships/hyperlink" Target="http://twitter.com/Dawn_News/statuses/1186615976806223872" TargetMode="External"/><Relationship Id="rId1010" Type="http://schemas.openxmlformats.org/officeDocument/2006/relationships/hyperlink" Target="http://twitter.com/Dawn_News/statuses/1180391944419188736" TargetMode="External"/><Relationship Id="rId422" Type="http://schemas.openxmlformats.org/officeDocument/2006/relationships/hyperlink" Target="http://twitter.com/PTVNewsOfficial/statuses/1189472501870579713" TargetMode="External"/><Relationship Id="rId664" Type="http://schemas.openxmlformats.org/officeDocument/2006/relationships/hyperlink" Target="http://twitter.com/Dawn_News/statuses/1186585209912922113" TargetMode="External"/><Relationship Id="rId1011" Type="http://schemas.openxmlformats.org/officeDocument/2006/relationships/hyperlink" Target="http://pbs.twimg.com/profile_images/692447860223262720/unD1GYcM_normal.jpg" TargetMode="External"/><Relationship Id="rId421" Type="http://schemas.openxmlformats.org/officeDocument/2006/relationships/hyperlink" Target="http://pbs.twimg.com/profile_images/1162076800450801665/eqFTW92q_normal.jpg" TargetMode="External"/><Relationship Id="rId663" Type="http://schemas.openxmlformats.org/officeDocument/2006/relationships/hyperlink" Target="http://pbs.twimg.com/profile_images/692447860223262720/unD1GYcM_normal.jpg" TargetMode="External"/><Relationship Id="rId1012" Type="http://schemas.openxmlformats.org/officeDocument/2006/relationships/hyperlink" Target="http://twitter.com/Dawn_News/statuses/1180391024964898816" TargetMode="External"/><Relationship Id="rId420" Type="http://schemas.openxmlformats.org/officeDocument/2006/relationships/hyperlink" Target="http://twitter.com/PTVNewsOfficial/statuses/1189472539615137792" TargetMode="External"/><Relationship Id="rId662" Type="http://schemas.openxmlformats.org/officeDocument/2006/relationships/hyperlink" Target="http://twitter.com/Dawn_News/statuses/1186615976806223872" TargetMode="External"/><Relationship Id="rId1013" Type="http://schemas.openxmlformats.org/officeDocument/2006/relationships/hyperlink" Target="http://pbs.twimg.com/profile_images/1171679254586822656/wZWcy3rW_normal.jpg" TargetMode="External"/><Relationship Id="rId661" Type="http://schemas.openxmlformats.org/officeDocument/2006/relationships/hyperlink" Target="http://pbs.twimg.com/profile_images/692447860223262720/unD1GYcM_normal.jpg" TargetMode="External"/><Relationship Id="rId1014" Type="http://schemas.openxmlformats.org/officeDocument/2006/relationships/hyperlink" Target="http://twitter.com/geonews_english/statuses/1180378329624526848" TargetMode="External"/><Relationship Id="rId1004" Type="http://schemas.openxmlformats.org/officeDocument/2006/relationships/hyperlink" Target="http://twitter.com/humnewspakistan/statuses/1180498581108727808" TargetMode="External"/><Relationship Id="rId1005" Type="http://schemas.openxmlformats.org/officeDocument/2006/relationships/hyperlink" Target="http://pbs.twimg.com/profile_images/692447860223262720/unD1GYcM_normal.jpg" TargetMode="External"/><Relationship Id="rId1006" Type="http://schemas.openxmlformats.org/officeDocument/2006/relationships/hyperlink" Target="http://twitter.com/Dawn_News/statuses/1180445415981879296" TargetMode="External"/><Relationship Id="rId1007" Type="http://schemas.openxmlformats.org/officeDocument/2006/relationships/hyperlink" Target="http://pbs.twimg.com/profile_images/1171679254586822656/wZWcy3rW_normal.jpg" TargetMode="External"/><Relationship Id="rId1008" Type="http://schemas.openxmlformats.org/officeDocument/2006/relationships/hyperlink" Target="http://twitter.com/geonews_english/statuses/1180432945582104576" TargetMode="External"/><Relationship Id="rId1009" Type="http://schemas.openxmlformats.org/officeDocument/2006/relationships/hyperlink" Target="http://pbs.twimg.com/profile_images/692447860223262720/unD1GYcM_normal.jpg" TargetMode="External"/><Relationship Id="rId415" Type="http://schemas.openxmlformats.org/officeDocument/2006/relationships/hyperlink" Target="http://pbs.twimg.com/profile_images/692447860223262720/unD1GYcM_normal.jpg" TargetMode="External"/><Relationship Id="rId657" Type="http://schemas.openxmlformats.org/officeDocument/2006/relationships/hyperlink" Target="http://pbs.twimg.com/profile_images/692447860223262720/unD1GYcM_normal.jpg" TargetMode="External"/><Relationship Id="rId899" Type="http://schemas.openxmlformats.org/officeDocument/2006/relationships/hyperlink" Target="http://pbs.twimg.com/profile_images/1162076800450801665/eqFTW92q_normal.jpg" TargetMode="External"/><Relationship Id="rId414" Type="http://schemas.openxmlformats.org/officeDocument/2006/relationships/hyperlink" Target="http://twitter.com/humnewspakistan/statuses/1189488737388027904" TargetMode="External"/><Relationship Id="rId656" Type="http://schemas.openxmlformats.org/officeDocument/2006/relationships/hyperlink" Target="http://twitter.com/DunyaNews/statuses/1186628977949134849" TargetMode="External"/><Relationship Id="rId898" Type="http://schemas.openxmlformats.org/officeDocument/2006/relationships/hyperlink" Target="http://twitter.com/Dawn_News/statuses/1182191392539455488" TargetMode="External"/><Relationship Id="rId413" Type="http://schemas.openxmlformats.org/officeDocument/2006/relationships/hyperlink" Target="http://pbs.twimg.com/profile_images/1162219377724252163/rbF6T9NG_normal.jpg" TargetMode="External"/><Relationship Id="rId655" Type="http://schemas.openxmlformats.org/officeDocument/2006/relationships/hyperlink" Target="http://pbs.twimg.com/profile_images/1162092475131092995/-Ih-fRMX_normal.jpg" TargetMode="External"/><Relationship Id="rId897" Type="http://schemas.openxmlformats.org/officeDocument/2006/relationships/hyperlink" Target="http://pbs.twimg.com/profile_images/692447860223262720/unD1GYcM_normal.jpg" TargetMode="External"/><Relationship Id="rId412" Type="http://schemas.openxmlformats.org/officeDocument/2006/relationships/hyperlink" Target="http://twitter.com/BOLNETWORK/statuses/1189523344292487168" TargetMode="External"/><Relationship Id="rId654" Type="http://schemas.openxmlformats.org/officeDocument/2006/relationships/hyperlink" Target="http://twitter.com/DunyaNews/statuses/1186628977949134849" TargetMode="External"/><Relationship Id="rId896" Type="http://schemas.openxmlformats.org/officeDocument/2006/relationships/hyperlink" Target="http://twitter.com/Dawn_News/statuses/1182191392539455488" TargetMode="External"/><Relationship Id="rId419" Type="http://schemas.openxmlformats.org/officeDocument/2006/relationships/hyperlink" Target="http://pbs.twimg.com/profile_images/1162076800450801665/eqFTW92q_normal.jpg" TargetMode="External"/><Relationship Id="rId418" Type="http://schemas.openxmlformats.org/officeDocument/2006/relationships/hyperlink" Target="http://twitter.com/Dawn_News/statuses/1189477370836770817" TargetMode="External"/><Relationship Id="rId417" Type="http://schemas.openxmlformats.org/officeDocument/2006/relationships/hyperlink" Target="http://pbs.twimg.com/profile_images/692447860223262720/unD1GYcM_normal.jpg" TargetMode="External"/><Relationship Id="rId659" Type="http://schemas.openxmlformats.org/officeDocument/2006/relationships/hyperlink" Target="http://pbs.twimg.com/profile_images/692447860223262720/unD1GYcM_normal.jpg" TargetMode="External"/><Relationship Id="rId416" Type="http://schemas.openxmlformats.org/officeDocument/2006/relationships/hyperlink" Target="http://twitter.com/Dawn_News/statuses/1189477370836770817" TargetMode="External"/><Relationship Id="rId658" Type="http://schemas.openxmlformats.org/officeDocument/2006/relationships/hyperlink" Target="http://twitter.com/Dawn_News/statuses/1186616025963548673" TargetMode="External"/><Relationship Id="rId891" Type="http://schemas.openxmlformats.org/officeDocument/2006/relationships/hyperlink" Target="http://pbs.twimg.com/profile_images/692447860223262720/unD1GYcM_normal.jpg" TargetMode="External"/><Relationship Id="rId890" Type="http://schemas.openxmlformats.org/officeDocument/2006/relationships/hyperlink" Target="http://twitter.com/Dawn_News/statuses/1182263870431387648" TargetMode="External"/><Relationship Id="rId411" Type="http://schemas.openxmlformats.org/officeDocument/2006/relationships/hyperlink" Target="http://pbs.twimg.com/profile_images/1162076161259819011/jW0SMFw5_normal.jpg" TargetMode="External"/><Relationship Id="rId653" Type="http://schemas.openxmlformats.org/officeDocument/2006/relationships/hyperlink" Target="http://pbs.twimg.com/profile_images/1162092475131092995/-Ih-fRMX_normal.jpg" TargetMode="External"/><Relationship Id="rId895" Type="http://schemas.openxmlformats.org/officeDocument/2006/relationships/hyperlink" Target="http://pbs.twimg.com/profile_images/692447860223262720/unD1GYcM_normal.jpg" TargetMode="External"/><Relationship Id="rId1000" Type="http://schemas.openxmlformats.org/officeDocument/2006/relationships/hyperlink" Target="http://twitter.com/BOLNETWORK/statuses/1180539396778541059" TargetMode="External"/><Relationship Id="rId410" Type="http://schemas.openxmlformats.org/officeDocument/2006/relationships/hyperlink" Target="http://twitter.com/DunyaNews/statuses/1189549309647376385" TargetMode="External"/><Relationship Id="rId652" Type="http://schemas.openxmlformats.org/officeDocument/2006/relationships/hyperlink" Target="http://twitter.com/DunyaNews/statuses/1186628981380005889" TargetMode="External"/><Relationship Id="rId894" Type="http://schemas.openxmlformats.org/officeDocument/2006/relationships/hyperlink" Target="http://twitter.com/Dawn_News/statuses/1182191456578080768" TargetMode="External"/><Relationship Id="rId1001" Type="http://schemas.openxmlformats.org/officeDocument/2006/relationships/hyperlink" Target="http://pbs.twimg.com/profile_images/1171679254586822656/wZWcy3rW_normal.jpg" TargetMode="External"/><Relationship Id="rId651" Type="http://schemas.openxmlformats.org/officeDocument/2006/relationships/hyperlink" Target="http://pbs.twimg.com/profile_images/1162092475131092995/-Ih-fRMX_normal.jpg" TargetMode="External"/><Relationship Id="rId893" Type="http://schemas.openxmlformats.org/officeDocument/2006/relationships/hyperlink" Target="http://pbs.twimg.com/profile_images/692447860223262720/unD1GYcM_normal.jpg" TargetMode="External"/><Relationship Id="rId1002" Type="http://schemas.openxmlformats.org/officeDocument/2006/relationships/hyperlink" Target="http://twitter.com/geonews_english/statuses/1180531628097056769" TargetMode="External"/><Relationship Id="rId650" Type="http://schemas.openxmlformats.org/officeDocument/2006/relationships/hyperlink" Target="http://twitter.com/BOLNETWORK/statuses/1186665053686239233" TargetMode="External"/><Relationship Id="rId892" Type="http://schemas.openxmlformats.org/officeDocument/2006/relationships/hyperlink" Target="http://twitter.com/Dawn_News/statuses/1182204064454598656" TargetMode="External"/><Relationship Id="rId1003" Type="http://schemas.openxmlformats.org/officeDocument/2006/relationships/hyperlink" Target="http://pbs.twimg.com/profile_images/1162219377724252163/rbF6T9NG_normal.jpg" TargetMode="External"/><Relationship Id="rId1037" Type="http://schemas.openxmlformats.org/officeDocument/2006/relationships/hyperlink" Target="http://pbs.twimg.com/profile_images/1162078946168623104/Xmv1VntV_normal.jpg" TargetMode="External"/><Relationship Id="rId1038" Type="http://schemas.openxmlformats.org/officeDocument/2006/relationships/hyperlink" Target="http://twitter.com/ARYNEWSOFFICIAL/statuses/1180171907045441537" TargetMode="External"/><Relationship Id="rId1039" Type="http://schemas.openxmlformats.org/officeDocument/2006/relationships/hyperlink" Target="http://pbs.twimg.com/profile_images/1162078946168623104/Xmv1VntV_normal.jpg" TargetMode="External"/><Relationship Id="rId206" Type="http://schemas.openxmlformats.org/officeDocument/2006/relationships/hyperlink" Target="http://twitter.com/DunyaNews/statuses/1194954357126713344" TargetMode="External"/><Relationship Id="rId448" Type="http://schemas.openxmlformats.org/officeDocument/2006/relationships/hyperlink" Target="http://twitter.com/geonews_english/statuses/1188757704833142784" TargetMode="External"/><Relationship Id="rId205" Type="http://schemas.openxmlformats.org/officeDocument/2006/relationships/hyperlink" Target="http://pbs.twimg.com/profile_images/1162092475131092995/-Ih-fRMX_normal.jpg" TargetMode="External"/><Relationship Id="rId447" Type="http://schemas.openxmlformats.org/officeDocument/2006/relationships/hyperlink" Target="http://pbs.twimg.com/profile_images/1171679254586822656/wZWcy3rW_normal.jpg" TargetMode="External"/><Relationship Id="rId689" Type="http://schemas.openxmlformats.org/officeDocument/2006/relationships/hyperlink" Target="http://pbs.twimg.com/profile_images/1162076800450801665/eqFTW92q_normal.jpg" TargetMode="External"/><Relationship Id="rId204" Type="http://schemas.openxmlformats.org/officeDocument/2006/relationships/hyperlink" Target="http://twitter.com/DunyaNews/statuses/1194977719672541184" TargetMode="External"/><Relationship Id="rId446" Type="http://schemas.openxmlformats.org/officeDocument/2006/relationships/hyperlink" Target="http://twitter.com/PTVNewsOfficial/statuses/1189035909779468288" TargetMode="External"/><Relationship Id="rId688" Type="http://schemas.openxmlformats.org/officeDocument/2006/relationships/hyperlink" Target="http://twitter.com/PTVNewsOfficial/statuses/1186145986965655552" TargetMode="External"/><Relationship Id="rId203" Type="http://schemas.openxmlformats.org/officeDocument/2006/relationships/hyperlink" Target="http://pbs.twimg.com/profile_images/1162092475131092995/-Ih-fRMX_normal.jpg" TargetMode="External"/><Relationship Id="rId445" Type="http://schemas.openxmlformats.org/officeDocument/2006/relationships/hyperlink" Target="http://pbs.twimg.com/profile_images/1162076800450801665/eqFTW92q_normal.jpg" TargetMode="External"/><Relationship Id="rId687" Type="http://schemas.openxmlformats.org/officeDocument/2006/relationships/hyperlink" Target="http://pbs.twimg.com/profile_images/1162076800450801665/eqFTW92q_normal.jpg" TargetMode="External"/><Relationship Id="rId209" Type="http://schemas.openxmlformats.org/officeDocument/2006/relationships/hyperlink" Target="http://pbs.twimg.com/profile_images/1162219377724252163/rbF6T9NG_normal.jpg" TargetMode="External"/><Relationship Id="rId208" Type="http://schemas.openxmlformats.org/officeDocument/2006/relationships/hyperlink" Target="http://twitter.com/PTVNewsOfficial/statuses/1194838278467473408" TargetMode="External"/><Relationship Id="rId207" Type="http://schemas.openxmlformats.org/officeDocument/2006/relationships/hyperlink" Target="http://pbs.twimg.com/profile_images/1162076800450801665/eqFTW92q_normal.jpg" TargetMode="External"/><Relationship Id="rId449" Type="http://schemas.openxmlformats.org/officeDocument/2006/relationships/hyperlink" Target="http://pbs.twimg.com/profile_images/1162078946168623104/Xmv1VntV_normal.jpg" TargetMode="External"/><Relationship Id="rId440" Type="http://schemas.openxmlformats.org/officeDocument/2006/relationships/hyperlink" Target="http://twitter.com/gnnhdofficial/statuses/1189395250499878912" TargetMode="External"/><Relationship Id="rId682" Type="http://schemas.openxmlformats.org/officeDocument/2006/relationships/hyperlink" Target="http://twitter.com/ARYNEWSOFFICIAL/statuses/1186189259692228609" TargetMode="External"/><Relationship Id="rId681" Type="http://schemas.openxmlformats.org/officeDocument/2006/relationships/hyperlink" Target="http://pbs.twimg.com/profile_images/1162078946168623104/Xmv1VntV_normal.jpg" TargetMode="External"/><Relationship Id="rId1030" Type="http://schemas.openxmlformats.org/officeDocument/2006/relationships/hyperlink" Target="http://twitter.com/Dawn_News/statuses/1180331326341341189" TargetMode="External"/><Relationship Id="rId680" Type="http://schemas.openxmlformats.org/officeDocument/2006/relationships/hyperlink" Target="http://twitter.com/Dawn_News/statuses/1186196096185450497" TargetMode="External"/><Relationship Id="rId1031" Type="http://schemas.openxmlformats.org/officeDocument/2006/relationships/hyperlink" Target="http://pbs.twimg.com/profile_images/692447860223262720/unD1GYcM_normal.jpg" TargetMode="External"/><Relationship Id="rId1032" Type="http://schemas.openxmlformats.org/officeDocument/2006/relationships/hyperlink" Target="http://twitter.com/Dawn_News/statuses/1180330993284255745" TargetMode="External"/><Relationship Id="rId202" Type="http://schemas.openxmlformats.org/officeDocument/2006/relationships/hyperlink" Target="http://twitter.com/geonews_english/statuses/1194994827341029377" TargetMode="External"/><Relationship Id="rId444" Type="http://schemas.openxmlformats.org/officeDocument/2006/relationships/hyperlink" Target="http://twitter.com/ExpressNewsPK/statuses/1189067791305007104" TargetMode="External"/><Relationship Id="rId686" Type="http://schemas.openxmlformats.org/officeDocument/2006/relationships/hyperlink" Target="http://twitter.com/PTVNewsOfficial/statuses/1186147256250097669" TargetMode="External"/><Relationship Id="rId1033" Type="http://schemas.openxmlformats.org/officeDocument/2006/relationships/hyperlink" Target="http://pbs.twimg.com/profile_images/1171679254586822656/wZWcy3rW_normal.jpg" TargetMode="External"/><Relationship Id="rId201" Type="http://schemas.openxmlformats.org/officeDocument/2006/relationships/hyperlink" Target="http://pbs.twimg.com/profile_images/1171679254586822656/wZWcy3rW_normal.jpg" TargetMode="External"/><Relationship Id="rId443" Type="http://schemas.openxmlformats.org/officeDocument/2006/relationships/hyperlink" Target="http://pbs.twimg.com/profile_images/1162131406245552128/V98fwad8_normal.jpg" TargetMode="External"/><Relationship Id="rId685" Type="http://schemas.openxmlformats.org/officeDocument/2006/relationships/hyperlink" Target="http://pbs.twimg.com/profile_images/1162076800450801665/eqFTW92q_normal.jpg" TargetMode="External"/><Relationship Id="rId1034" Type="http://schemas.openxmlformats.org/officeDocument/2006/relationships/hyperlink" Target="http://twitter.com/geonews_english/statuses/1180324812859887618" TargetMode="External"/><Relationship Id="rId200" Type="http://schemas.openxmlformats.org/officeDocument/2006/relationships/hyperlink" Target="http://twitter.com/BOLNETWORK/statuses/1195047496143245314" TargetMode="External"/><Relationship Id="rId442" Type="http://schemas.openxmlformats.org/officeDocument/2006/relationships/hyperlink" Target="http://twitter.com/geonews_english/statuses/1189120447683682304" TargetMode="External"/><Relationship Id="rId684" Type="http://schemas.openxmlformats.org/officeDocument/2006/relationships/hyperlink" Target="http://twitter.com/ARYNEWSOFFICIAL/statuses/1186189259692228609" TargetMode="External"/><Relationship Id="rId1035" Type="http://schemas.openxmlformats.org/officeDocument/2006/relationships/hyperlink" Target="http://pbs.twimg.com/profile_images/1162078946168623104/Xmv1VntV_normal.jpg" TargetMode="External"/><Relationship Id="rId441" Type="http://schemas.openxmlformats.org/officeDocument/2006/relationships/hyperlink" Target="http://pbs.twimg.com/profile_images/1171679254586822656/wZWcy3rW_normal.jpg" TargetMode="External"/><Relationship Id="rId683" Type="http://schemas.openxmlformats.org/officeDocument/2006/relationships/hyperlink" Target="http://pbs.twimg.com/profile_images/1162078946168623104/Xmv1VntV_normal.jpg" TargetMode="External"/><Relationship Id="rId1036" Type="http://schemas.openxmlformats.org/officeDocument/2006/relationships/hyperlink" Target="http://twitter.com/ARYNEWSOFFICIAL/statuses/1180203353525108739" TargetMode="External"/><Relationship Id="rId1026" Type="http://schemas.openxmlformats.org/officeDocument/2006/relationships/hyperlink" Target="http://twitter.com/geonews_english/statuses/1180338197508841477" TargetMode="External"/><Relationship Id="rId1027" Type="http://schemas.openxmlformats.org/officeDocument/2006/relationships/hyperlink" Target="http://pbs.twimg.com/profile_images/692447860223262720/unD1GYcM_normal.jpg" TargetMode="External"/><Relationship Id="rId1028" Type="http://schemas.openxmlformats.org/officeDocument/2006/relationships/hyperlink" Target="http://twitter.com/Dawn_News/statuses/1180331421971472384" TargetMode="External"/><Relationship Id="rId1029" Type="http://schemas.openxmlformats.org/officeDocument/2006/relationships/hyperlink" Target="http://pbs.twimg.com/profile_images/692447860223262720/unD1GYcM_normal.jpg" TargetMode="External"/><Relationship Id="rId437" Type="http://schemas.openxmlformats.org/officeDocument/2006/relationships/hyperlink" Target="http://pbs.twimg.com/profile_images/1171679254586822656/wZWcy3rW_normal.jpg" TargetMode="External"/><Relationship Id="rId679" Type="http://schemas.openxmlformats.org/officeDocument/2006/relationships/hyperlink" Target="http://pbs.twimg.com/profile_images/692447860223262720/unD1GYcM_normal.jpg" TargetMode="External"/><Relationship Id="rId436" Type="http://schemas.openxmlformats.org/officeDocument/2006/relationships/hyperlink" Target="http://twitter.com/geonews_english/statuses/1189399784630689792" TargetMode="External"/><Relationship Id="rId678" Type="http://schemas.openxmlformats.org/officeDocument/2006/relationships/hyperlink" Target="http://twitter.com/Dawn_News/statuses/1186199874422874112" TargetMode="External"/><Relationship Id="rId435" Type="http://schemas.openxmlformats.org/officeDocument/2006/relationships/hyperlink" Target="http://pbs.twimg.com/profile_images/1171679254586822656/wZWcy3rW_normal.jpg" TargetMode="External"/><Relationship Id="rId677" Type="http://schemas.openxmlformats.org/officeDocument/2006/relationships/hyperlink" Target="http://pbs.twimg.com/profile_images/692447860223262720/unD1GYcM_normal.jpg" TargetMode="External"/><Relationship Id="rId434" Type="http://schemas.openxmlformats.org/officeDocument/2006/relationships/hyperlink" Target="http://twitter.com/PTVNewsOfficial/statuses/1189402692793356288" TargetMode="External"/><Relationship Id="rId676" Type="http://schemas.openxmlformats.org/officeDocument/2006/relationships/hyperlink" Target="http://twitter.com/humnewspakistan/statuses/1186336111293059073" TargetMode="External"/><Relationship Id="rId439" Type="http://schemas.openxmlformats.org/officeDocument/2006/relationships/hyperlink" Target="http://pbs.twimg.com/profile_images/1188532101244706816/HSggB2tx_normal.jpg" TargetMode="External"/><Relationship Id="rId438" Type="http://schemas.openxmlformats.org/officeDocument/2006/relationships/hyperlink" Target="http://twitter.com/geonews_english/statuses/1189399784630689792" TargetMode="External"/><Relationship Id="rId671" Type="http://schemas.openxmlformats.org/officeDocument/2006/relationships/hyperlink" Target="http://pbs.twimg.com/profile_images/1162076800450801665/eqFTW92q_normal.jpg" TargetMode="External"/><Relationship Id="rId670" Type="http://schemas.openxmlformats.org/officeDocument/2006/relationships/hyperlink" Target="http://twitter.com/humnewspakistan/statuses/1186572860703293440" TargetMode="External"/><Relationship Id="rId1020" Type="http://schemas.openxmlformats.org/officeDocument/2006/relationships/hyperlink" Target="http://twitter.com/Dawn_News/statuses/1180369301246750721" TargetMode="External"/><Relationship Id="rId1021" Type="http://schemas.openxmlformats.org/officeDocument/2006/relationships/hyperlink" Target="http://pbs.twimg.com/profile_images/692447860223262720/unD1GYcM_normal.jpg" TargetMode="External"/><Relationship Id="rId433" Type="http://schemas.openxmlformats.org/officeDocument/2006/relationships/hyperlink" Target="http://pbs.twimg.com/profile_images/1162076800450801665/eqFTW92q_normal.jpg" TargetMode="External"/><Relationship Id="rId675" Type="http://schemas.openxmlformats.org/officeDocument/2006/relationships/hyperlink" Target="http://pbs.twimg.com/profile_images/1162219377724252163/rbF6T9NG_normal.jpg" TargetMode="External"/><Relationship Id="rId1022" Type="http://schemas.openxmlformats.org/officeDocument/2006/relationships/hyperlink" Target="http://twitter.com/Dawn_News/statuses/1180369178194251776" TargetMode="External"/><Relationship Id="rId432" Type="http://schemas.openxmlformats.org/officeDocument/2006/relationships/hyperlink" Target="http://twitter.com/Dawn_News/statuses/1189448887054077952" TargetMode="External"/><Relationship Id="rId674" Type="http://schemas.openxmlformats.org/officeDocument/2006/relationships/hyperlink" Target="http://twitter.com/gnnhdofficial/statuses/1186494753946456064" TargetMode="External"/><Relationship Id="rId1023" Type="http://schemas.openxmlformats.org/officeDocument/2006/relationships/hyperlink" Target="http://pbs.twimg.com/profile_images/1162219377724252163/rbF6T9NG_normal.jpg" TargetMode="External"/><Relationship Id="rId431" Type="http://schemas.openxmlformats.org/officeDocument/2006/relationships/hyperlink" Target="http://pbs.twimg.com/profile_images/692447860223262720/unD1GYcM_normal.jpg" TargetMode="External"/><Relationship Id="rId673" Type="http://schemas.openxmlformats.org/officeDocument/2006/relationships/hyperlink" Target="http://pbs.twimg.com/profile_images/1184213013722750976/dUEaSkPz_normal.jpg" TargetMode="External"/><Relationship Id="rId1024" Type="http://schemas.openxmlformats.org/officeDocument/2006/relationships/hyperlink" Target="http://twitter.com/humnewspakistan/statuses/1180349633438064640" TargetMode="External"/><Relationship Id="rId430" Type="http://schemas.openxmlformats.org/officeDocument/2006/relationships/hyperlink" Target="http://twitter.com/Dawn_News/statuses/1189448887054077952" TargetMode="External"/><Relationship Id="rId672" Type="http://schemas.openxmlformats.org/officeDocument/2006/relationships/hyperlink" Target="http://twitter.com/PTVNewsOfficial/statuses/1186500240070893569" TargetMode="External"/><Relationship Id="rId1025" Type="http://schemas.openxmlformats.org/officeDocument/2006/relationships/hyperlink" Target="http://pbs.twimg.com/profile_images/1171679254586822656/wZWcy3rW_normal.jp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7.57"/>
    <col customWidth="1" min="2" max="2" width="22.71"/>
    <col customWidth="1" min="3" max="3" width="70.57"/>
  </cols>
  <sheetData>
    <row r="1" ht="24.75" customHeight="1">
      <c r="A1" s="2" t="s">
        <v>1</v>
      </c>
      <c r="C1" s="3"/>
    </row>
    <row r="2" ht="18.0" customHeight="1">
      <c r="A2" s="5" t="s">
        <v>3</v>
      </c>
      <c r="C2" s="3"/>
    </row>
    <row r="3" ht="24.75" customHeight="1">
      <c r="A3" s="10" t="s">
        <v>5</v>
      </c>
      <c r="C3" s="3"/>
    </row>
    <row r="4" ht="24.75" customHeight="1">
      <c r="A4" s="12" t="s">
        <v>32</v>
      </c>
      <c r="B4" s="13"/>
      <c r="C4" s="15" t="str">
        <f>IMAGE(getGABeacon("UA-48225260-1",B9),3)</f>
        <v>#NAME?</v>
      </c>
    </row>
    <row r="5" ht="23.25" customHeight="1">
      <c r="A5" s="16" t="s">
        <v>39</v>
      </c>
      <c r="C5" s="3"/>
    </row>
    <row r="6" ht="25.5" customHeight="1">
      <c r="A6" s="12" t="s">
        <v>40</v>
      </c>
      <c r="C6" s="3"/>
    </row>
    <row r="7" ht="25.5" customHeight="1">
      <c r="A7" s="16" t="s">
        <v>41</v>
      </c>
      <c r="C7" s="3"/>
    </row>
    <row r="8" ht="14.25" customHeight="1">
      <c r="A8" s="17"/>
      <c r="B8" s="18"/>
      <c r="C8" s="20"/>
    </row>
    <row r="9" ht="24.75" customHeight="1">
      <c r="A9" s="41" t="s">
        <v>43</v>
      </c>
      <c r="B9" s="42" t="s">
        <v>166</v>
      </c>
      <c r="C9" s="43" t="str">
        <f>IF(B17="search/tweets", "&lt;- you can use search operators like AND OR as well as from: and to: eg '#JobsNow AND from:BarackObama' (without quotes)","&lt;- enter a twitter screen name")</f>
        <v>&lt;- you can use search operators like AND OR as well as from: and to: eg '#JobsNow AND from:BarackObama' (without quotes)</v>
      </c>
    </row>
    <row r="10" ht="15.0" customHeight="1">
      <c r="A10" s="44"/>
      <c r="B10" s="45"/>
      <c r="C10" s="20"/>
    </row>
    <row r="11" ht="37.5" customHeight="1">
      <c r="A11" s="46" t="s">
        <v>167</v>
      </c>
      <c r="C11" s="3"/>
    </row>
    <row r="12" ht="24.75" customHeight="1">
      <c r="A12" s="12" t="s">
        <v>168</v>
      </c>
      <c r="C12" s="3"/>
    </row>
    <row r="13" ht="23.25" customHeight="1">
      <c r="A13" s="47" t="s">
        <v>169</v>
      </c>
      <c r="B13" s="48" t="s">
        <v>170</v>
      </c>
      <c r="C13" s="49"/>
    </row>
    <row r="14" ht="23.25" hidden="1" customHeight="1">
      <c r="A14" s="47" t="s">
        <v>171</v>
      </c>
      <c r="B14" s="50" t="s">
        <v>172</v>
      </c>
      <c r="C14" s="51" t="s">
        <v>173</v>
      </c>
    </row>
    <row r="15" ht="23.25" customHeight="1">
      <c r="A15" s="47" t="s">
        <v>174</v>
      </c>
      <c r="B15" s="50">
        <v>0.0</v>
      </c>
      <c r="C15" s="52" t="s">
        <v>175</v>
      </c>
    </row>
    <row r="16" ht="23.25" customHeight="1">
      <c r="A16" s="47" t="s">
        <v>176</v>
      </c>
      <c r="B16" s="53">
        <v>3000.0</v>
      </c>
      <c r="C16" s="54" t="s">
        <v>177</v>
      </c>
    </row>
    <row r="17" ht="23.25" customHeight="1">
      <c r="A17" s="41" t="s">
        <v>178</v>
      </c>
      <c r="B17" s="55" t="s">
        <v>179</v>
      </c>
      <c r="C17" s="56" t="str">
        <f>IF(B17="search/tweets","&lt;- use a search term in step 3 above to get results from last 7 days",IF(B17="favorites/list","&lt;- enter a screen name to extact favorited tweets",IF(B17="statuses/user_timeline","&lt;- enter a screen name to extract status updates","")))</f>
        <v>&lt;- use a search term in step 3 above to get results from last 7 days</v>
      </c>
    </row>
    <row r="18" ht="31.5" customHeight="1">
      <c r="A18" s="12" t="s">
        <v>180</v>
      </c>
      <c r="C18" s="3"/>
    </row>
    <row r="19" ht="21.0" customHeight="1">
      <c r="A19" s="57" t="s">
        <v>138</v>
      </c>
      <c r="B19" s="58">
        <f>COUNTA(Archive!A:A)-1</f>
        <v>583</v>
      </c>
      <c r="C19" s="59"/>
    </row>
    <row r="20" ht="21.0" customHeight="1">
      <c r="A20" s="57" t="s">
        <v>147</v>
      </c>
      <c r="B20" s="60">
        <f>IFERROR(__xludf.DUMMYFUNCTION("COUNTA(UNIQUE(Archive!A:A))-1"),503.0)</f>
        <v>503</v>
      </c>
      <c r="C20" s="59"/>
    </row>
    <row r="21" ht="21.0" customHeight="1">
      <c r="A21" s="61" t="s">
        <v>181</v>
      </c>
      <c r="B21" s="62">
        <f>MIN(Archive!E:E)</f>
        <v>43736.54017</v>
      </c>
      <c r="C21" s="59"/>
    </row>
    <row r="22" ht="21.0" customHeight="1">
      <c r="A22" s="61" t="s">
        <v>182</v>
      </c>
      <c r="B22" s="63">
        <f>MAX(Archive!E:E)</f>
        <v>43797.22543</v>
      </c>
      <c r="C22" s="59"/>
    </row>
    <row r="23" ht="31.5" customHeight="1">
      <c r="A23" s="12" t="s">
        <v>183</v>
      </c>
      <c r="C23" s="3"/>
    </row>
    <row r="24" ht="25.5" customHeight="1">
      <c r="A24" s="64" t="s">
        <v>184</v>
      </c>
      <c r="C24" s="3"/>
    </row>
    <row r="25" ht="23.25" customHeight="1">
      <c r="A25" s="65" t="s">
        <v>185</v>
      </c>
      <c r="C25" s="3"/>
    </row>
    <row r="26" ht="18.75" customHeight="1">
      <c r="A26" s="66"/>
      <c r="B26" s="67" t="str">
        <f>HYPERLINK("http://hawksey.info/tagsexplorer/?key="&amp;getSheetKey(B9)&amp;"&amp;gid="&amp;getSheetGID("Archive"), "TAGSExplorer")</f>
        <v>TAGSExplorer</v>
      </c>
      <c r="C26" s="68" t="s">
        <v>186</v>
      </c>
    </row>
    <row r="27" ht="9.0" customHeight="1">
      <c r="A27" s="66"/>
      <c r="B27" s="69"/>
      <c r="C27" s="59"/>
    </row>
    <row r="28" ht="19.5" customHeight="1">
      <c r="A28" s="66"/>
      <c r="B28" s="67" t="str">
        <f>HYPERLINK("http://hawksey.info/tagsexplorer/arc.html?key="&amp;getSheetKey(B9)&amp;"&amp;gid="&amp;getSheetGID("Archive"), "TAGS Archive")</f>
        <v>TAGS Archive</v>
      </c>
      <c r="C28" s="70" t="s">
        <v>187</v>
      </c>
    </row>
    <row r="29" ht="16.5" customHeight="1">
      <c r="A29" s="66"/>
      <c r="B29" s="71"/>
      <c r="C29" s="59"/>
    </row>
    <row r="30" ht="33.75" customHeight="1">
      <c r="A30" s="12" t="s">
        <v>188</v>
      </c>
      <c r="C30" s="3"/>
    </row>
    <row r="31" ht="33.75" customHeight="1">
      <c r="A31" s="79" t="str">
        <f>IFERROR(__xludf.DUMMYFUNCTION("TRANSPOSE(IMPORTRANGE(""0AqGkLMU9sHmLdHhsT0UtM2QwU3MxQWU1a0x5bXpseHc"",""News!A2:B2""))"),"TAGS v6.0 is here! Includes streamlined twitter connection experience and new support site")</f>
        <v>TAGS v6.0 is here! Includes streamlined twitter connection experience and new support site</v>
      </c>
      <c r="C31" s="3"/>
    </row>
    <row r="32" ht="24.0" customHeight="1">
      <c r="A32" s="81" t="str">
        <f>IFERROR(__xludf.DUMMYFUNCTION("""COMPUTED_VALUE"""),"http://tags.hawksey.info/")</f>
        <v>http://tags.hawksey.info/</v>
      </c>
      <c r="C32" s="3"/>
    </row>
    <row r="33" ht="15.0" customHeight="1">
      <c r="A33" s="82"/>
      <c r="B33" s="82"/>
      <c r="C33" s="83"/>
    </row>
    <row r="34" ht="8.25" customHeight="1">
      <c r="A34" s="84"/>
      <c r="B34" s="84"/>
      <c r="C34" s="85"/>
    </row>
  </sheetData>
  <mergeCells count="15">
    <mergeCell ref="A12:C12"/>
    <mergeCell ref="A18:C18"/>
    <mergeCell ref="A23:C23"/>
    <mergeCell ref="A24:C24"/>
    <mergeCell ref="A25:C25"/>
    <mergeCell ref="A30:C30"/>
    <mergeCell ref="A31:C31"/>
    <mergeCell ref="A32:C32"/>
    <mergeCell ref="A1:C1"/>
    <mergeCell ref="A2:C2"/>
    <mergeCell ref="A3:C3"/>
    <mergeCell ref="A5:C5"/>
    <mergeCell ref="A6:C6"/>
    <mergeCell ref="A7:C7"/>
    <mergeCell ref="A11:C11"/>
  </mergeCells>
  <dataValidations>
    <dataValidation type="list" allowBlank="1" showInputMessage="1" prompt="Click and enter a value from the list of items" sqref="B14">
      <formula1>"continuous"</formula1>
    </dataValidation>
    <dataValidation type="decimal" allowBlank="1" sqref="B16">
      <formula1>1.0</formula1>
      <formula2>18000.0</formula2>
    </dataValidation>
    <dataValidation type="list" allowBlank="1" showInputMessage="1" prompt="Select the time period you want to search" sqref="B13">
      <formula1>"default,-1 days,-2 days,-3 days,-4 days,-5 days,-6 days,-7 days"</formula1>
    </dataValidation>
    <dataValidation type="decimal" operator="greaterThanOrEqual" allowBlank="1" showDropDown="1" showInputMessage="1" prompt="Enter a number greater than or equal to 0" sqref="B15">
      <formula1>0.0</formula1>
    </dataValidation>
    <dataValidation type="list" allowBlank="1" sqref="B17">
      <formula1>"search/tweets,favorites/list,statuses/user_timeline"</formula1>
    </dataValidation>
  </dataValidations>
  <hyperlinks>
    <hyperlink r:id="rId1" ref="A3"/>
    <hyperlink r:id="rId2" ref="A3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1.71"/>
    <col customWidth="1" min="3" max="3" width="48.0"/>
    <col customWidth="1" min="4" max="4" width="30.0"/>
    <col customWidth="1" min="5" max="5" width="23.57"/>
    <col customWidth="1" min="13" max="13" width="21.0"/>
    <col customWidth="1" min="15" max="15" width="32.43"/>
    <col customWidth="1" min="17" max="17" width="19.14"/>
    <col customWidth="1" min="18" max="18" width="23.86"/>
    <col customWidth="1" min="19" max="19" width="18.0"/>
  </cols>
  <sheetData>
    <row r="1">
      <c r="A1" s="1" t="s">
        <v>0</v>
      </c>
      <c r="B1" s="4" t="s">
        <v>2</v>
      </c>
      <c r="C1" s="6" t="s">
        <v>4</v>
      </c>
      <c r="D1" s="4" t="s">
        <v>6</v>
      </c>
      <c r="E1" s="7" t="s">
        <v>7</v>
      </c>
      <c r="F1" s="4" t="s">
        <v>8</v>
      </c>
      <c r="G1" s="4" t="s">
        <v>9</v>
      </c>
      <c r="H1" s="4" t="s">
        <v>10</v>
      </c>
      <c r="I1" s="4" t="s">
        <v>11</v>
      </c>
      <c r="J1" s="4" t="s">
        <v>12</v>
      </c>
      <c r="K1" s="4" t="s">
        <v>13</v>
      </c>
      <c r="L1" s="4" t="s">
        <v>14</v>
      </c>
      <c r="M1" s="4" t="s">
        <v>15</v>
      </c>
      <c r="N1" s="4" t="s">
        <v>16</v>
      </c>
      <c r="O1" s="8" t="s">
        <v>17</v>
      </c>
      <c r="P1" s="8" t="s">
        <v>18</v>
      </c>
      <c r="Q1" s="4" t="s">
        <v>19</v>
      </c>
      <c r="R1" s="4" t="s">
        <v>20</v>
      </c>
      <c r="S1" s="4" t="s">
        <v>21</v>
      </c>
      <c r="T1" s="4" t="s">
        <v>22</v>
      </c>
      <c r="U1" s="8" t="s">
        <v>23</v>
      </c>
    </row>
    <row r="2">
      <c r="A2" s="9" t="s">
        <v>24</v>
      </c>
      <c r="B2" s="4" t="s">
        <v>25</v>
      </c>
      <c r="C2" s="6" t="s">
        <v>26</v>
      </c>
      <c r="D2" s="4" t="s">
        <v>27</v>
      </c>
      <c r="E2" s="7">
        <v>43797.22542824074</v>
      </c>
      <c r="F2" s="4">
        <v>8.0</v>
      </c>
      <c r="G2" s="4">
        <v>14.0</v>
      </c>
      <c r="H2" s="4" t="s">
        <v>28</v>
      </c>
      <c r="I2" s="4"/>
      <c r="J2" s="4"/>
      <c r="K2" s="4"/>
      <c r="L2" s="4"/>
      <c r="M2" s="4" t="s">
        <v>29</v>
      </c>
      <c r="N2" s="4"/>
      <c r="O2" s="8" t="s">
        <v>30</v>
      </c>
      <c r="P2" s="11" t="s">
        <v>31</v>
      </c>
      <c r="Q2" s="4">
        <v>2204020.0</v>
      </c>
      <c r="R2" s="4">
        <v>36.0</v>
      </c>
      <c r="S2" s="4" t="s">
        <v>33</v>
      </c>
      <c r="T2" s="14" t="s">
        <v>34</v>
      </c>
      <c r="U2" s="8" t="s">
        <v>35</v>
      </c>
    </row>
    <row r="3">
      <c r="A3" s="9" t="s">
        <v>36</v>
      </c>
      <c r="B3" s="4" t="s">
        <v>37</v>
      </c>
      <c r="C3" s="22" t="s">
        <v>38</v>
      </c>
      <c r="D3" s="4" t="s">
        <v>44</v>
      </c>
      <c r="E3" s="7">
        <v>43797.18690972222</v>
      </c>
      <c r="F3" s="4">
        <v>4.0</v>
      </c>
      <c r="G3" s="4">
        <v>13.0</v>
      </c>
      <c r="H3" s="4" t="s">
        <v>45</v>
      </c>
      <c r="I3" s="4"/>
      <c r="J3" s="4"/>
      <c r="K3" s="4"/>
      <c r="L3" s="4"/>
      <c r="M3" s="4" t="s">
        <v>46</v>
      </c>
      <c r="N3" s="4"/>
      <c r="O3" s="8" t="s">
        <v>47</v>
      </c>
      <c r="P3" s="11" t="s">
        <v>48</v>
      </c>
      <c r="Q3" s="4">
        <v>731568.0</v>
      </c>
      <c r="R3" s="4">
        <v>40.0</v>
      </c>
      <c r="S3" s="4" t="s">
        <v>49</v>
      </c>
      <c r="T3" s="14" t="s">
        <v>50</v>
      </c>
      <c r="U3" s="8" t="s">
        <v>51</v>
      </c>
    </row>
    <row r="4">
      <c r="A4" s="9" t="s">
        <v>36</v>
      </c>
      <c r="B4" s="4" t="s">
        <v>37</v>
      </c>
      <c r="C4" s="22" t="s">
        <v>38</v>
      </c>
      <c r="D4" s="4" t="s">
        <v>44</v>
      </c>
      <c r="E4" s="7">
        <v>43797.18690972222</v>
      </c>
      <c r="F4" s="4">
        <v>4.0</v>
      </c>
      <c r="G4" s="4">
        <v>13.0</v>
      </c>
      <c r="H4" s="4" t="s">
        <v>45</v>
      </c>
      <c r="I4" s="4"/>
      <c r="J4" s="4"/>
      <c r="K4" s="4"/>
      <c r="L4" s="4"/>
      <c r="M4" s="4" t="s">
        <v>46</v>
      </c>
      <c r="N4" s="4"/>
      <c r="O4" s="8" t="s">
        <v>47</v>
      </c>
      <c r="P4" s="11" t="s">
        <v>48</v>
      </c>
      <c r="Q4" s="4">
        <v>731568.0</v>
      </c>
      <c r="R4" s="4">
        <v>40.0</v>
      </c>
      <c r="S4" s="4" t="s">
        <v>49</v>
      </c>
      <c r="T4" s="14" t="s">
        <v>50</v>
      </c>
      <c r="U4" s="8" t="s">
        <v>51</v>
      </c>
    </row>
    <row r="5">
      <c r="A5" s="9" t="s">
        <v>54</v>
      </c>
      <c r="B5" s="4" t="s">
        <v>55</v>
      </c>
      <c r="C5" s="6" t="s">
        <v>56</v>
      </c>
      <c r="D5" s="4" t="s">
        <v>57</v>
      </c>
      <c r="E5" s="7">
        <v>43796.54662037037</v>
      </c>
      <c r="F5" s="4">
        <v>6.0</v>
      </c>
      <c r="G5" s="4">
        <v>24.0</v>
      </c>
      <c r="H5" s="4" t="s">
        <v>28</v>
      </c>
      <c r="I5" s="4"/>
      <c r="J5" s="4"/>
      <c r="K5" s="4"/>
      <c r="L5" s="4"/>
      <c r="M5" s="4" t="s">
        <v>58</v>
      </c>
      <c r="N5" s="4"/>
      <c r="O5" s="8" t="s">
        <v>30</v>
      </c>
      <c r="P5" s="11" t="s">
        <v>59</v>
      </c>
      <c r="Q5" s="4">
        <v>500208.0</v>
      </c>
      <c r="R5" s="4">
        <v>10.0</v>
      </c>
      <c r="S5" s="4" t="s">
        <v>62</v>
      </c>
      <c r="T5" s="14" t="s">
        <v>63</v>
      </c>
      <c r="U5" s="8" t="s">
        <v>66</v>
      </c>
    </row>
    <row r="6">
      <c r="A6" s="9" t="s">
        <v>67</v>
      </c>
      <c r="B6" s="4" t="s">
        <v>25</v>
      </c>
      <c r="C6" s="6" t="s">
        <v>68</v>
      </c>
      <c r="D6" s="4" t="s">
        <v>69</v>
      </c>
      <c r="E6" s="7">
        <v>43796.50866898148</v>
      </c>
      <c r="F6" s="4">
        <v>18.0</v>
      </c>
      <c r="G6" s="4">
        <v>39.0</v>
      </c>
      <c r="H6" s="4" t="s">
        <v>28</v>
      </c>
      <c r="I6" s="4"/>
      <c r="J6" s="4"/>
      <c r="K6" s="4"/>
      <c r="L6" s="4"/>
      <c r="M6" s="4" t="s">
        <v>29</v>
      </c>
      <c r="N6" s="4"/>
      <c r="O6" s="8" t="s">
        <v>30</v>
      </c>
      <c r="P6" s="11" t="s">
        <v>31</v>
      </c>
      <c r="Q6" s="4">
        <v>2203071.0</v>
      </c>
      <c r="R6" s="4">
        <v>36.0</v>
      </c>
      <c r="S6" s="4" t="s">
        <v>33</v>
      </c>
      <c r="T6" s="14" t="s">
        <v>70</v>
      </c>
      <c r="U6" s="8" t="s">
        <v>71</v>
      </c>
    </row>
    <row r="7">
      <c r="A7" s="9" t="s">
        <v>72</v>
      </c>
      <c r="B7" s="4" t="s">
        <v>73</v>
      </c>
      <c r="C7" s="22" t="s">
        <v>74</v>
      </c>
      <c r="D7" s="4" t="s">
        <v>75</v>
      </c>
      <c r="E7" s="7">
        <v>43796.344189814816</v>
      </c>
      <c r="F7" s="4">
        <v>1.0</v>
      </c>
      <c r="G7" s="4">
        <v>11.0</v>
      </c>
      <c r="H7" s="4" t="s">
        <v>45</v>
      </c>
      <c r="I7" s="4"/>
      <c r="J7" s="4"/>
      <c r="K7" s="4"/>
      <c r="L7" s="4"/>
      <c r="M7" s="4" t="s">
        <v>76</v>
      </c>
      <c r="N7" s="4"/>
      <c r="O7" s="8" t="s">
        <v>30</v>
      </c>
      <c r="P7" s="11" t="s">
        <v>77</v>
      </c>
      <c r="Q7" s="4">
        <v>1480183.0</v>
      </c>
      <c r="R7" s="4">
        <v>261.0</v>
      </c>
      <c r="S7" s="4" t="s">
        <v>78</v>
      </c>
      <c r="T7" s="14" t="s">
        <v>79</v>
      </c>
      <c r="U7" s="8" t="s">
        <v>80</v>
      </c>
    </row>
    <row r="8">
      <c r="A8" s="9" t="s">
        <v>81</v>
      </c>
      <c r="B8" s="4" t="s">
        <v>73</v>
      </c>
      <c r="C8" s="22" t="s">
        <v>82</v>
      </c>
      <c r="D8" s="4" t="s">
        <v>83</v>
      </c>
      <c r="E8" s="7">
        <v>43796.343993055554</v>
      </c>
      <c r="F8" s="4">
        <v>2.0</v>
      </c>
      <c r="G8" s="4">
        <v>6.0</v>
      </c>
      <c r="H8" s="4" t="s">
        <v>45</v>
      </c>
      <c r="I8" s="4"/>
      <c r="J8" s="4"/>
      <c r="K8" s="4"/>
      <c r="L8" s="4"/>
      <c r="M8" s="4" t="s">
        <v>76</v>
      </c>
      <c r="N8" s="4"/>
      <c r="O8" s="8" t="s">
        <v>30</v>
      </c>
      <c r="P8" s="11" t="s">
        <v>77</v>
      </c>
      <c r="Q8" s="4">
        <v>1480183.0</v>
      </c>
      <c r="R8" s="4">
        <v>261.0</v>
      </c>
      <c r="S8" s="4" t="s">
        <v>78</v>
      </c>
      <c r="T8" s="14" t="s">
        <v>84</v>
      </c>
      <c r="U8" s="8" t="s">
        <v>85</v>
      </c>
    </row>
    <row r="9">
      <c r="A9" s="9" t="s">
        <v>86</v>
      </c>
      <c r="B9" s="4" t="s">
        <v>73</v>
      </c>
      <c r="C9" s="22" t="s">
        <v>87</v>
      </c>
      <c r="D9" s="4" t="s">
        <v>88</v>
      </c>
      <c r="E9" s="7">
        <v>43796.342685185184</v>
      </c>
      <c r="F9" s="4">
        <v>4.0</v>
      </c>
      <c r="G9" s="4">
        <v>10.0</v>
      </c>
      <c r="H9" s="4" t="s">
        <v>45</v>
      </c>
      <c r="I9" s="4"/>
      <c r="J9" s="4"/>
      <c r="K9" s="4"/>
      <c r="L9" s="4"/>
      <c r="M9" s="4" t="s">
        <v>76</v>
      </c>
      <c r="N9" s="4"/>
      <c r="O9" s="8" t="s">
        <v>30</v>
      </c>
      <c r="P9" s="11" t="s">
        <v>77</v>
      </c>
      <c r="Q9" s="4">
        <v>1480183.0</v>
      </c>
      <c r="R9" s="4">
        <v>261.0</v>
      </c>
      <c r="S9" s="4" t="s">
        <v>78</v>
      </c>
      <c r="T9" s="14" t="s">
        <v>89</v>
      </c>
      <c r="U9" s="8" t="s">
        <v>90</v>
      </c>
    </row>
    <row r="10">
      <c r="A10" s="9" t="s">
        <v>86</v>
      </c>
      <c r="B10" s="4" t="s">
        <v>73</v>
      </c>
      <c r="C10" s="22" t="s">
        <v>87</v>
      </c>
      <c r="D10" s="4" t="s">
        <v>88</v>
      </c>
      <c r="E10" s="7">
        <v>43796.342685185184</v>
      </c>
      <c r="F10" s="4">
        <v>4.0</v>
      </c>
      <c r="G10" s="4">
        <v>10.0</v>
      </c>
      <c r="H10" s="4" t="s">
        <v>45</v>
      </c>
      <c r="I10" s="4"/>
      <c r="J10" s="4"/>
      <c r="K10" s="4"/>
      <c r="L10" s="4"/>
      <c r="M10" s="4" t="s">
        <v>76</v>
      </c>
      <c r="N10" s="4"/>
      <c r="O10" s="8" t="s">
        <v>30</v>
      </c>
      <c r="P10" s="11" t="s">
        <v>77</v>
      </c>
      <c r="Q10" s="4">
        <v>1480183.0</v>
      </c>
      <c r="R10" s="4">
        <v>261.0</v>
      </c>
      <c r="S10" s="4" t="s">
        <v>78</v>
      </c>
      <c r="T10" s="14" t="s">
        <v>89</v>
      </c>
      <c r="U10" s="8" t="s">
        <v>90</v>
      </c>
    </row>
    <row r="11">
      <c r="A11" s="9" t="s">
        <v>91</v>
      </c>
      <c r="B11" s="4" t="s">
        <v>73</v>
      </c>
      <c r="C11" s="22" t="s">
        <v>92</v>
      </c>
      <c r="D11" s="4" t="s">
        <v>93</v>
      </c>
      <c r="E11" s="7">
        <v>43796.23814814815</v>
      </c>
      <c r="F11" s="4">
        <v>3.0</v>
      </c>
      <c r="G11" s="4">
        <v>7.0</v>
      </c>
      <c r="H11" s="4" t="s">
        <v>45</v>
      </c>
      <c r="I11" s="4"/>
      <c r="J11" s="4"/>
      <c r="K11" s="4"/>
      <c r="L11" s="4"/>
      <c r="M11" s="4" t="s">
        <v>76</v>
      </c>
      <c r="N11" s="4"/>
      <c r="O11" s="8" t="s">
        <v>30</v>
      </c>
      <c r="P11" s="11" t="s">
        <v>77</v>
      </c>
      <c r="Q11" s="4">
        <v>1480067.0</v>
      </c>
      <c r="R11" s="4">
        <v>261.0</v>
      </c>
      <c r="S11" s="4" t="s">
        <v>78</v>
      </c>
      <c r="T11" s="14" t="s">
        <v>95</v>
      </c>
      <c r="U11" s="8" t="s">
        <v>96</v>
      </c>
    </row>
    <row r="12">
      <c r="A12" s="9" t="s">
        <v>97</v>
      </c>
      <c r="B12" s="4" t="s">
        <v>73</v>
      </c>
      <c r="C12" s="22" t="s">
        <v>98</v>
      </c>
      <c r="D12" s="4" t="s">
        <v>99</v>
      </c>
      <c r="E12" s="7">
        <v>43796.238032407404</v>
      </c>
      <c r="F12" s="4">
        <v>1.0</v>
      </c>
      <c r="G12" s="4">
        <v>5.0</v>
      </c>
      <c r="H12" s="4" t="s">
        <v>45</v>
      </c>
      <c r="I12" s="4"/>
      <c r="J12" s="4"/>
      <c r="K12" s="4"/>
      <c r="L12" s="4"/>
      <c r="M12" s="4" t="s">
        <v>76</v>
      </c>
      <c r="N12" s="4"/>
      <c r="O12" s="8" t="s">
        <v>30</v>
      </c>
      <c r="P12" s="11" t="s">
        <v>77</v>
      </c>
      <c r="Q12" s="4">
        <v>1480067.0</v>
      </c>
      <c r="R12" s="4">
        <v>261.0</v>
      </c>
      <c r="S12" s="4" t="s">
        <v>78</v>
      </c>
      <c r="T12" s="14" t="s">
        <v>100</v>
      </c>
      <c r="U12" s="8" t="s">
        <v>101</v>
      </c>
    </row>
    <row r="13">
      <c r="A13" s="9" t="s">
        <v>102</v>
      </c>
      <c r="B13" s="4" t="s">
        <v>73</v>
      </c>
      <c r="C13" s="22" t="s">
        <v>103</v>
      </c>
      <c r="D13" s="4" t="s">
        <v>104</v>
      </c>
      <c r="E13" s="7">
        <v>43796.23782407407</v>
      </c>
      <c r="F13" s="4">
        <v>7.0</v>
      </c>
      <c r="G13" s="4">
        <v>10.0</v>
      </c>
      <c r="H13" s="4" t="s">
        <v>45</v>
      </c>
      <c r="I13" s="4"/>
      <c r="J13" s="4"/>
      <c r="K13" s="4"/>
      <c r="L13" s="4"/>
      <c r="M13" s="4" t="s">
        <v>76</v>
      </c>
      <c r="N13" s="4"/>
      <c r="O13" s="8" t="s">
        <v>30</v>
      </c>
      <c r="P13" s="11" t="s">
        <v>77</v>
      </c>
      <c r="Q13" s="4">
        <v>1480067.0</v>
      </c>
      <c r="R13" s="4">
        <v>261.0</v>
      </c>
      <c r="S13" s="4" t="s">
        <v>78</v>
      </c>
      <c r="T13" s="14" t="s">
        <v>105</v>
      </c>
      <c r="U13" s="8" t="s">
        <v>106</v>
      </c>
    </row>
    <row r="14">
      <c r="A14" s="9" t="s">
        <v>102</v>
      </c>
      <c r="B14" s="4" t="s">
        <v>73</v>
      </c>
      <c r="C14" s="22" t="s">
        <v>103</v>
      </c>
      <c r="D14" s="4" t="s">
        <v>104</v>
      </c>
      <c r="E14" s="7">
        <v>43796.23782407407</v>
      </c>
      <c r="F14" s="4">
        <v>7.0</v>
      </c>
      <c r="G14" s="4">
        <v>10.0</v>
      </c>
      <c r="H14" s="4" t="s">
        <v>45</v>
      </c>
      <c r="I14" s="4"/>
      <c r="J14" s="4"/>
      <c r="K14" s="4"/>
      <c r="L14" s="4"/>
      <c r="M14" s="4" t="s">
        <v>76</v>
      </c>
      <c r="N14" s="4"/>
      <c r="O14" s="8" t="s">
        <v>30</v>
      </c>
      <c r="P14" s="11" t="s">
        <v>77</v>
      </c>
      <c r="Q14" s="4">
        <v>1480067.0</v>
      </c>
      <c r="R14" s="4">
        <v>261.0</v>
      </c>
      <c r="S14" s="4" t="s">
        <v>78</v>
      </c>
      <c r="T14" s="14" t="s">
        <v>105</v>
      </c>
      <c r="U14" s="8" t="s">
        <v>106</v>
      </c>
    </row>
    <row r="15">
      <c r="A15" s="9" t="s">
        <v>107</v>
      </c>
      <c r="B15" s="4" t="s">
        <v>37</v>
      </c>
      <c r="C15" s="22" t="s">
        <v>108</v>
      </c>
      <c r="D15" s="4" t="s">
        <v>109</v>
      </c>
      <c r="E15" s="7">
        <v>43796.18537037037</v>
      </c>
      <c r="F15" s="4">
        <v>1.0</v>
      </c>
      <c r="G15" s="4">
        <v>2.0</v>
      </c>
      <c r="H15" s="4" t="s">
        <v>45</v>
      </c>
      <c r="I15" s="4"/>
      <c r="J15" s="4"/>
      <c r="K15" s="4"/>
      <c r="L15" s="4"/>
      <c r="M15" s="4" t="s">
        <v>46</v>
      </c>
      <c r="N15" s="4"/>
      <c r="O15" s="8" t="s">
        <v>47</v>
      </c>
      <c r="P15" s="11" t="s">
        <v>48</v>
      </c>
      <c r="Q15" s="4">
        <v>730954.0</v>
      </c>
      <c r="R15" s="4">
        <v>40.0</v>
      </c>
      <c r="S15" s="4" t="s">
        <v>49</v>
      </c>
      <c r="T15" s="14" t="s">
        <v>110</v>
      </c>
      <c r="U15" s="8" t="s">
        <v>112</v>
      </c>
    </row>
    <row r="16">
      <c r="A16" s="9" t="s">
        <v>113</v>
      </c>
      <c r="B16" s="4" t="s">
        <v>37</v>
      </c>
      <c r="C16" s="22" t="s">
        <v>114</v>
      </c>
      <c r="D16" s="4" t="s">
        <v>115</v>
      </c>
      <c r="E16" s="7">
        <v>43795.189305555556</v>
      </c>
      <c r="F16" s="4">
        <v>16.0</v>
      </c>
      <c r="G16" s="4">
        <v>36.0</v>
      </c>
      <c r="H16" s="4" t="s">
        <v>45</v>
      </c>
      <c r="I16" s="4"/>
      <c r="J16" s="4"/>
      <c r="K16" s="4"/>
      <c r="L16" s="4"/>
      <c r="M16" s="4" t="s">
        <v>46</v>
      </c>
      <c r="N16" s="4"/>
      <c r="O16" s="8" t="s">
        <v>47</v>
      </c>
      <c r="P16" s="11" t="s">
        <v>48</v>
      </c>
      <c r="Q16" s="4">
        <v>730447.0</v>
      </c>
      <c r="R16" s="4">
        <v>40.0</v>
      </c>
      <c r="S16" s="4" t="s">
        <v>49</v>
      </c>
      <c r="T16" s="14" t="s">
        <v>116</v>
      </c>
      <c r="U16" s="8" t="s">
        <v>117</v>
      </c>
    </row>
    <row r="17">
      <c r="A17" s="9" t="s">
        <v>118</v>
      </c>
      <c r="B17" s="4" t="s">
        <v>25</v>
      </c>
      <c r="C17" s="6" t="s">
        <v>119</v>
      </c>
      <c r="D17" s="4" t="s">
        <v>120</v>
      </c>
      <c r="E17" s="7">
        <v>43794.69097222222</v>
      </c>
      <c r="F17" s="4">
        <v>9.0</v>
      </c>
      <c r="G17" s="4">
        <v>72.0</v>
      </c>
      <c r="H17" s="4" t="s">
        <v>121</v>
      </c>
      <c r="I17" s="4"/>
      <c r="J17" s="4"/>
      <c r="K17" s="4"/>
      <c r="L17" s="4"/>
      <c r="M17" s="4" t="s">
        <v>29</v>
      </c>
      <c r="N17" s="4"/>
      <c r="O17" s="8" t="s">
        <v>30</v>
      </c>
      <c r="P17" s="11" t="s">
        <v>31</v>
      </c>
      <c r="Q17" s="4">
        <v>2200844.0</v>
      </c>
      <c r="R17" s="4">
        <v>36.0</v>
      </c>
      <c r="S17" s="4" t="s">
        <v>33</v>
      </c>
      <c r="T17" s="14" t="s">
        <v>122</v>
      </c>
      <c r="U17" s="8" t="s">
        <v>123</v>
      </c>
    </row>
    <row r="18">
      <c r="A18" s="9" t="s">
        <v>124</v>
      </c>
      <c r="B18" s="4" t="s">
        <v>125</v>
      </c>
      <c r="C18" s="22" t="s">
        <v>126</v>
      </c>
      <c r="D18" s="4" t="s">
        <v>127</v>
      </c>
      <c r="E18" s="7">
        <v>43794.53347222222</v>
      </c>
      <c r="F18" s="4"/>
      <c r="G18" s="4"/>
      <c r="H18" s="4" t="s">
        <v>45</v>
      </c>
      <c r="I18" s="4"/>
      <c r="J18" s="4"/>
      <c r="K18" s="4"/>
      <c r="L18" s="4"/>
      <c r="M18" s="4" t="s">
        <v>128</v>
      </c>
      <c r="N18" s="4"/>
      <c r="O18" s="8" t="s">
        <v>129</v>
      </c>
      <c r="P18" s="11" t="s">
        <v>130</v>
      </c>
      <c r="Q18" s="4">
        <v>14440.0</v>
      </c>
      <c r="R18" s="4">
        <v>3.0</v>
      </c>
      <c r="S18" s="4" t="s">
        <v>132</v>
      </c>
      <c r="T18" s="14" t="s">
        <v>133</v>
      </c>
      <c r="U18" s="8" t="s">
        <v>134</v>
      </c>
    </row>
    <row r="19">
      <c r="A19" s="9" t="s">
        <v>135</v>
      </c>
      <c r="B19" s="4" t="s">
        <v>37</v>
      </c>
      <c r="C19" s="22" t="s">
        <v>136</v>
      </c>
      <c r="D19" s="4" t="s">
        <v>137</v>
      </c>
      <c r="E19" s="7">
        <v>43794.18467592592</v>
      </c>
      <c r="F19" s="4">
        <v>2.0</v>
      </c>
      <c r="G19" s="4">
        <v>3.0</v>
      </c>
      <c r="H19" s="4" t="s">
        <v>45</v>
      </c>
      <c r="I19" s="4"/>
      <c r="J19" s="4"/>
      <c r="K19" s="4"/>
      <c r="L19" s="4"/>
      <c r="M19" s="4" t="s">
        <v>46</v>
      </c>
      <c r="N19" s="4"/>
      <c r="O19" s="8" t="s">
        <v>47</v>
      </c>
      <c r="P19" s="11" t="s">
        <v>48</v>
      </c>
      <c r="Q19" s="4">
        <v>729888.0</v>
      </c>
      <c r="R19" s="4">
        <v>40.0</v>
      </c>
      <c r="S19" s="4" t="s">
        <v>49</v>
      </c>
      <c r="T19" s="14" t="s">
        <v>139</v>
      </c>
      <c r="U19" s="8" t="s">
        <v>140</v>
      </c>
    </row>
    <row r="20">
      <c r="A20" s="9" t="s">
        <v>141</v>
      </c>
      <c r="B20" s="4" t="s">
        <v>142</v>
      </c>
      <c r="C20" s="22" t="s">
        <v>143</v>
      </c>
      <c r="D20" s="4" t="s">
        <v>144</v>
      </c>
      <c r="E20" s="7">
        <v>43793.56805555556</v>
      </c>
      <c r="F20" s="4">
        <v>2.0</v>
      </c>
      <c r="G20" s="4">
        <v>15.0</v>
      </c>
      <c r="H20" s="4" t="s">
        <v>45</v>
      </c>
      <c r="I20" s="4"/>
      <c r="J20" s="4"/>
      <c r="K20" s="4"/>
      <c r="L20" s="4"/>
      <c r="M20" s="4" t="s">
        <v>145</v>
      </c>
      <c r="N20" s="4"/>
      <c r="O20" s="8" t="s">
        <v>30</v>
      </c>
      <c r="P20" s="11" t="s">
        <v>146</v>
      </c>
      <c r="Q20" s="4">
        <v>253061.0</v>
      </c>
      <c r="R20" s="4">
        <v>50.0</v>
      </c>
      <c r="S20" s="4" t="s">
        <v>78</v>
      </c>
      <c r="T20" s="14" t="s">
        <v>149</v>
      </c>
      <c r="U20" s="8" t="s">
        <v>151</v>
      </c>
    </row>
    <row r="21">
      <c r="A21" s="9" t="s">
        <v>152</v>
      </c>
      <c r="B21" s="4" t="s">
        <v>142</v>
      </c>
      <c r="C21" s="22" t="s">
        <v>153</v>
      </c>
      <c r="D21" s="4" t="s">
        <v>154</v>
      </c>
      <c r="E21" s="7">
        <v>43793.54513888889</v>
      </c>
      <c r="F21" s="4">
        <v>1.0</v>
      </c>
      <c r="G21" s="4">
        <v>13.0</v>
      </c>
      <c r="H21" s="4" t="s">
        <v>45</v>
      </c>
      <c r="I21" s="4"/>
      <c r="J21" s="4"/>
      <c r="K21" s="4"/>
      <c r="L21" s="4"/>
      <c r="M21" s="4" t="s">
        <v>145</v>
      </c>
      <c r="N21" s="4"/>
      <c r="O21" s="8" t="s">
        <v>30</v>
      </c>
      <c r="P21" s="11" t="s">
        <v>146</v>
      </c>
      <c r="Q21" s="4">
        <v>253039.0</v>
      </c>
      <c r="R21" s="4">
        <v>50.0</v>
      </c>
      <c r="S21" s="4" t="s">
        <v>78</v>
      </c>
      <c r="T21" s="14" t="s">
        <v>156</v>
      </c>
      <c r="U21" s="8" t="s">
        <v>158</v>
      </c>
    </row>
    <row r="22">
      <c r="A22" s="9" t="s">
        <v>159</v>
      </c>
      <c r="B22" s="4" t="s">
        <v>73</v>
      </c>
      <c r="C22" s="22" t="s">
        <v>160</v>
      </c>
      <c r="D22" s="4" t="s">
        <v>161</v>
      </c>
      <c r="E22" s="7">
        <v>43793.51143518518</v>
      </c>
      <c r="F22" s="4">
        <v>2.0</v>
      </c>
      <c r="G22" s="4">
        <v>18.0</v>
      </c>
      <c r="H22" s="4" t="s">
        <v>45</v>
      </c>
      <c r="I22" s="4"/>
      <c r="J22" s="4"/>
      <c r="K22" s="4"/>
      <c r="L22" s="4"/>
      <c r="M22" s="4" t="s">
        <v>76</v>
      </c>
      <c r="N22" s="4"/>
      <c r="O22" s="8" t="s">
        <v>47</v>
      </c>
      <c r="P22" s="11" t="s">
        <v>77</v>
      </c>
      <c r="Q22" s="4">
        <v>1478253.0</v>
      </c>
      <c r="R22" s="4">
        <v>261.0</v>
      </c>
      <c r="S22" s="4" t="s">
        <v>78</v>
      </c>
      <c r="T22" s="14" t="s">
        <v>193</v>
      </c>
      <c r="U22" s="8" t="s">
        <v>194</v>
      </c>
    </row>
    <row r="23">
      <c r="A23" s="9" t="s">
        <v>195</v>
      </c>
      <c r="B23" s="4" t="s">
        <v>73</v>
      </c>
      <c r="C23" s="22" t="s">
        <v>196</v>
      </c>
      <c r="D23" s="4" t="s">
        <v>197</v>
      </c>
      <c r="E23" s="7">
        <v>43793.3125</v>
      </c>
      <c r="F23" s="4">
        <v>2.0</v>
      </c>
      <c r="G23" s="4">
        <v>15.0</v>
      </c>
      <c r="H23" s="4" t="s">
        <v>45</v>
      </c>
      <c r="I23" s="4"/>
      <c r="J23" s="4"/>
      <c r="K23" s="4"/>
      <c r="L23" s="4"/>
      <c r="M23" s="4" t="s">
        <v>76</v>
      </c>
      <c r="N23" s="4"/>
      <c r="O23" s="8" t="s">
        <v>30</v>
      </c>
      <c r="P23" s="11" t="s">
        <v>77</v>
      </c>
      <c r="Q23" s="4">
        <v>1478123.0</v>
      </c>
      <c r="R23" s="4">
        <v>261.0</v>
      </c>
      <c r="S23" s="4" t="s">
        <v>78</v>
      </c>
      <c r="T23" s="14" t="s">
        <v>198</v>
      </c>
      <c r="U23" s="8" t="s">
        <v>199</v>
      </c>
    </row>
    <row r="24">
      <c r="A24" s="9" t="s">
        <v>200</v>
      </c>
      <c r="B24" s="4" t="s">
        <v>25</v>
      </c>
      <c r="C24" s="6" t="s">
        <v>201</v>
      </c>
      <c r="D24" s="4" t="s">
        <v>202</v>
      </c>
      <c r="E24" s="7">
        <v>43793.219305555554</v>
      </c>
      <c r="F24" s="4">
        <v>16.0</v>
      </c>
      <c r="G24" s="4">
        <v>31.0</v>
      </c>
      <c r="H24" s="4" t="s">
        <v>28</v>
      </c>
      <c r="I24" s="4"/>
      <c r="J24" s="4"/>
      <c r="K24" s="4"/>
      <c r="L24" s="4"/>
      <c r="M24" s="4" t="s">
        <v>29</v>
      </c>
      <c r="N24" s="4"/>
      <c r="O24" s="8" t="s">
        <v>203</v>
      </c>
      <c r="P24" s="11" t="s">
        <v>31</v>
      </c>
      <c r="Q24" s="4">
        <v>2198789.0</v>
      </c>
      <c r="R24" s="4">
        <v>36.0</v>
      </c>
      <c r="S24" s="4" t="s">
        <v>33</v>
      </c>
      <c r="T24" s="14" t="s">
        <v>204</v>
      </c>
      <c r="U24" s="8" t="s">
        <v>205</v>
      </c>
    </row>
    <row r="25">
      <c r="A25" s="9" t="s">
        <v>206</v>
      </c>
      <c r="B25" s="4" t="s">
        <v>73</v>
      </c>
      <c r="C25" s="22" t="s">
        <v>207</v>
      </c>
      <c r="D25" s="4" t="s">
        <v>208</v>
      </c>
      <c r="E25" s="7">
        <v>43793.18440972222</v>
      </c>
      <c r="F25" s="4"/>
      <c r="G25" s="4">
        <v>2.0</v>
      </c>
      <c r="H25" s="4" t="s">
        <v>45</v>
      </c>
      <c r="I25" s="4"/>
      <c r="J25" s="4"/>
      <c r="K25" s="4"/>
      <c r="L25" s="4"/>
      <c r="M25" s="4" t="s">
        <v>76</v>
      </c>
      <c r="N25" s="4"/>
      <c r="O25" s="8" t="s">
        <v>30</v>
      </c>
      <c r="P25" s="11" t="s">
        <v>77</v>
      </c>
      <c r="Q25" s="4">
        <v>1477988.0</v>
      </c>
      <c r="R25" s="4">
        <v>261.0</v>
      </c>
      <c r="S25" s="4" t="s">
        <v>78</v>
      </c>
      <c r="T25" s="14" t="s">
        <v>209</v>
      </c>
      <c r="U25" s="8" t="s">
        <v>210</v>
      </c>
    </row>
    <row r="26">
      <c r="A26" s="9" t="s">
        <v>211</v>
      </c>
      <c r="B26" s="4" t="s">
        <v>73</v>
      </c>
      <c r="C26" s="22" t="s">
        <v>212</v>
      </c>
      <c r="D26" s="4" t="s">
        <v>213</v>
      </c>
      <c r="E26" s="7">
        <v>43793.18365740741</v>
      </c>
      <c r="F26" s="4">
        <v>1.0</v>
      </c>
      <c r="G26" s="4">
        <v>4.0</v>
      </c>
      <c r="H26" s="4" t="s">
        <v>45</v>
      </c>
      <c r="I26" s="4"/>
      <c r="J26" s="4"/>
      <c r="K26" s="4"/>
      <c r="L26" s="4"/>
      <c r="M26" s="4" t="s">
        <v>76</v>
      </c>
      <c r="N26" s="4"/>
      <c r="O26" s="8" t="s">
        <v>30</v>
      </c>
      <c r="P26" s="11" t="s">
        <v>77</v>
      </c>
      <c r="Q26" s="4">
        <v>1477988.0</v>
      </c>
      <c r="R26" s="4">
        <v>261.0</v>
      </c>
      <c r="S26" s="4" t="s">
        <v>78</v>
      </c>
      <c r="T26" s="14" t="s">
        <v>214</v>
      </c>
      <c r="U26" s="8" t="s">
        <v>215</v>
      </c>
    </row>
    <row r="27">
      <c r="A27" s="9" t="s">
        <v>211</v>
      </c>
      <c r="B27" s="4" t="s">
        <v>73</v>
      </c>
      <c r="C27" s="22" t="s">
        <v>212</v>
      </c>
      <c r="D27" s="4" t="s">
        <v>213</v>
      </c>
      <c r="E27" s="7">
        <v>43793.18365740741</v>
      </c>
      <c r="F27" s="4">
        <v>1.0</v>
      </c>
      <c r="G27" s="4">
        <v>4.0</v>
      </c>
      <c r="H27" s="4" t="s">
        <v>45</v>
      </c>
      <c r="I27" s="4"/>
      <c r="J27" s="4"/>
      <c r="K27" s="4"/>
      <c r="L27" s="4"/>
      <c r="M27" s="4" t="s">
        <v>76</v>
      </c>
      <c r="N27" s="4"/>
      <c r="O27" s="8" t="s">
        <v>30</v>
      </c>
      <c r="P27" s="11" t="s">
        <v>77</v>
      </c>
      <c r="Q27" s="4">
        <v>1477988.0</v>
      </c>
      <c r="R27" s="4">
        <v>261.0</v>
      </c>
      <c r="S27" s="4" t="s">
        <v>78</v>
      </c>
      <c r="T27" s="14" t="s">
        <v>214</v>
      </c>
      <c r="U27" s="8" t="s">
        <v>215</v>
      </c>
    </row>
    <row r="28">
      <c r="A28" s="9" t="s">
        <v>216</v>
      </c>
      <c r="B28" s="4" t="s">
        <v>217</v>
      </c>
      <c r="C28" s="22" t="s">
        <v>218</v>
      </c>
      <c r="D28" s="4" t="s">
        <v>219</v>
      </c>
      <c r="E28" s="7">
        <v>43792.68547453704</v>
      </c>
      <c r="F28" s="4"/>
      <c r="G28" s="4"/>
      <c r="H28" s="4" t="s">
        <v>45</v>
      </c>
      <c r="I28" s="4"/>
      <c r="J28" s="4"/>
      <c r="K28" s="4"/>
      <c r="L28" s="4"/>
      <c r="M28" s="4" t="s">
        <v>220</v>
      </c>
      <c r="N28" s="4"/>
      <c r="O28" s="8" t="s">
        <v>221</v>
      </c>
      <c r="P28" s="11" t="s">
        <v>222</v>
      </c>
      <c r="Q28" s="4">
        <v>800517.0</v>
      </c>
      <c r="R28" s="4">
        <v>5.0</v>
      </c>
      <c r="S28" s="4"/>
      <c r="T28" s="14" t="s">
        <v>223</v>
      </c>
      <c r="U28" s="8" t="s">
        <v>224</v>
      </c>
    </row>
    <row r="29">
      <c r="A29" s="9" t="s">
        <v>225</v>
      </c>
      <c r="B29" s="4" t="s">
        <v>73</v>
      </c>
      <c r="C29" s="22" t="s">
        <v>226</v>
      </c>
      <c r="D29" s="4" t="s">
        <v>227</v>
      </c>
      <c r="E29" s="7">
        <v>43792.31891203704</v>
      </c>
      <c r="F29" s="4">
        <v>1.0</v>
      </c>
      <c r="G29" s="4">
        <v>13.0</v>
      </c>
      <c r="H29" s="4" t="s">
        <v>45</v>
      </c>
      <c r="I29" s="4"/>
      <c r="J29" s="4"/>
      <c r="K29" s="4"/>
      <c r="L29" s="4"/>
      <c r="M29" s="4" t="s">
        <v>76</v>
      </c>
      <c r="N29" s="4"/>
      <c r="O29" s="8" t="s">
        <v>30</v>
      </c>
      <c r="P29" s="11" t="s">
        <v>77</v>
      </c>
      <c r="Q29" s="4">
        <v>1477434.0</v>
      </c>
      <c r="R29" s="4">
        <v>261.0</v>
      </c>
      <c r="S29" s="4" t="s">
        <v>78</v>
      </c>
      <c r="T29" s="14" t="s">
        <v>228</v>
      </c>
      <c r="U29" s="8" t="s">
        <v>229</v>
      </c>
    </row>
    <row r="30">
      <c r="A30" s="9" t="s">
        <v>230</v>
      </c>
      <c r="B30" s="4" t="s">
        <v>73</v>
      </c>
      <c r="C30" s="22" t="s">
        <v>231</v>
      </c>
      <c r="D30" s="4" t="s">
        <v>232</v>
      </c>
      <c r="E30" s="7">
        <v>43792.31866898148</v>
      </c>
      <c r="F30" s="4"/>
      <c r="G30" s="4">
        <v>11.0</v>
      </c>
      <c r="H30" s="4" t="s">
        <v>45</v>
      </c>
      <c r="I30" s="4"/>
      <c r="J30" s="4"/>
      <c r="K30" s="4"/>
      <c r="L30" s="4"/>
      <c r="M30" s="4" t="s">
        <v>76</v>
      </c>
      <c r="N30" s="4"/>
      <c r="O30" s="8" t="s">
        <v>30</v>
      </c>
      <c r="P30" s="11" t="s">
        <v>77</v>
      </c>
      <c r="Q30" s="4">
        <v>1477434.0</v>
      </c>
      <c r="R30" s="4">
        <v>261.0</v>
      </c>
      <c r="S30" s="4" t="s">
        <v>78</v>
      </c>
      <c r="T30" s="14" t="s">
        <v>233</v>
      </c>
      <c r="U30" s="8" t="s">
        <v>234</v>
      </c>
    </row>
    <row r="31">
      <c r="A31" s="9" t="s">
        <v>235</v>
      </c>
      <c r="B31" s="4" t="s">
        <v>73</v>
      </c>
      <c r="C31" s="22" t="s">
        <v>236</v>
      </c>
      <c r="D31" s="4" t="s">
        <v>237</v>
      </c>
      <c r="E31" s="7">
        <v>43792.31805555556</v>
      </c>
      <c r="F31" s="4"/>
      <c r="G31" s="4">
        <v>4.0</v>
      </c>
      <c r="H31" s="4" t="s">
        <v>45</v>
      </c>
      <c r="I31" s="4"/>
      <c r="J31" s="4"/>
      <c r="K31" s="4"/>
      <c r="L31" s="4"/>
      <c r="M31" s="4" t="s">
        <v>76</v>
      </c>
      <c r="N31" s="4"/>
      <c r="O31" s="8" t="s">
        <v>30</v>
      </c>
      <c r="P31" s="11" t="s">
        <v>77</v>
      </c>
      <c r="Q31" s="4">
        <v>1477434.0</v>
      </c>
      <c r="R31" s="4">
        <v>261.0</v>
      </c>
      <c r="S31" s="4" t="s">
        <v>78</v>
      </c>
      <c r="T31" s="14" t="s">
        <v>238</v>
      </c>
      <c r="U31" s="8" t="s">
        <v>239</v>
      </c>
    </row>
    <row r="32">
      <c r="A32" s="9" t="s">
        <v>240</v>
      </c>
      <c r="B32" s="4" t="s">
        <v>73</v>
      </c>
      <c r="C32" s="22" t="s">
        <v>241</v>
      </c>
      <c r="D32" s="4" t="s">
        <v>242</v>
      </c>
      <c r="E32" s="7">
        <v>43792.317870370374</v>
      </c>
      <c r="F32" s="4">
        <v>2.0</v>
      </c>
      <c r="G32" s="4">
        <v>8.0</v>
      </c>
      <c r="H32" s="4" t="s">
        <v>45</v>
      </c>
      <c r="I32" s="4"/>
      <c r="J32" s="4"/>
      <c r="K32" s="4"/>
      <c r="L32" s="4"/>
      <c r="M32" s="4" t="s">
        <v>76</v>
      </c>
      <c r="N32" s="4"/>
      <c r="O32" s="8" t="s">
        <v>30</v>
      </c>
      <c r="P32" s="11" t="s">
        <v>77</v>
      </c>
      <c r="Q32" s="4">
        <v>1477434.0</v>
      </c>
      <c r="R32" s="4">
        <v>261.0</v>
      </c>
      <c r="S32" s="4" t="s">
        <v>78</v>
      </c>
      <c r="T32" s="14" t="s">
        <v>243</v>
      </c>
      <c r="U32" s="8" t="s">
        <v>244</v>
      </c>
    </row>
    <row r="33">
      <c r="A33" s="9" t="s">
        <v>245</v>
      </c>
      <c r="B33" s="4" t="s">
        <v>73</v>
      </c>
      <c r="C33" s="22" t="s">
        <v>246</v>
      </c>
      <c r="D33" s="4" t="s">
        <v>247</v>
      </c>
      <c r="E33" s="7">
        <v>43792.317662037036</v>
      </c>
      <c r="F33" s="4">
        <v>1.0</v>
      </c>
      <c r="G33" s="4">
        <v>6.0</v>
      </c>
      <c r="H33" s="4" t="s">
        <v>45</v>
      </c>
      <c r="I33" s="4"/>
      <c r="J33" s="4"/>
      <c r="K33" s="4"/>
      <c r="L33" s="4"/>
      <c r="M33" s="4" t="s">
        <v>76</v>
      </c>
      <c r="N33" s="4"/>
      <c r="O33" s="8" t="s">
        <v>30</v>
      </c>
      <c r="P33" s="11" t="s">
        <v>77</v>
      </c>
      <c r="Q33" s="4">
        <v>1477434.0</v>
      </c>
      <c r="R33" s="4">
        <v>261.0</v>
      </c>
      <c r="S33" s="4" t="s">
        <v>78</v>
      </c>
      <c r="T33" s="14" t="s">
        <v>248</v>
      </c>
      <c r="U33" s="8" t="s">
        <v>249</v>
      </c>
    </row>
    <row r="34">
      <c r="A34" s="9" t="s">
        <v>245</v>
      </c>
      <c r="B34" s="4" t="s">
        <v>73</v>
      </c>
      <c r="C34" s="22" t="s">
        <v>246</v>
      </c>
      <c r="D34" s="4" t="s">
        <v>247</v>
      </c>
      <c r="E34" s="7">
        <v>43792.317662037036</v>
      </c>
      <c r="F34" s="4">
        <v>1.0</v>
      </c>
      <c r="G34" s="4">
        <v>6.0</v>
      </c>
      <c r="H34" s="4" t="s">
        <v>45</v>
      </c>
      <c r="I34" s="4"/>
      <c r="J34" s="4"/>
      <c r="K34" s="4"/>
      <c r="L34" s="4"/>
      <c r="M34" s="4" t="s">
        <v>76</v>
      </c>
      <c r="N34" s="4"/>
      <c r="O34" s="8" t="s">
        <v>30</v>
      </c>
      <c r="P34" s="11" t="s">
        <v>77</v>
      </c>
      <c r="Q34" s="4">
        <v>1477434.0</v>
      </c>
      <c r="R34" s="4">
        <v>261.0</v>
      </c>
      <c r="S34" s="4" t="s">
        <v>78</v>
      </c>
      <c r="T34" s="14" t="s">
        <v>248</v>
      </c>
      <c r="U34" s="8" t="s">
        <v>249</v>
      </c>
    </row>
    <row r="35">
      <c r="A35" s="9" t="s">
        <v>250</v>
      </c>
      <c r="B35" s="4" t="s">
        <v>251</v>
      </c>
      <c r="C35" s="22" t="s">
        <v>252</v>
      </c>
      <c r="D35" s="4" t="s">
        <v>253</v>
      </c>
      <c r="E35" s="7">
        <v>43791.4771875</v>
      </c>
      <c r="F35" s="4">
        <v>1.0</v>
      </c>
      <c r="G35" s="4">
        <v>1.0</v>
      </c>
      <c r="H35" s="4" t="s">
        <v>45</v>
      </c>
      <c r="I35" s="4"/>
      <c r="J35" s="4"/>
      <c r="K35" s="4"/>
      <c r="L35" s="4"/>
      <c r="M35" s="4" t="s">
        <v>254</v>
      </c>
      <c r="N35" s="4"/>
      <c r="O35" s="8" t="s">
        <v>47</v>
      </c>
      <c r="P35" s="11" t="s">
        <v>255</v>
      </c>
      <c r="Q35" s="4">
        <v>1913736.0</v>
      </c>
      <c r="R35" s="4">
        <v>70.0</v>
      </c>
      <c r="S35" s="4" t="s">
        <v>78</v>
      </c>
      <c r="T35" s="14" t="s">
        <v>256</v>
      </c>
      <c r="U35" s="8" t="s">
        <v>257</v>
      </c>
    </row>
    <row r="36">
      <c r="A36" s="9" t="s">
        <v>258</v>
      </c>
      <c r="B36" s="4" t="s">
        <v>25</v>
      </c>
      <c r="C36" s="6" t="s">
        <v>259</v>
      </c>
      <c r="D36" s="4" t="s">
        <v>260</v>
      </c>
      <c r="E36" s="7">
        <v>43791.31523148148</v>
      </c>
      <c r="F36" s="4">
        <v>12.0</v>
      </c>
      <c r="G36" s="4">
        <v>36.0</v>
      </c>
      <c r="H36" s="4" t="s">
        <v>28</v>
      </c>
      <c r="I36" s="4"/>
      <c r="J36" s="4"/>
      <c r="K36" s="4"/>
      <c r="L36" s="4"/>
      <c r="M36" s="4" t="s">
        <v>29</v>
      </c>
      <c r="N36" s="4"/>
      <c r="O36" s="8" t="s">
        <v>30</v>
      </c>
      <c r="P36" s="11" t="s">
        <v>31</v>
      </c>
      <c r="Q36" s="4">
        <v>2196256.0</v>
      </c>
      <c r="R36" s="4">
        <v>36.0</v>
      </c>
      <c r="S36" s="4" t="s">
        <v>33</v>
      </c>
      <c r="T36" s="14" t="s">
        <v>261</v>
      </c>
      <c r="U36" s="8" t="s">
        <v>262</v>
      </c>
    </row>
    <row r="37">
      <c r="A37" s="9" t="s">
        <v>263</v>
      </c>
      <c r="B37" s="4" t="s">
        <v>25</v>
      </c>
      <c r="C37" s="22" t="s">
        <v>264</v>
      </c>
      <c r="D37" s="4" t="s">
        <v>265</v>
      </c>
      <c r="E37" s="7">
        <v>43791.21050925926</v>
      </c>
      <c r="F37" s="4">
        <v>12.0</v>
      </c>
      <c r="G37" s="4"/>
      <c r="H37" s="4" t="s">
        <v>45</v>
      </c>
      <c r="I37" s="4"/>
      <c r="J37" s="4"/>
      <c r="K37" s="4"/>
      <c r="L37" s="4"/>
      <c r="M37" s="4" t="s">
        <v>29</v>
      </c>
      <c r="N37" s="4"/>
      <c r="O37" s="8" t="s">
        <v>47</v>
      </c>
      <c r="P37" s="11" t="s">
        <v>31</v>
      </c>
      <c r="Q37" s="4">
        <v>2196051.0</v>
      </c>
      <c r="R37" s="4">
        <v>36.0</v>
      </c>
      <c r="S37" s="4" t="s">
        <v>33</v>
      </c>
      <c r="T37" s="14" t="s">
        <v>266</v>
      </c>
      <c r="U37" s="8" t="s">
        <v>267</v>
      </c>
    </row>
    <row r="38">
      <c r="A38" s="9" t="s">
        <v>268</v>
      </c>
      <c r="B38" s="4" t="s">
        <v>142</v>
      </c>
      <c r="C38" s="22" t="s">
        <v>269</v>
      </c>
      <c r="D38" s="4" t="s">
        <v>270</v>
      </c>
      <c r="E38" s="7">
        <v>43791.20722222222</v>
      </c>
      <c r="F38" s="4">
        <v>6.0</v>
      </c>
      <c r="G38" s="4">
        <v>26.0</v>
      </c>
      <c r="H38" s="4" t="s">
        <v>45</v>
      </c>
      <c r="I38" s="4"/>
      <c r="J38" s="4"/>
      <c r="K38" s="4"/>
      <c r="L38" s="4"/>
      <c r="M38" s="4" t="s">
        <v>145</v>
      </c>
      <c r="N38" s="4"/>
      <c r="O38" s="8" t="s">
        <v>221</v>
      </c>
      <c r="P38" s="11" t="s">
        <v>146</v>
      </c>
      <c r="Q38" s="4">
        <v>252145.0</v>
      </c>
      <c r="R38" s="4">
        <v>50.0</v>
      </c>
      <c r="S38" s="4" t="s">
        <v>78</v>
      </c>
      <c r="T38" s="14" t="s">
        <v>271</v>
      </c>
      <c r="U38" s="8" t="s">
        <v>272</v>
      </c>
    </row>
    <row r="39">
      <c r="A39" s="9" t="s">
        <v>273</v>
      </c>
      <c r="B39" s="4" t="s">
        <v>37</v>
      </c>
      <c r="C39" s="22" t="s">
        <v>274</v>
      </c>
      <c r="D39" s="4" t="s">
        <v>275</v>
      </c>
      <c r="E39" s="7">
        <v>43791.19805555556</v>
      </c>
      <c r="F39" s="4">
        <v>12.0</v>
      </c>
      <c r="G39" s="4">
        <v>33.0</v>
      </c>
      <c r="H39" s="4" t="s">
        <v>45</v>
      </c>
      <c r="I39" s="4"/>
      <c r="J39" s="4"/>
      <c r="K39" s="4"/>
      <c r="L39" s="4"/>
      <c r="M39" s="4" t="s">
        <v>46</v>
      </c>
      <c r="N39" s="4"/>
      <c r="O39" s="8" t="s">
        <v>47</v>
      </c>
      <c r="P39" s="11" t="s">
        <v>48</v>
      </c>
      <c r="Q39" s="4">
        <v>728097.0</v>
      </c>
      <c r="R39" s="4">
        <v>40.0</v>
      </c>
      <c r="S39" s="4" t="s">
        <v>49</v>
      </c>
      <c r="T39" s="14" t="s">
        <v>276</v>
      </c>
      <c r="U39" s="8" t="s">
        <v>277</v>
      </c>
    </row>
    <row r="40">
      <c r="A40" s="9" t="s">
        <v>273</v>
      </c>
      <c r="B40" s="4" t="s">
        <v>37</v>
      </c>
      <c r="C40" s="22" t="s">
        <v>274</v>
      </c>
      <c r="D40" s="4" t="s">
        <v>275</v>
      </c>
      <c r="E40" s="7">
        <v>43791.19805555556</v>
      </c>
      <c r="F40" s="4">
        <v>12.0</v>
      </c>
      <c r="G40" s="4">
        <v>33.0</v>
      </c>
      <c r="H40" s="4" t="s">
        <v>45</v>
      </c>
      <c r="I40" s="4"/>
      <c r="J40" s="4"/>
      <c r="K40" s="4"/>
      <c r="L40" s="4"/>
      <c r="M40" s="4" t="s">
        <v>46</v>
      </c>
      <c r="N40" s="4"/>
      <c r="O40" s="8" t="s">
        <v>47</v>
      </c>
      <c r="P40" s="11" t="s">
        <v>48</v>
      </c>
      <c r="Q40" s="4">
        <v>728097.0</v>
      </c>
      <c r="R40" s="4">
        <v>40.0</v>
      </c>
      <c r="S40" s="4" t="s">
        <v>49</v>
      </c>
      <c r="T40" s="14" t="s">
        <v>276</v>
      </c>
      <c r="U40" s="8" t="s">
        <v>277</v>
      </c>
    </row>
    <row r="41">
      <c r="A41" s="9" t="s">
        <v>278</v>
      </c>
      <c r="B41" s="4" t="s">
        <v>142</v>
      </c>
      <c r="C41" s="22" t="s">
        <v>279</v>
      </c>
      <c r="D41" s="4" t="s">
        <v>280</v>
      </c>
      <c r="E41" s="7">
        <v>43791.17896990741</v>
      </c>
      <c r="F41" s="4">
        <v>1.0</v>
      </c>
      <c r="G41" s="4">
        <v>12.0</v>
      </c>
      <c r="H41" s="4" t="s">
        <v>45</v>
      </c>
      <c r="I41" s="4"/>
      <c r="J41" s="4"/>
      <c r="K41" s="4"/>
      <c r="L41" s="4"/>
      <c r="M41" s="4" t="s">
        <v>145</v>
      </c>
      <c r="N41" s="4"/>
      <c r="O41" s="8" t="s">
        <v>221</v>
      </c>
      <c r="P41" s="11" t="s">
        <v>146</v>
      </c>
      <c r="Q41" s="4">
        <v>252128.0</v>
      </c>
      <c r="R41" s="4">
        <v>50.0</v>
      </c>
      <c r="S41" s="4" t="s">
        <v>78</v>
      </c>
      <c r="T41" s="14" t="s">
        <v>281</v>
      </c>
      <c r="U41" s="8" t="s">
        <v>282</v>
      </c>
    </row>
    <row r="42">
      <c r="A42" s="9" t="s">
        <v>283</v>
      </c>
      <c r="B42" s="4" t="s">
        <v>217</v>
      </c>
      <c r="C42" s="22" t="s">
        <v>284</v>
      </c>
      <c r="D42" s="4" t="s">
        <v>285</v>
      </c>
      <c r="E42" s="7">
        <v>43790.76065972222</v>
      </c>
      <c r="F42" s="4">
        <v>2.0</v>
      </c>
      <c r="G42" s="4">
        <v>9.0</v>
      </c>
      <c r="H42" s="4" t="s">
        <v>45</v>
      </c>
      <c r="I42" s="4"/>
      <c r="J42" s="4"/>
      <c r="K42" s="4"/>
      <c r="L42" s="4"/>
      <c r="M42" s="4" t="s">
        <v>220</v>
      </c>
      <c r="N42" s="4"/>
      <c r="O42" s="8" t="s">
        <v>47</v>
      </c>
      <c r="P42" s="11" t="s">
        <v>222</v>
      </c>
      <c r="Q42" s="4">
        <v>799521.0</v>
      </c>
      <c r="R42" s="4">
        <v>5.0</v>
      </c>
      <c r="S42" s="4"/>
      <c r="T42" s="14" t="s">
        <v>286</v>
      </c>
      <c r="U42" s="8" t="s">
        <v>287</v>
      </c>
    </row>
    <row r="43">
      <c r="A43" s="9" t="s">
        <v>288</v>
      </c>
      <c r="B43" s="4" t="s">
        <v>251</v>
      </c>
      <c r="C43" s="22" t="s">
        <v>289</v>
      </c>
      <c r="D43" s="4" t="s">
        <v>290</v>
      </c>
      <c r="E43" s="7">
        <v>43790.72752314815</v>
      </c>
      <c r="F43" s="4"/>
      <c r="G43" s="4"/>
      <c r="H43" s="4" t="s">
        <v>45</v>
      </c>
      <c r="I43" s="4"/>
      <c r="J43" s="4"/>
      <c r="K43" s="4" t="s">
        <v>254</v>
      </c>
      <c r="L43" s="4" t="s">
        <v>251</v>
      </c>
      <c r="M43" s="4" t="s">
        <v>254</v>
      </c>
      <c r="N43" s="4" t="s">
        <v>291</v>
      </c>
      <c r="O43" s="8" t="s">
        <v>47</v>
      </c>
      <c r="P43" s="11" t="s">
        <v>255</v>
      </c>
      <c r="Q43" s="4">
        <v>1912939.0</v>
      </c>
      <c r="R43" s="4">
        <v>70.0</v>
      </c>
      <c r="S43" s="4" t="s">
        <v>78</v>
      </c>
      <c r="T43" s="14" t="s">
        <v>292</v>
      </c>
      <c r="U43" s="8" t="s">
        <v>293</v>
      </c>
    </row>
    <row r="44">
      <c r="A44" s="9" t="s">
        <v>291</v>
      </c>
      <c r="B44" s="4" t="s">
        <v>251</v>
      </c>
      <c r="C44" s="22" t="s">
        <v>294</v>
      </c>
      <c r="D44" s="4" t="s">
        <v>290</v>
      </c>
      <c r="E44" s="7">
        <v>43790.72752314815</v>
      </c>
      <c r="F44" s="4"/>
      <c r="G44" s="4"/>
      <c r="H44" s="4" t="s">
        <v>45</v>
      </c>
      <c r="I44" s="4"/>
      <c r="J44" s="4"/>
      <c r="K44" s="4" t="s">
        <v>254</v>
      </c>
      <c r="L44" s="4" t="s">
        <v>251</v>
      </c>
      <c r="M44" s="4" t="s">
        <v>254</v>
      </c>
      <c r="N44" s="4" t="s">
        <v>295</v>
      </c>
      <c r="O44" s="8" t="s">
        <v>47</v>
      </c>
      <c r="P44" s="11" t="s">
        <v>255</v>
      </c>
      <c r="Q44" s="4">
        <v>1912939.0</v>
      </c>
      <c r="R44" s="4">
        <v>70.0</v>
      </c>
      <c r="S44" s="4" t="s">
        <v>78</v>
      </c>
      <c r="T44" s="14" t="s">
        <v>296</v>
      </c>
      <c r="U44" s="8" t="s">
        <v>297</v>
      </c>
    </row>
    <row r="45">
      <c r="A45" s="9" t="s">
        <v>295</v>
      </c>
      <c r="B45" s="4" t="s">
        <v>251</v>
      </c>
      <c r="C45" s="22" t="s">
        <v>298</v>
      </c>
      <c r="D45" s="4" t="s">
        <v>299</v>
      </c>
      <c r="E45" s="7">
        <v>43790.72751157408</v>
      </c>
      <c r="F45" s="4"/>
      <c r="G45" s="4"/>
      <c r="H45" s="4" t="s">
        <v>45</v>
      </c>
      <c r="I45" s="4"/>
      <c r="J45" s="4"/>
      <c r="K45" s="4" t="s">
        <v>254</v>
      </c>
      <c r="L45" s="4" t="s">
        <v>251</v>
      </c>
      <c r="M45" s="4" t="s">
        <v>254</v>
      </c>
      <c r="N45" s="4" t="s">
        <v>300</v>
      </c>
      <c r="O45" s="8" t="s">
        <v>47</v>
      </c>
      <c r="P45" s="11" t="s">
        <v>255</v>
      </c>
      <c r="Q45" s="4">
        <v>1912939.0</v>
      </c>
      <c r="R45" s="4">
        <v>70.0</v>
      </c>
      <c r="S45" s="4" t="s">
        <v>78</v>
      </c>
      <c r="T45" s="14" t="s">
        <v>301</v>
      </c>
      <c r="U45" s="8" t="s">
        <v>302</v>
      </c>
    </row>
    <row r="46">
      <c r="A46" s="9" t="s">
        <v>300</v>
      </c>
      <c r="B46" s="4" t="s">
        <v>251</v>
      </c>
      <c r="C46" s="22" t="s">
        <v>303</v>
      </c>
      <c r="D46" s="4" t="s">
        <v>304</v>
      </c>
      <c r="E46" s="7">
        <v>43790.7275</v>
      </c>
      <c r="F46" s="4"/>
      <c r="G46" s="4"/>
      <c r="H46" s="4" t="s">
        <v>45</v>
      </c>
      <c r="I46" s="4"/>
      <c r="J46" s="4"/>
      <c r="K46" s="4"/>
      <c r="L46" s="4"/>
      <c r="M46" s="4" t="s">
        <v>254</v>
      </c>
      <c r="N46" s="4"/>
      <c r="O46" s="8" t="s">
        <v>47</v>
      </c>
      <c r="P46" s="11" t="s">
        <v>255</v>
      </c>
      <c r="Q46" s="4">
        <v>1912939.0</v>
      </c>
      <c r="R46" s="4">
        <v>70.0</v>
      </c>
      <c r="S46" s="4" t="s">
        <v>78</v>
      </c>
      <c r="T46" s="14" t="s">
        <v>305</v>
      </c>
      <c r="U46" s="8" t="s">
        <v>306</v>
      </c>
    </row>
    <row r="47">
      <c r="A47" s="9" t="s">
        <v>300</v>
      </c>
      <c r="B47" s="4" t="s">
        <v>251</v>
      </c>
      <c r="C47" s="22" t="s">
        <v>303</v>
      </c>
      <c r="D47" s="4" t="s">
        <v>304</v>
      </c>
      <c r="E47" s="7">
        <v>43790.7275</v>
      </c>
      <c r="F47" s="4"/>
      <c r="G47" s="4"/>
      <c r="H47" s="4" t="s">
        <v>45</v>
      </c>
      <c r="I47" s="4"/>
      <c r="J47" s="4"/>
      <c r="K47" s="4"/>
      <c r="L47" s="4"/>
      <c r="M47" s="4" t="s">
        <v>254</v>
      </c>
      <c r="N47" s="4"/>
      <c r="O47" s="8" t="s">
        <v>47</v>
      </c>
      <c r="P47" s="11" t="s">
        <v>255</v>
      </c>
      <c r="Q47" s="4">
        <v>1912939.0</v>
      </c>
      <c r="R47" s="4">
        <v>70.0</v>
      </c>
      <c r="S47" s="4" t="s">
        <v>78</v>
      </c>
      <c r="T47" s="14" t="s">
        <v>305</v>
      </c>
      <c r="U47" s="8" t="s">
        <v>306</v>
      </c>
    </row>
    <row r="48">
      <c r="A48" s="9" t="s">
        <v>307</v>
      </c>
      <c r="B48" s="4" t="s">
        <v>251</v>
      </c>
      <c r="C48" s="22" t="s">
        <v>308</v>
      </c>
      <c r="D48" s="4" t="s">
        <v>309</v>
      </c>
      <c r="E48" s="7">
        <v>43790.685162037036</v>
      </c>
      <c r="F48" s="4"/>
      <c r="G48" s="4"/>
      <c r="H48" s="4" t="s">
        <v>45</v>
      </c>
      <c r="I48" s="4"/>
      <c r="J48" s="4"/>
      <c r="K48" s="4" t="s">
        <v>254</v>
      </c>
      <c r="L48" s="4" t="s">
        <v>251</v>
      </c>
      <c r="M48" s="4" t="s">
        <v>254</v>
      </c>
      <c r="N48" s="4" t="s">
        <v>310</v>
      </c>
      <c r="O48" s="8" t="s">
        <v>47</v>
      </c>
      <c r="P48" s="11" t="s">
        <v>255</v>
      </c>
      <c r="Q48" s="4">
        <v>1912879.0</v>
      </c>
      <c r="R48" s="4">
        <v>70.0</v>
      </c>
      <c r="S48" s="4" t="s">
        <v>78</v>
      </c>
      <c r="T48" s="14" t="s">
        <v>311</v>
      </c>
      <c r="U48" s="8" t="s">
        <v>312</v>
      </c>
    </row>
    <row r="49">
      <c r="A49" s="9" t="s">
        <v>310</v>
      </c>
      <c r="B49" s="4" t="s">
        <v>251</v>
      </c>
      <c r="C49" s="22" t="s">
        <v>313</v>
      </c>
      <c r="D49" s="4" t="s">
        <v>309</v>
      </c>
      <c r="E49" s="7">
        <v>43790.685162037036</v>
      </c>
      <c r="F49" s="4"/>
      <c r="G49" s="4"/>
      <c r="H49" s="4" t="s">
        <v>45</v>
      </c>
      <c r="I49" s="4"/>
      <c r="J49" s="4"/>
      <c r="K49" s="4" t="s">
        <v>254</v>
      </c>
      <c r="L49" s="4" t="s">
        <v>251</v>
      </c>
      <c r="M49" s="4" t="s">
        <v>254</v>
      </c>
      <c r="N49" s="4" t="s">
        <v>314</v>
      </c>
      <c r="O49" s="8" t="s">
        <v>47</v>
      </c>
      <c r="P49" s="11" t="s">
        <v>255</v>
      </c>
      <c r="Q49" s="4">
        <v>1912879.0</v>
      </c>
      <c r="R49" s="4">
        <v>70.0</v>
      </c>
      <c r="S49" s="4" t="s">
        <v>78</v>
      </c>
      <c r="T49" s="14" t="s">
        <v>315</v>
      </c>
      <c r="U49" s="8" t="s">
        <v>316</v>
      </c>
    </row>
    <row r="50">
      <c r="A50" s="9" t="s">
        <v>314</v>
      </c>
      <c r="B50" s="4" t="s">
        <v>251</v>
      </c>
      <c r="C50" s="22" t="s">
        <v>317</v>
      </c>
      <c r="D50" s="4" t="s">
        <v>318</v>
      </c>
      <c r="E50" s="7">
        <v>43790.68515046296</v>
      </c>
      <c r="F50" s="4"/>
      <c r="G50" s="4">
        <v>3.0</v>
      </c>
      <c r="H50" s="4" t="s">
        <v>45</v>
      </c>
      <c r="I50" s="4"/>
      <c r="J50" s="4"/>
      <c r="K50" s="4"/>
      <c r="L50" s="4"/>
      <c r="M50" s="4" t="s">
        <v>254</v>
      </c>
      <c r="N50" s="4"/>
      <c r="O50" s="8" t="s">
        <v>47</v>
      </c>
      <c r="P50" s="11" t="s">
        <v>255</v>
      </c>
      <c r="Q50" s="4">
        <v>1912879.0</v>
      </c>
      <c r="R50" s="4">
        <v>70.0</v>
      </c>
      <c r="S50" s="4" t="s">
        <v>78</v>
      </c>
      <c r="T50" s="14" t="s">
        <v>319</v>
      </c>
      <c r="U50" s="8" t="s">
        <v>306</v>
      </c>
    </row>
    <row r="51">
      <c r="A51" s="9" t="s">
        <v>314</v>
      </c>
      <c r="B51" s="4" t="s">
        <v>251</v>
      </c>
      <c r="C51" s="22" t="s">
        <v>317</v>
      </c>
      <c r="D51" s="4" t="s">
        <v>318</v>
      </c>
      <c r="E51" s="7">
        <v>43790.68515046296</v>
      </c>
      <c r="F51" s="4"/>
      <c r="G51" s="4">
        <v>3.0</v>
      </c>
      <c r="H51" s="4" t="s">
        <v>45</v>
      </c>
      <c r="I51" s="4"/>
      <c r="J51" s="4"/>
      <c r="K51" s="4"/>
      <c r="L51" s="4"/>
      <c r="M51" s="4" t="s">
        <v>254</v>
      </c>
      <c r="N51" s="4"/>
      <c r="O51" s="8" t="s">
        <v>47</v>
      </c>
      <c r="P51" s="11" t="s">
        <v>255</v>
      </c>
      <c r="Q51" s="4">
        <v>1912879.0</v>
      </c>
      <c r="R51" s="4">
        <v>70.0</v>
      </c>
      <c r="S51" s="4" t="s">
        <v>78</v>
      </c>
      <c r="T51" s="14" t="s">
        <v>319</v>
      </c>
      <c r="U51" s="8" t="s">
        <v>306</v>
      </c>
    </row>
    <row r="52">
      <c r="A52" s="9" t="s">
        <v>320</v>
      </c>
      <c r="B52" s="4" t="s">
        <v>25</v>
      </c>
      <c r="C52" s="22" t="s">
        <v>321</v>
      </c>
      <c r="D52" s="4" t="s">
        <v>322</v>
      </c>
      <c r="E52" s="7">
        <v>43790.57194444444</v>
      </c>
      <c r="F52" s="4">
        <v>12.0</v>
      </c>
      <c r="G52" s="4"/>
      <c r="H52" s="4" t="s">
        <v>45</v>
      </c>
      <c r="I52" s="4"/>
      <c r="J52" s="4"/>
      <c r="K52" s="4"/>
      <c r="L52" s="4"/>
      <c r="M52" s="4" t="s">
        <v>29</v>
      </c>
      <c r="N52" s="4"/>
      <c r="O52" s="8" t="s">
        <v>30</v>
      </c>
      <c r="P52" s="11" t="s">
        <v>31</v>
      </c>
      <c r="Q52" s="4">
        <v>2195207.0</v>
      </c>
      <c r="R52" s="4">
        <v>36.0</v>
      </c>
      <c r="S52" s="4" t="s">
        <v>33</v>
      </c>
      <c r="T52" s="14" t="s">
        <v>323</v>
      </c>
      <c r="U52" s="8" t="s">
        <v>324</v>
      </c>
    </row>
    <row r="53">
      <c r="A53" s="9" t="s">
        <v>325</v>
      </c>
      <c r="B53" s="4" t="s">
        <v>25</v>
      </c>
      <c r="C53" s="6" t="s">
        <v>326</v>
      </c>
      <c r="D53" s="4" t="s">
        <v>327</v>
      </c>
      <c r="E53" s="7">
        <v>43790.20275462963</v>
      </c>
      <c r="F53" s="4">
        <v>11.0</v>
      </c>
      <c r="G53" s="4">
        <v>31.0</v>
      </c>
      <c r="H53" s="4" t="s">
        <v>28</v>
      </c>
      <c r="I53" s="4"/>
      <c r="J53" s="4"/>
      <c r="K53" s="4"/>
      <c r="L53" s="4"/>
      <c r="M53" s="4" t="s">
        <v>29</v>
      </c>
      <c r="N53" s="4"/>
      <c r="O53" s="8" t="s">
        <v>47</v>
      </c>
      <c r="P53" s="11" t="s">
        <v>31</v>
      </c>
      <c r="Q53" s="4">
        <v>2194567.0</v>
      </c>
      <c r="R53" s="4">
        <v>36.0</v>
      </c>
      <c r="S53" s="4" t="s">
        <v>33</v>
      </c>
      <c r="T53" s="14" t="s">
        <v>328</v>
      </c>
      <c r="U53" s="8" t="s">
        <v>329</v>
      </c>
    </row>
    <row r="54">
      <c r="A54" s="9" t="s">
        <v>330</v>
      </c>
      <c r="B54" s="4" t="s">
        <v>142</v>
      </c>
      <c r="C54" s="22" t="s">
        <v>331</v>
      </c>
      <c r="D54" s="4" t="s">
        <v>332</v>
      </c>
      <c r="E54" s="7">
        <v>43790.20138888889</v>
      </c>
      <c r="F54" s="4">
        <v>8.0</v>
      </c>
      <c r="G54" s="4">
        <v>19.0</v>
      </c>
      <c r="H54" s="4" t="s">
        <v>45</v>
      </c>
      <c r="I54" s="4"/>
      <c r="J54" s="4"/>
      <c r="K54" s="4"/>
      <c r="L54" s="4"/>
      <c r="M54" s="4" t="s">
        <v>145</v>
      </c>
      <c r="N54" s="4"/>
      <c r="O54" s="8" t="s">
        <v>221</v>
      </c>
      <c r="P54" s="11" t="s">
        <v>146</v>
      </c>
      <c r="Q54" s="4">
        <v>251768.0</v>
      </c>
      <c r="R54" s="4">
        <v>50.0</v>
      </c>
      <c r="S54" s="4" t="s">
        <v>78</v>
      </c>
      <c r="T54" s="14" t="s">
        <v>333</v>
      </c>
      <c r="U54" s="8" t="s">
        <v>334</v>
      </c>
    </row>
    <row r="55">
      <c r="A55" s="9" t="s">
        <v>330</v>
      </c>
      <c r="B55" s="4" t="s">
        <v>142</v>
      </c>
      <c r="C55" s="22" t="s">
        <v>331</v>
      </c>
      <c r="D55" s="4" t="s">
        <v>332</v>
      </c>
      <c r="E55" s="7">
        <v>43790.20138888889</v>
      </c>
      <c r="F55" s="4">
        <v>8.0</v>
      </c>
      <c r="G55" s="4">
        <v>19.0</v>
      </c>
      <c r="H55" s="4" t="s">
        <v>45</v>
      </c>
      <c r="I55" s="4"/>
      <c r="J55" s="4"/>
      <c r="K55" s="4"/>
      <c r="L55" s="4"/>
      <c r="M55" s="4" t="s">
        <v>145</v>
      </c>
      <c r="N55" s="4"/>
      <c r="O55" s="8" t="s">
        <v>221</v>
      </c>
      <c r="P55" s="11" t="s">
        <v>146</v>
      </c>
      <c r="Q55" s="4">
        <v>251768.0</v>
      </c>
      <c r="R55" s="4">
        <v>50.0</v>
      </c>
      <c r="S55" s="4" t="s">
        <v>78</v>
      </c>
      <c r="T55" s="14" t="s">
        <v>333</v>
      </c>
      <c r="U55" s="8" t="s">
        <v>334</v>
      </c>
    </row>
    <row r="56">
      <c r="A56" s="9" t="s">
        <v>335</v>
      </c>
      <c r="B56" s="4" t="s">
        <v>37</v>
      </c>
      <c r="C56" s="22" t="s">
        <v>336</v>
      </c>
      <c r="D56" s="4" t="s">
        <v>337</v>
      </c>
      <c r="E56" s="7">
        <v>43790.18552083333</v>
      </c>
      <c r="F56" s="4">
        <v>1.0</v>
      </c>
      <c r="G56" s="4">
        <v>1.0</v>
      </c>
      <c r="H56" s="4" t="s">
        <v>45</v>
      </c>
      <c r="I56" s="4"/>
      <c r="J56" s="4"/>
      <c r="K56" s="4"/>
      <c r="L56" s="4"/>
      <c r="M56" s="4" t="s">
        <v>46</v>
      </c>
      <c r="N56" s="4"/>
      <c r="O56" s="8" t="s">
        <v>47</v>
      </c>
      <c r="P56" s="11" t="s">
        <v>48</v>
      </c>
      <c r="Q56" s="4">
        <v>727424.0</v>
      </c>
      <c r="R56" s="4">
        <v>40.0</v>
      </c>
      <c r="S56" s="4" t="s">
        <v>49</v>
      </c>
      <c r="T56" s="14" t="s">
        <v>338</v>
      </c>
      <c r="U56" s="8" t="s">
        <v>339</v>
      </c>
    </row>
    <row r="57">
      <c r="A57" s="9" t="s">
        <v>340</v>
      </c>
      <c r="B57" s="4" t="s">
        <v>125</v>
      </c>
      <c r="C57" s="22" t="s">
        <v>341</v>
      </c>
      <c r="D57" s="4" t="s">
        <v>342</v>
      </c>
      <c r="E57" s="7">
        <v>43789.538240740745</v>
      </c>
      <c r="F57" s="4"/>
      <c r="G57" s="4"/>
      <c r="H57" s="4" t="s">
        <v>45</v>
      </c>
      <c r="I57" s="4"/>
      <c r="J57" s="4"/>
      <c r="K57" s="4"/>
      <c r="L57" s="4"/>
      <c r="M57" s="4" t="s">
        <v>128</v>
      </c>
      <c r="N57" s="4"/>
      <c r="O57" s="8" t="s">
        <v>129</v>
      </c>
      <c r="P57" s="11" t="s">
        <v>130</v>
      </c>
      <c r="Q57" s="4">
        <v>14410.0</v>
      </c>
      <c r="R57" s="4">
        <v>3.0</v>
      </c>
      <c r="S57" s="4" t="s">
        <v>132</v>
      </c>
      <c r="T57" s="14" t="s">
        <v>343</v>
      </c>
      <c r="U57" s="8" t="s">
        <v>345</v>
      </c>
    </row>
    <row r="58">
      <c r="A58" s="9" t="s">
        <v>346</v>
      </c>
      <c r="B58" s="4" t="s">
        <v>37</v>
      </c>
      <c r="C58" s="22" t="s">
        <v>347</v>
      </c>
      <c r="D58" s="4" t="s">
        <v>348</v>
      </c>
      <c r="E58" s="7">
        <v>43789.18059027778</v>
      </c>
      <c r="F58" s="4">
        <v>13.0</v>
      </c>
      <c r="G58" s="4">
        <v>27.0</v>
      </c>
      <c r="H58" s="4" t="s">
        <v>45</v>
      </c>
      <c r="I58" s="4"/>
      <c r="J58" s="4"/>
      <c r="K58" s="4"/>
      <c r="L58" s="4"/>
      <c r="M58" s="4" t="s">
        <v>46</v>
      </c>
      <c r="N58" s="4"/>
      <c r="O58" s="8" t="s">
        <v>47</v>
      </c>
      <c r="P58" s="11" t="s">
        <v>48</v>
      </c>
      <c r="Q58" s="4">
        <v>726712.0</v>
      </c>
      <c r="R58" s="4">
        <v>40.0</v>
      </c>
      <c r="S58" s="4" t="s">
        <v>49</v>
      </c>
      <c r="T58" s="14" t="s">
        <v>349</v>
      </c>
      <c r="U58" s="8" t="s">
        <v>350</v>
      </c>
    </row>
    <row r="59">
      <c r="A59" s="9" t="s">
        <v>351</v>
      </c>
      <c r="B59" s="4" t="s">
        <v>352</v>
      </c>
      <c r="C59" s="6" t="s">
        <v>353</v>
      </c>
      <c r="D59" s="4" t="s">
        <v>354</v>
      </c>
      <c r="E59" s="7">
        <v>43788.4593287037</v>
      </c>
      <c r="F59" s="4">
        <v>7.0</v>
      </c>
      <c r="G59" s="4">
        <v>5.0</v>
      </c>
      <c r="H59" s="4" t="s">
        <v>28</v>
      </c>
      <c r="I59" s="4"/>
      <c r="J59" s="4"/>
      <c r="K59" s="4"/>
      <c r="L59" s="4"/>
      <c r="M59" s="4" t="s">
        <v>355</v>
      </c>
      <c r="N59" s="4"/>
      <c r="O59" s="8" t="s">
        <v>30</v>
      </c>
      <c r="P59" s="11" t="s">
        <v>356</v>
      </c>
      <c r="Q59" s="4">
        <v>895089.0</v>
      </c>
      <c r="R59" s="4">
        <v>336.0</v>
      </c>
      <c r="S59" s="4" t="s">
        <v>78</v>
      </c>
      <c r="T59" s="14" t="s">
        <v>357</v>
      </c>
      <c r="U59" s="8" t="s">
        <v>358</v>
      </c>
    </row>
    <row r="60">
      <c r="A60" s="9" t="s">
        <v>359</v>
      </c>
      <c r="B60" s="4" t="s">
        <v>125</v>
      </c>
      <c r="C60" s="22" t="s">
        <v>360</v>
      </c>
      <c r="D60" s="4" t="s">
        <v>361</v>
      </c>
      <c r="E60" s="7">
        <v>43788.430983796294</v>
      </c>
      <c r="F60" s="4"/>
      <c r="G60" s="4"/>
      <c r="H60" s="4" t="s">
        <v>45</v>
      </c>
      <c r="I60" s="4"/>
      <c r="J60" s="4"/>
      <c r="K60" s="4"/>
      <c r="L60" s="4"/>
      <c r="M60" s="4" t="s">
        <v>128</v>
      </c>
      <c r="N60" s="4"/>
      <c r="O60" s="8" t="s">
        <v>129</v>
      </c>
      <c r="P60" s="11" t="s">
        <v>130</v>
      </c>
      <c r="Q60" s="4">
        <v>14383.0</v>
      </c>
      <c r="R60" s="4">
        <v>3.0</v>
      </c>
      <c r="S60" s="4" t="s">
        <v>132</v>
      </c>
      <c r="T60" s="14" t="s">
        <v>364</v>
      </c>
      <c r="U60" s="8" t="s">
        <v>366</v>
      </c>
    </row>
    <row r="61">
      <c r="A61" s="9" t="s">
        <v>367</v>
      </c>
      <c r="B61" s="4" t="s">
        <v>73</v>
      </c>
      <c r="C61" s="22" t="s">
        <v>368</v>
      </c>
      <c r="D61" s="4" t="s">
        <v>369</v>
      </c>
      <c r="E61" s="7">
        <v>43788.4202662037</v>
      </c>
      <c r="F61" s="4"/>
      <c r="G61" s="4">
        <v>7.0</v>
      </c>
      <c r="H61" s="4" t="s">
        <v>45</v>
      </c>
      <c r="I61" s="4"/>
      <c r="J61" s="4"/>
      <c r="K61" s="4"/>
      <c r="L61" s="4"/>
      <c r="M61" s="4" t="s">
        <v>76</v>
      </c>
      <c r="N61" s="4"/>
      <c r="O61" s="8" t="s">
        <v>30</v>
      </c>
      <c r="P61" s="11" t="s">
        <v>77</v>
      </c>
      <c r="Q61" s="4">
        <v>1474638.0</v>
      </c>
      <c r="R61" s="4">
        <v>261.0</v>
      </c>
      <c r="S61" s="4" t="s">
        <v>78</v>
      </c>
      <c r="T61" s="14" t="s">
        <v>372</v>
      </c>
      <c r="U61" s="8" t="s">
        <v>373</v>
      </c>
    </row>
    <row r="62">
      <c r="A62" s="9" t="s">
        <v>374</v>
      </c>
      <c r="B62" s="4" t="s">
        <v>73</v>
      </c>
      <c r="C62" s="22" t="s">
        <v>375</v>
      </c>
      <c r="D62" s="4" t="s">
        <v>376</v>
      </c>
      <c r="E62" s="7">
        <v>43788.42011574074</v>
      </c>
      <c r="F62" s="4"/>
      <c r="G62" s="4">
        <v>3.0</v>
      </c>
      <c r="H62" s="4" t="s">
        <v>45</v>
      </c>
      <c r="I62" s="4"/>
      <c r="J62" s="4"/>
      <c r="K62" s="4"/>
      <c r="L62" s="4"/>
      <c r="M62" s="4" t="s">
        <v>76</v>
      </c>
      <c r="N62" s="4"/>
      <c r="O62" s="8" t="s">
        <v>30</v>
      </c>
      <c r="P62" s="11" t="s">
        <v>77</v>
      </c>
      <c r="Q62" s="4">
        <v>1474638.0</v>
      </c>
      <c r="R62" s="4">
        <v>261.0</v>
      </c>
      <c r="S62" s="4" t="s">
        <v>78</v>
      </c>
      <c r="T62" s="14" t="s">
        <v>377</v>
      </c>
      <c r="U62" s="8" t="s">
        <v>378</v>
      </c>
    </row>
    <row r="63">
      <c r="A63" s="9" t="s">
        <v>379</v>
      </c>
      <c r="B63" s="4" t="s">
        <v>73</v>
      </c>
      <c r="C63" s="22" t="s">
        <v>380</v>
      </c>
      <c r="D63" s="4" t="s">
        <v>381</v>
      </c>
      <c r="E63" s="7">
        <v>43788.419965277775</v>
      </c>
      <c r="F63" s="4">
        <v>4.0</v>
      </c>
      <c r="G63" s="4">
        <v>7.0</v>
      </c>
      <c r="H63" s="4" t="s">
        <v>45</v>
      </c>
      <c r="I63" s="4"/>
      <c r="J63" s="4"/>
      <c r="K63" s="4"/>
      <c r="L63" s="4"/>
      <c r="M63" s="4" t="s">
        <v>76</v>
      </c>
      <c r="N63" s="4"/>
      <c r="O63" s="8" t="s">
        <v>30</v>
      </c>
      <c r="P63" s="11" t="s">
        <v>77</v>
      </c>
      <c r="Q63" s="4">
        <v>1474638.0</v>
      </c>
      <c r="R63" s="4">
        <v>261.0</v>
      </c>
      <c r="S63" s="4" t="s">
        <v>78</v>
      </c>
      <c r="T63" s="14" t="s">
        <v>382</v>
      </c>
      <c r="U63" s="8" t="s">
        <v>383</v>
      </c>
    </row>
    <row r="64">
      <c r="A64" s="9" t="s">
        <v>379</v>
      </c>
      <c r="B64" s="4" t="s">
        <v>73</v>
      </c>
      <c r="C64" s="22" t="s">
        <v>380</v>
      </c>
      <c r="D64" s="4" t="s">
        <v>381</v>
      </c>
      <c r="E64" s="7">
        <v>43788.419965277775</v>
      </c>
      <c r="F64" s="4">
        <v>4.0</v>
      </c>
      <c r="G64" s="4">
        <v>7.0</v>
      </c>
      <c r="H64" s="4" t="s">
        <v>45</v>
      </c>
      <c r="I64" s="4"/>
      <c r="J64" s="4"/>
      <c r="K64" s="4"/>
      <c r="L64" s="4"/>
      <c r="M64" s="4" t="s">
        <v>76</v>
      </c>
      <c r="N64" s="4"/>
      <c r="O64" s="8" t="s">
        <v>30</v>
      </c>
      <c r="P64" s="11" t="s">
        <v>77</v>
      </c>
      <c r="Q64" s="4">
        <v>1474638.0</v>
      </c>
      <c r="R64" s="4">
        <v>261.0</v>
      </c>
      <c r="S64" s="4" t="s">
        <v>78</v>
      </c>
      <c r="T64" s="14" t="s">
        <v>382</v>
      </c>
      <c r="U64" s="8" t="s">
        <v>383</v>
      </c>
    </row>
    <row r="65">
      <c r="A65" s="9" t="s">
        <v>384</v>
      </c>
      <c r="B65" s="4" t="s">
        <v>55</v>
      </c>
      <c r="C65" s="6" t="s">
        <v>385</v>
      </c>
      <c r="D65" s="4" t="s">
        <v>386</v>
      </c>
      <c r="E65" s="7">
        <v>43788.3837037037</v>
      </c>
      <c r="F65" s="4">
        <v>2.0</v>
      </c>
      <c r="G65" s="4">
        <v>4.0</v>
      </c>
      <c r="H65" s="4" t="s">
        <v>28</v>
      </c>
      <c r="I65" s="4"/>
      <c r="J65" s="4"/>
      <c r="K65" s="4"/>
      <c r="L65" s="4"/>
      <c r="M65" s="4" t="s">
        <v>58</v>
      </c>
      <c r="N65" s="4"/>
      <c r="O65" s="8" t="s">
        <v>30</v>
      </c>
      <c r="P65" s="11" t="s">
        <v>59</v>
      </c>
      <c r="Q65" s="4">
        <v>498082.0</v>
      </c>
      <c r="R65" s="4">
        <v>10.0</v>
      </c>
      <c r="S65" s="4" t="s">
        <v>62</v>
      </c>
      <c r="T65" s="14" t="s">
        <v>387</v>
      </c>
      <c r="U65" s="8" t="s">
        <v>388</v>
      </c>
    </row>
    <row r="66">
      <c r="A66" s="9" t="s">
        <v>389</v>
      </c>
      <c r="B66" s="4" t="s">
        <v>37</v>
      </c>
      <c r="C66" s="22" t="s">
        <v>390</v>
      </c>
      <c r="D66" s="4" t="s">
        <v>391</v>
      </c>
      <c r="E66" s="7">
        <v>43788.19673611112</v>
      </c>
      <c r="F66" s="4">
        <v>5.0</v>
      </c>
      <c r="G66" s="4">
        <v>21.0</v>
      </c>
      <c r="H66" s="4" t="s">
        <v>45</v>
      </c>
      <c r="I66" s="4"/>
      <c r="J66" s="4"/>
      <c r="K66" s="4"/>
      <c r="L66" s="4"/>
      <c r="M66" s="4" t="s">
        <v>46</v>
      </c>
      <c r="N66" s="4"/>
      <c r="O66" s="8" t="s">
        <v>47</v>
      </c>
      <c r="P66" s="11" t="s">
        <v>48</v>
      </c>
      <c r="Q66" s="4">
        <v>726023.0</v>
      </c>
      <c r="R66" s="4">
        <v>40.0</v>
      </c>
      <c r="S66" s="4" t="s">
        <v>49</v>
      </c>
      <c r="T66" s="14" t="s">
        <v>392</v>
      </c>
      <c r="U66" s="8" t="s">
        <v>393</v>
      </c>
    </row>
    <row r="67">
      <c r="A67" s="9" t="s">
        <v>394</v>
      </c>
      <c r="B67" s="4" t="s">
        <v>25</v>
      </c>
      <c r="C67" s="6" t="s">
        <v>395</v>
      </c>
      <c r="D67" s="4" t="s">
        <v>396</v>
      </c>
      <c r="E67" s="7">
        <v>43787.84652777778</v>
      </c>
      <c r="F67" s="4">
        <v>2.0</v>
      </c>
      <c r="G67" s="4">
        <v>16.0</v>
      </c>
      <c r="H67" s="4" t="s">
        <v>28</v>
      </c>
      <c r="I67" s="4"/>
      <c r="J67" s="4"/>
      <c r="K67" s="4"/>
      <c r="L67" s="4"/>
      <c r="M67" s="4" t="s">
        <v>29</v>
      </c>
      <c r="N67" s="4"/>
      <c r="O67" s="8" t="s">
        <v>30</v>
      </c>
      <c r="P67" s="11" t="s">
        <v>31</v>
      </c>
      <c r="Q67" s="4">
        <v>2191172.0</v>
      </c>
      <c r="R67" s="4">
        <v>36.0</v>
      </c>
      <c r="S67" s="4" t="s">
        <v>33</v>
      </c>
      <c r="T67" s="14" t="s">
        <v>397</v>
      </c>
      <c r="U67" s="8" t="s">
        <v>398</v>
      </c>
    </row>
    <row r="68">
      <c r="A68" s="9" t="s">
        <v>399</v>
      </c>
      <c r="B68" s="4" t="s">
        <v>142</v>
      </c>
      <c r="C68" s="22" t="s">
        <v>400</v>
      </c>
      <c r="D68" s="4" t="s">
        <v>401</v>
      </c>
      <c r="E68" s="7">
        <v>43787.83319444444</v>
      </c>
      <c r="F68" s="4">
        <v>3.0</v>
      </c>
      <c r="G68" s="4">
        <v>14.0</v>
      </c>
      <c r="H68" s="4" t="s">
        <v>45</v>
      </c>
      <c r="I68" s="4"/>
      <c r="J68" s="4"/>
      <c r="K68" s="4"/>
      <c r="L68" s="4"/>
      <c r="M68" s="4" t="s">
        <v>145</v>
      </c>
      <c r="N68" s="4"/>
      <c r="O68" s="8" t="s">
        <v>47</v>
      </c>
      <c r="P68" s="11" t="s">
        <v>146</v>
      </c>
      <c r="Q68" s="4">
        <v>250914.0</v>
      </c>
      <c r="R68" s="4">
        <v>50.0</v>
      </c>
      <c r="S68" s="4" t="s">
        <v>78</v>
      </c>
      <c r="T68" s="14" t="s">
        <v>402</v>
      </c>
      <c r="U68" s="8" t="s">
        <v>403</v>
      </c>
    </row>
    <row r="69">
      <c r="A69" s="9" t="s">
        <v>399</v>
      </c>
      <c r="B69" s="4" t="s">
        <v>142</v>
      </c>
      <c r="C69" s="22" t="s">
        <v>400</v>
      </c>
      <c r="D69" s="4" t="s">
        <v>401</v>
      </c>
      <c r="E69" s="7">
        <v>43787.83319444444</v>
      </c>
      <c r="F69" s="4">
        <v>3.0</v>
      </c>
      <c r="G69" s="4">
        <v>14.0</v>
      </c>
      <c r="H69" s="4" t="s">
        <v>45</v>
      </c>
      <c r="I69" s="4"/>
      <c r="J69" s="4"/>
      <c r="K69" s="4"/>
      <c r="L69" s="4"/>
      <c r="M69" s="4" t="s">
        <v>145</v>
      </c>
      <c r="N69" s="4"/>
      <c r="O69" s="8" t="s">
        <v>47</v>
      </c>
      <c r="P69" s="11" t="s">
        <v>146</v>
      </c>
      <c r="Q69" s="4">
        <v>250914.0</v>
      </c>
      <c r="R69" s="4">
        <v>50.0</v>
      </c>
      <c r="S69" s="4" t="s">
        <v>78</v>
      </c>
      <c r="T69" s="14" t="s">
        <v>402</v>
      </c>
      <c r="U69" s="8" t="s">
        <v>403</v>
      </c>
    </row>
    <row r="70">
      <c r="A70" s="9" t="s">
        <v>405</v>
      </c>
      <c r="B70" s="4" t="s">
        <v>251</v>
      </c>
      <c r="C70" s="22" t="s">
        <v>406</v>
      </c>
      <c r="D70" s="4" t="s">
        <v>407</v>
      </c>
      <c r="E70" s="7">
        <v>43787.777094907404</v>
      </c>
      <c r="F70" s="4"/>
      <c r="G70" s="4">
        <v>6.0</v>
      </c>
      <c r="H70" s="4" t="s">
        <v>45</v>
      </c>
      <c r="I70" s="4"/>
      <c r="J70" s="4"/>
      <c r="K70" s="4" t="s">
        <v>254</v>
      </c>
      <c r="L70" s="4" t="s">
        <v>251</v>
      </c>
      <c r="M70" s="4" t="s">
        <v>254</v>
      </c>
      <c r="N70" s="4" t="s">
        <v>408</v>
      </c>
      <c r="O70" s="8" t="s">
        <v>47</v>
      </c>
      <c r="P70" s="11" t="s">
        <v>255</v>
      </c>
      <c r="Q70" s="4">
        <v>1909381.0</v>
      </c>
      <c r="R70" s="4">
        <v>70.0</v>
      </c>
      <c r="S70" s="4" t="s">
        <v>78</v>
      </c>
      <c r="T70" s="14" t="s">
        <v>409</v>
      </c>
      <c r="U70" s="8" t="s">
        <v>410</v>
      </c>
    </row>
    <row r="71">
      <c r="A71" s="9" t="s">
        <v>408</v>
      </c>
      <c r="B71" s="4" t="s">
        <v>251</v>
      </c>
      <c r="C71" s="22" t="s">
        <v>411</v>
      </c>
      <c r="D71" s="4" t="s">
        <v>412</v>
      </c>
      <c r="E71" s="7">
        <v>43787.777083333334</v>
      </c>
      <c r="F71" s="4">
        <v>2.0</v>
      </c>
      <c r="G71" s="4">
        <v>7.0</v>
      </c>
      <c r="H71" s="4" t="s">
        <v>45</v>
      </c>
      <c r="I71" s="4"/>
      <c r="J71" s="4"/>
      <c r="K71" s="4" t="s">
        <v>254</v>
      </c>
      <c r="L71" s="4" t="s">
        <v>251</v>
      </c>
      <c r="M71" s="4" t="s">
        <v>254</v>
      </c>
      <c r="N71" s="4" t="s">
        <v>413</v>
      </c>
      <c r="O71" s="8" t="s">
        <v>47</v>
      </c>
      <c r="P71" s="11" t="s">
        <v>255</v>
      </c>
      <c r="Q71" s="4">
        <v>1909381.0</v>
      </c>
      <c r="R71" s="4">
        <v>70.0</v>
      </c>
      <c r="S71" s="4" t="s">
        <v>78</v>
      </c>
      <c r="T71" s="14" t="s">
        <v>414</v>
      </c>
      <c r="U71" s="8" t="s">
        <v>415</v>
      </c>
    </row>
    <row r="72">
      <c r="A72" s="9" t="s">
        <v>413</v>
      </c>
      <c r="B72" s="4" t="s">
        <v>251</v>
      </c>
      <c r="C72" s="22" t="s">
        <v>416</v>
      </c>
      <c r="D72" s="4" t="s">
        <v>417</v>
      </c>
      <c r="E72" s="7">
        <v>43787.77707175926</v>
      </c>
      <c r="F72" s="4"/>
      <c r="G72" s="4">
        <v>5.0</v>
      </c>
      <c r="H72" s="4" t="s">
        <v>45</v>
      </c>
      <c r="I72" s="4"/>
      <c r="J72" s="4"/>
      <c r="K72" s="4" t="s">
        <v>254</v>
      </c>
      <c r="L72" s="4" t="s">
        <v>251</v>
      </c>
      <c r="M72" s="4" t="s">
        <v>254</v>
      </c>
      <c r="N72" s="4" t="s">
        <v>418</v>
      </c>
      <c r="O72" s="8" t="s">
        <v>47</v>
      </c>
      <c r="P72" s="11" t="s">
        <v>255</v>
      </c>
      <c r="Q72" s="4">
        <v>1909381.0</v>
      </c>
      <c r="R72" s="4">
        <v>70.0</v>
      </c>
      <c r="S72" s="4" t="s">
        <v>78</v>
      </c>
      <c r="T72" s="14" t="s">
        <v>419</v>
      </c>
      <c r="U72" s="8" t="s">
        <v>420</v>
      </c>
    </row>
    <row r="73">
      <c r="A73" s="9" t="s">
        <v>418</v>
      </c>
      <c r="B73" s="4" t="s">
        <v>251</v>
      </c>
      <c r="C73" s="22" t="s">
        <v>421</v>
      </c>
      <c r="D73" s="4" t="s">
        <v>422</v>
      </c>
      <c r="E73" s="7">
        <v>43787.77706018518</v>
      </c>
      <c r="F73" s="4">
        <v>6.0</v>
      </c>
      <c r="G73" s="4">
        <v>34.0</v>
      </c>
      <c r="H73" s="4" t="s">
        <v>45</v>
      </c>
      <c r="I73" s="4"/>
      <c r="J73" s="4"/>
      <c r="K73" s="4"/>
      <c r="L73" s="4"/>
      <c r="M73" s="4" t="s">
        <v>254</v>
      </c>
      <c r="N73" s="4"/>
      <c r="O73" s="8" t="s">
        <v>47</v>
      </c>
      <c r="P73" s="11" t="s">
        <v>255</v>
      </c>
      <c r="Q73" s="4">
        <v>1909381.0</v>
      </c>
      <c r="R73" s="4">
        <v>70.0</v>
      </c>
      <c r="S73" s="4" t="s">
        <v>78</v>
      </c>
      <c r="T73" s="14" t="s">
        <v>423</v>
      </c>
      <c r="U73" s="8" t="s">
        <v>424</v>
      </c>
    </row>
    <row r="74">
      <c r="A74" s="9" t="s">
        <v>418</v>
      </c>
      <c r="B74" s="4" t="s">
        <v>251</v>
      </c>
      <c r="C74" s="22" t="s">
        <v>421</v>
      </c>
      <c r="D74" s="4" t="s">
        <v>422</v>
      </c>
      <c r="E74" s="7">
        <v>43787.77706018518</v>
      </c>
      <c r="F74" s="4">
        <v>6.0</v>
      </c>
      <c r="G74" s="4">
        <v>34.0</v>
      </c>
      <c r="H74" s="4" t="s">
        <v>45</v>
      </c>
      <c r="I74" s="4"/>
      <c r="J74" s="4"/>
      <c r="K74" s="4"/>
      <c r="L74" s="4"/>
      <c r="M74" s="4" t="s">
        <v>254</v>
      </c>
      <c r="N74" s="4"/>
      <c r="O74" s="8" t="s">
        <v>47</v>
      </c>
      <c r="P74" s="11" t="s">
        <v>255</v>
      </c>
      <c r="Q74" s="4">
        <v>1909381.0</v>
      </c>
      <c r="R74" s="4">
        <v>70.0</v>
      </c>
      <c r="S74" s="4" t="s">
        <v>78</v>
      </c>
      <c r="T74" s="14" t="s">
        <v>423</v>
      </c>
      <c r="U74" s="8" t="s">
        <v>424</v>
      </c>
    </row>
    <row r="75">
      <c r="A75" s="9" t="s">
        <v>425</v>
      </c>
      <c r="B75" s="4" t="s">
        <v>251</v>
      </c>
      <c r="C75" s="22" t="s">
        <v>426</v>
      </c>
      <c r="D75" s="4" t="s">
        <v>427</v>
      </c>
      <c r="E75" s="7">
        <v>43787.60532407407</v>
      </c>
      <c r="F75" s="4">
        <v>2.0</v>
      </c>
      <c r="G75" s="4">
        <v>7.0</v>
      </c>
      <c r="H75" s="4" t="s">
        <v>45</v>
      </c>
      <c r="I75" s="4"/>
      <c r="J75" s="4"/>
      <c r="K75" s="4" t="s">
        <v>254</v>
      </c>
      <c r="L75" s="4" t="s">
        <v>251</v>
      </c>
      <c r="M75" s="4" t="s">
        <v>254</v>
      </c>
      <c r="N75" s="4" t="s">
        <v>428</v>
      </c>
      <c r="O75" s="8" t="s">
        <v>47</v>
      </c>
      <c r="P75" s="11" t="s">
        <v>255</v>
      </c>
      <c r="Q75" s="4">
        <v>1909062.0</v>
      </c>
      <c r="R75" s="4">
        <v>70.0</v>
      </c>
      <c r="S75" s="4" t="s">
        <v>78</v>
      </c>
      <c r="T75" s="14" t="s">
        <v>429</v>
      </c>
      <c r="U75" s="8" t="s">
        <v>430</v>
      </c>
    </row>
    <row r="76">
      <c r="A76" s="9" t="s">
        <v>428</v>
      </c>
      <c r="B76" s="4" t="s">
        <v>251</v>
      </c>
      <c r="C76" s="22" t="s">
        <v>431</v>
      </c>
      <c r="D76" s="4" t="s">
        <v>432</v>
      </c>
      <c r="E76" s="7">
        <v>43787.6053125</v>
      </c>
      <c r="F76" s="4"/>
      <c r="G76" s="4">
        <v>29.0</v>
      </c>
      <c r="H76" s="4" t="s">
        <v>45</v>
      </c>
      <c r="I76" s="4"/>
      <c r="J76" s="4"/>
      <c r="K76" s="4"/>
      <c r="L76" s="4"/>
      <c r="M76" s="4" t="s">
        <v>254</v>
      </c>
      <c r="N76" s="4"/>
      <c r="O76" s="8" t="s">
        <v>47</v>
      </c>
      <c r="P76" s="11" t="s">
        <v>255</v>
      </c>
      <c r="Q76" s="4">
        <v>1909062.0</v>
      </c>
      <c r="R76" s="4">
        <v>70.0</v>
      </c>
      <c r="S76" s="4" t="s">
        <v>78</v>
      </c>
      <c r="T76" s="14" t="s">
        <v>433</v>
      </c>
      <c r="U76" s="8" t="s">
        <v>434</v>
      </c>
    </row>
    <row r="77">
      <c r="A77" s="9" t="s">
        <v>428</v>
      </c>
      <c r="B77" s="4" t="s">
        <v>251</v>
      </c>
      <c r="C77" s="22" t="s">
        <v>431</v>
      </c>
      <c r="D77" s="4" t="s">
        <v>432</v>
      </c>
      <c r="E77" s="7">
        <v>43787.6053125</v>
      </c>
      <c r="F77" s="4"/>
      <c r="G77" s="4">
        <v>29.0</v>
      </c>
      <c r="H77" s="4" t="s">
        <v>45</v>
      </c>
      <c r="I77" s="4"/>
      <c r="J77" s="4"/>
      <c r="K77" s="4"/>
      <c r="L77" s="4"/>
      <c r="M77" s="4" t="s">
        <v>254</v>
      </c>
      <c r="N77" s="4"/>
      <c r="O77" s="8" t="s">
        <v>47</v>
      </c>
      <c r="P77" s="11" t="s">
        <v>255</v>
      </c>
      <c r="Q77" s="4">
        <v>1909062.0</v>
      </c>
      <c r="R77" s="4">
        <v>70.0</v>
      </c>
      <c r="S77" s="4" t="s">
        <v>78</v>
      </c>
      <c r="T77" s="14" t="s">
        <v>433</v>
      </c>
      <c r="U77" s="8" t="s">
        <v>434</v>
      </c>
    </row>
    <row r="78">
      <c r="A78" s="9" t="s">
        <v>435</v>
      </c>
      <c r="B78" s="4" t="s">
        <v>73</v>
      </c>
      <c r="C78" s="22" t="s">
        <v>436</v>
      </c>
      <c r="D78" s="4" t="s">
        <v>437</v>
      </c>
      <c r="E78" s="7">
        <v>43787.42351851852</v>
      </c>
      <c r="F78" s="4"/>
      <c r="G78" s="4">
        <v>6.0</v>
      </c>
      <c r="H78" s="4" t="s">
        <v>45</v>
      </c>
      <c r="I78" s="4"/>
      <c r="J78" s="4"/>
      <c r="K78" s="4"/>
      <c r="L78" s="4"/>
      <c r="M78" s="4" t="s">
        <v>76</v>
      </c>
      <c r="N78" s="4"/>
      <c r="O78" s="8" t="s">
        <v>30</v>
      </c>
      <c r="P78" s="11" t="s">
        <v>77</v>
      </c>
      <c r="Q78" s="4">
        <v>1473792.0</v>
      </c>
      <c r="R78" s="4">
        <v>261.0</v>
      </c>
      <c r="S78" s="4" t="s">
        <v>78</v>
      </c>
      <c r="T78" s="14" t="s">
        <v>438</v>
      </c>
      <c r="U78" s="8" t="s">
        <v>439</v>
      </c>
    </row>
    <row r="79">
      <c r="A79" s="9" t="s">
        <v>440</v>
      </c>
      <c r="B79" s="4" t="s">
        <v>73</v>
      </c>
      <c r="C79" s="22" t="s">
        <v>441</v>
      </c>
      <c r="D79" s="4" t="s">
        <v>442</v>
      </c>
      <c r="E79" s="7">
        <v>43787.42335648148</v>
      </c>
      <c r="F79" s="4"/>
      <c r="G79" s="4">
        <v>14.0</v>
      </c>
      <c r="H79" s="4" t="s">
        <v>45</v>
      </c>
      <c r="I79" s="4"/>
      <c r="J79" s="4"/>
      <c r="K79" s="4"/>
      <c r="L79" s="4"/>
      <c r="M79" s="4" t="s">
        <v>76</v>
      </c>
      <c r="N79" s="4"/>
      <c r="O79" s="8" t="s">
        <v>30</v>
      </c>
      <c r="P79" s="11" t="s">
        <v>77</v>
      </c>
      <c r="Q79" s="4">
        <v>1473792.0</v>
      </c>
      <c r="R79" s="4">
        <v>261.0</v>
      </c>
      <c r="S79" s="4" t="s">
        <v>78</v>
      </c>
      <c r="T79" s="14" t="s">
        <v>443</v>
      </c>
      <c r="U79" s="8" t="s">
        <v>444</v>
      </c>
    </row>
    <row r="80">
      <c r="A80" s="9" t="s">
        <v>445</v>
      </c>
      <c r="B80" s="4" t="s">
        <v>73</v>
      </c>
      <c r="C80" s="22" t="s">
        <v>446</v>
      </c>
      <c r="D80" s="4" t="s">
        <v>447</v>
      </c>
      <c r="E80" s="7">
        <v>43787.42307870371</v>
      </c>
      <c r="F80" s="4"/>
      <c r="G80" s="4">
        <v>4.0</v>
      </c>
      <c r="H80" s="4" t="s">
        <v>45</v>
      </c>
      <c r="I80" s="4"/>
      <c r="J80" s="4"/>
      <c r="K80" s="4"/>
      <c r="L80" s="4"/>
      <c r="M80" s="4" t="s">
        <v>76</v>
      </c>
      <c r="N80" s="4"/>
      <c r="O80" s="8" t="s">
        <v>30</v>
      </c>
      <c r="P80" s="11" t="s">
        <v>77</v>
      </c>
      <c r="Q80" s="4">
        <v>1473792.0</v>
      </c>
      <c r="R80" s="4">
        <v>261.0</v>
      </c>
      <c r="S80" s="4" t="s">
        <v>78</v>
      </c>
      <c r="T80" s="14" t="s">
        <v>448</v>
      </c>
      <c r="U80" s="8" t="s">
        <v>449</v>
      </c>
    </row>
    <row r="81">
      <c r="A81" s="9" t="s">
        <v>445</v>
      </c>
      <c r="B81" s="4" t="s">
        <v>73</v>
      </c>
      <c r="C81" s="22" t="s">
        <v>446</v>
      </c>
      <c r="D81" s="4" t="s">
        <v>447</v>
      </c>
      <c r="E81" s="7">
        <v>43787.42307870371</v>
      </c>
      <c r="F81" s="4"/>
      <c r="G81" s="4">
        <v>4.0</v>
      </c>
      <c r="H81" s="4" t="s">
        <v>45</v>
      </c>
      <c r="I81" s="4"/>
      <c r="J81" s="4"/>
      <c r="K81" s="4"/>
      <c r="L81" s="4"/>
      <c r="M81" s="4" t="s">
        <v>76</v>
      </c>
      <c r="N81" s="4"/>
      <c r="O81" s="8" t="s">
        <v>30</v>
      </c>
      <c r="P81" s="11" t="s">
        <v>77</v>
      </c>
      <c r="Q81" s="4">
        <v>1473792.0</v>
      </c>
      <c r="R81" s="4">
        <v>261.0</v>
      </c>
      <c r="S81" s="4" t="s">
        <v>78</v>
      </c>
      <c r="T81" s="14" t="s">
        <v>448</v>
      </c>
      <c r="U81" s="8" t="s">
        <v>449</v>
      </c>
    </row>
    <row r="82">
      <c r="A82" s="9" t="s">
        <v>450</v>
      </c>
      <c r="B82" s="4" t="s">
        <v>25</v>
      </c>
      <c r="C82" s="6" t="s">
        <v>451</v>
      </c>
      <c r="D82" s="4" t="s">
        <v>452</v>
      </c>
      <c r="E82" s="7">
        <v>43787.259722222225</v>
      </c>
      <c r="F82" s="4">
        <v>15.0</v>
      </c>
      <c r="G82" s="4">
        <v>22.0</v>
      </c>
      <c r="H82" s="4" t="s">
        <v>28</v>
      </c>
      <c r="I82" s="4"/>
      <c r="J82" s="4"/>
      <c r="K82" s="4"/>
      <c r="L82" s="4"/>
      <c r="M82" s="4" t="s">
        <v>29</v>
      </c>
      <c r="N82" s="4"/>
      <c r="O82" s="8" t="s">
        <v>30</v>
      </c>
      <c r="P82" s="11" t="s">
        <v>31</v>
      </c>
      <c r="Q82" s="4">
        <v>2190032.0</v>
      </c>
      <c r="R82" s="4">
        <v>36.0</v>
      </c>
      <c r="S82" s="4" t="s">
        <v>33</v>
      </c>
      <c r="T82" s="14" t="s">
        <v>453</v>
      </c>
      <c r="U82" s="8" t="s">
        <v>454</v>
      </c>
    </row>
    <row r="83">
      <c r="A83" s="9" t="s">
        <v>455</v>
      </c>
      <c r="B83" s="4" t="s">
        <v>142</v>
      </c>
      <c r="C83" s="22" t="s">
        <v>456</v>
      </c>
      <c r="D83" s="4" t="s">
        <v>457</v>
      </c>
      <c r="E83" s="7">
        <v>43787.20486111111</v>
      </c>
      <c r="F83" s="4"/>
      <c r="G83" s="4">
        <v>7.0</v>
      </c>
      <c r="H83" s="4" t="s">
        <v>45</v>
      </c>
      <c r="I83" s="4"/>
      <c r="J83" s="4"/>
      <c r="K83" s="4"/>
      <c r="L83" s="4"/>
      <c r="M83" s="4" t="s">
        <v>145</v>
      </c>
      <c r="N83" s="4"/>
      <c r="O83" s="8" t="s">
        <v>221</v>
      </c>
      <c r="P83" s="11" t="s">
        <v>146</v>
      </c>
      <c r="Q83" s="4">
        <v>250556.0</v>
      </c>
      <c r="R83" s="4">
        <v>50.0</v>
      </c>
      <c r="S83" s="4" t="s">
        <v>78</v>
      </c>
      <c r="T83" s="14" t="s">
        <v>458</v>
      </c>
      <c r="U83" s="8" t="s">
        <v>459</v>
      </c>
    </row>
    <row r="84">
      <c r="A84" s="9" t="s">
        <v>460</v>
      </c>
      <c r="B84" s="4" t="s">
        <v>37</v>
      </c>
      <c r="C84" s="22" t="s">
        <v>461</v>
      </c>
      <c r="D84" s="4" t="s">
        <v>462</v>
      </c>
      <c r="E84" s="7">
        <v>43787.19091435186</v>
      </c>
      <c r="F84" s="4">
        <v>7.0</v>
      </c>
      <c r="G84" s="4">
        <v>23.0</v>
      </c>
      <c r="H84" s="4" t="s">
        <v>45</v>
      </c>
      <c r="I84" s="4"/>
      <c r="J84" s="4"/>
      <c r="K84" s="4"/>
      <c r="L84" s="4"/>
      <c r="M84" s="4" t="s">
        <v>46</v>
      </c>
      <c r="N84" s="4"/>
      <c r="O84" s="8" t="s">
        <v>47</v>
      </c>
      <c r="P84" s="11" t="s">
        <v>48</v>
      </c>
      <c r="Q84" s="4">
        <v>725285.0</v>
      </c>
      <c r="R84" s="4">
        <v>40.0</v>
      </c>
      <c r="S84" s="4" t="s">
        <v>49</v>
      </c>
      <c r="T84" s="14" t="s">
        <v>463</v>
      </c>
      <c r="U84" s="8" t="s">
        <v>464</v>
      </c>
    </row>
    <row r="85">
      <c r="A85" s="9" t="s">
        <v>460</v>
      </c>
      <c r="B85" s="4" t="s">
        <v>37</v>
      </c>
      <c r="C85" s="22" t="s">
        <v>461</v>
      </c>
      <c r="D85" s="4" t="s">
        <v>462</v>
      </c>
      <c r="E85" s="7">
        <v>43787.19091435186</v>
      </c>
      <c r="F85" s="4">
        <v>7.0</v>
      </c>
      <c r="G85" s="4">
        <v>23.0</v>
      </c>
      <c r="H85" s="4" t="s">
        <v>45</v>
      </c>
      <c r="I85" s="4"/>
      <c r="J85" s="4"/>
      <c r="K85" s="4"/>
      <c r="L85" s="4"/>
      <c r="M85" s="4" t="s">
        <v>46</v>
      </c>
      <c r="N85" s="4"/>
      <c r="O85" s="8" t="s">
        <v>47</v>
      </c>
      <c r="P85" s="11" t="s">
        <v>48</v>
      </c>
      <c r="Q85" s="4">
        <v>725285.0</v>
      </c>
      <c r="R85" s="4">
        <v>40.0</v>
      </c>
      <c r="S85" s="4" t="s">
        <v>49</v>
      </c>
      <c r="T85" s="14" t="s">
        <v>463</v>
      </c>
      <c r="U85" s="8" t="s">
        <v>464</v>
      </c>
    </row>
    <row r="86">
      <c r="A86" s="9" t="s">
        <v>465</v>
      </c>
      <c r="B86" s="4" t="s">
        <v>25</v>
      </c>
      <c r="C86" s="6" t="s">
        <v>466</v>
      </c>
      <c r="D86" s="4" t="s">
        <v>467</v>
      </c>
      <c r="E86" s="7">
        <v>43785.26265046296</v>
      </c>
      <c r="F86" s="4">
        <v>1.0</v>
      </c>
      <c r="G86" s="4">
        <v>27.0</v>
      </c>
      <c r="H86" s="4" t="s">
        <v>28</v>
      </c>
      <c r="I86" s="4"/>
      <c r="J86" s="4"/>
      <c r="K86" s="4"/>
      <c r="L86" s="4"/>
      <c r="M86" s="4" t="s">
        <v>29</v>
      </c>
      <c r="N86" s="4"/>
      <c r="O86" s="8" t="s">
        <v>30</v>
      </c>
      <c r="P86" s="11" t="s">
        <v>31</v>
      </c>
      <c r="Q86" s="4">
        <v>2186985.0</v>
      </c>
      <c r="R86" s="4">
        <v>36.0</v>
      </c>
      <c r="S86" s="4" t="s">
        <v>33</v>
      </c>
      <c r="T86" s="14" t="s">
        <v>468</v>
      </c>
      <c r="U86" s="8" t="s">
        <v>469</v>
      </c>
    </row>
    <row r="87">
      <c r="A87" s="9" t="s">
        <v>470</v>
      </c>
      <c r="B87" s="4" t="s">
        <v>73</v>
      </c>
      <c r="C87" s="22" t="s">
        <v>471</v>
      </c>
      <c r="D87" s="4" t="s">
        <v>472</v>
      </c>
      <c r="E87" s="7">
        <v>43785.191608796296</v>
      </c>
      <c r="F87" s="4">
        <v>4.0</v>
      </c>
      <c r="G87" s="4">
        <v>5.0</v>
      </c>
      <c r="H87" s="4" t="s">
        <v>45</v>
      </c>
      <c r="I87" s="4"/>
      <c r="J87" s="4"/>
      <c r="K87" s="4"/>
      <c r="L87" s="4"/>
      <c r="M87" s="4" t="s">
        <v>76</v>
      </c>
      <c r="N87" s="4"/>
      <c r="O87" s="8" t="s">
        <v>30</v>
      </c>
      <c r="P87" s="11" t="s">
        <v>77</v>
      </c>
      <c r="Q87" s="4">
        <v>1472112.0</v>
      </c>
      <c r="R87" s="4">
        <v>261.0</v>
      </c>
      <c r="S87" s="4" t="s">
        <v>78</v>
      </c>
      <c r="T87" s="14" t="s">
        <v>473</v>
      </c>
      <c r="U87" s="8" t="s">
        <v>474</v>
      </c>
    </row>
    <row r="88">
      <c r="A88" s="9" t="s">
        <v>475</v>
      </c>
      <c r="B88" s="4" t="s">
        <v>73</v>
      </c>
      <c r="C88" s="22" t="s">
        <v>476</v>
      </c>
      <c r="D88" s="4" t="s">
        <v>477</v>
      </c>
      <c r="E88" s="7">
        <v>43785.19143518519</v>
      </c>
      <c r="F88" s="4">
        <v>1.0</v>
      </c>
      <c r="G88" s="4">
        <v>8.0</v>
      </c>
      <c r="H88" s="4" t="s">
        <v>45</v>
      </c>
      <c r="I88" s="4"/>
      <c r="J88" s="4"/>
      <c r="K88" s="4"/>
      <c r="L88" s="4"/>
      <c r="M88" s="4" t="s">
        <v>76</v>
      </c>
      <c r="N88" s="4"/>
      <c r="O88" s="8" t="s">
        <v>30</v>
      </c>
      <c r="P88" s="11" t="s">
        <v>77</v>
      </c>
      <c r="Q88" s="4">
        <v>1472112.0</v>
      </c>
      <c r="R88" s="4">
        <v>261.0</v>
      </c>
      <c r="S88" s="4" t="s">
        <v>78</v>
      </c>
      <c r="T88" s="14" t="s">
        <v>478</v>
      </c>
      <c r="U88" s="8" t="s">
        <v>479</v>
      </c>
    </row>
    <row r="89">
      <c r="A89" s="9" t="s">
        <v>475</v>
      </c>
      <c r="B89" s="4" t="s">
        <v>73</v>
      </c>
      <c r="C89" s="22" t="s">
        <v>476</v>
      </c>
      <c r="D89" s="4" t="s">
        <v>477</v>
      </c>
      <c r="E89" s="7">
        <v>43785.19143518519</v>
      </c>
      <c r="F89" s="4">
        <v>1.0</v>
      </c>
      <c r="G89" s="4">
        <v>8.0</v>
      </c>
      <c r="H89" s="4" t="s">
        <v>45</v>
      </c>
      <c r="I89" s="4"/>
      <c r="J89" s="4"/>
      <c r="K89" s="4"/>
      <c r="L89" s="4"/>
      <c r="M89" s="4" t="s">
        <v>76</v>
      </c>
      <c r="N89" s="4"/>
      <c r="O89" s="8" t="s">
        <v>30</v>
      </c>
      <c r="P89" s="11" t="s">
        <v>77</v>
      </c>
      <c r="Q89" s="4">
        <v>1472112.0</v>
      </c>
      <c r="R89" s="4">
        <v>261.0</v>
      </c>
      <c r="S89" s="4" t="s">
        <v>78</v>
      </c>
      <c r="T89" s="14" t="s">
        <v>478</v>
      </c>
      <c r="U89" s="8" t="s">
        <v>479</v>
      </c>
    </row>
    <row r="90">
      <c r="A90" s="9" t="s">
        <v>480</v>
      </c>
      <c r="B90" s="4" t="s">
        <v>125</v>
      </c>
      <c r="C90" s="22" t="s">
        <v>481</v>
      </c>
      <c r="D90" s="4" t="s">
        <v>482</v>
      </c>
      <c r="E90" s="7">
        <v>43784.5855787037</v>
      </c>
      <c r="F90" s="4"/>
      <c r="G90" s="4"/>
      <c r="H90" s="4" t="s">
        <v>45</v>
      </c>
      <c r="I90" s="4"/>
      <c r="J90" s="4"/>
      <c r="K90" s="4"/>
      <c r="L90" s="4"/>
      <c r="M90" s="4" t="s">
        <v>128</v>
      </c>
      <c r="N90" s="4"/>
      <c r="O90" s="8" t="s">
        <v>129</v>
      </c>
      <c r="P90" s="11" t="s">
        <v>130</v>
      </c>
      <c r="Q90" s="4">
        <v>14268.0</v>
      </c>
      <c r="R90" s="4">
        <v>3.0</v>
      </c>
      <c r="S90" s="4" t="s">
        <v>132</v>
      </c>
      <c r="T90" s="14" t="s">
        <v>483</v>
      </c>
      <c r="U90" s="8" t="s">
        <v>484</v>
      </c>
    </row>
    <row r="91">
      <c r="A91" s="9" t="s">
        <v>485</v>
      </c>
      <c r="B91" s="4" t="s">
        <v>73</v>
      </c>
      <c r="C91" s="22" t="s">
        <v>486</v>
      </c>
      <c r="D91" s="4" t="s">
        <v>487</v>
      </c>
      <c r="E91" s="7">
        <v>43784.54986111111</v>
      </c>
      <c r="F91" s="4">
        <v>23.0</v>
      </c>
      <c r="G91" s="4">
        <v>26.0</v>
      </c>
      <c r="H91" s="4" t="s">
        <v>45</v>
      </c>
      <c r="I91" s="4"/>
      <c r="J91" s="4"/>
      <c r="K91" s="4"/>
      <c r="L91" s="4"/>
      <c r="M91" s="4" t="s">
        <v>76</v>
      </c>
      <c r="N91" s="4"/>
      <c r="O91" s="8" t="s">
        <v>30</v>
      </c>
      <c r="P91" s="11" t="s">
        <v>77</v>
      </c>
      <c r="Q91" s="4">
        <v>1471702.0</v>
      </c>
      <c r="R91" s="4">
        <v>261.0</v>
      </c>
      <c r="S91" s="4" t="s">
        <v>78</v>
      </c>
      <c r="T91" s="14" t="s">
        <v>488</v>
      </c>
      <c r="U91" s="8" t="s">
        <v>489</v>
      </c>
    </row>
    <row r="92">
      <c r="A92" s="9" t="s">
        <v>490</v>
      </c>
      <c r="B92" s="4" t="s">
        <v>37</v>
      </c>
      <c r="C92" s="6" t="s">
        <v>491</v>
      </c>
      <c r="D92" s="4" t="s">
        <v>492</v>
      </c>
      <c r="E92" s="7">
        <v>43784.408796296295</v>
      </c>
      <c r="F92" s="4">
        <v>251.0</v>
      </c>
      <c r="G92" s="4"/>
      <c r="H92" s="4" t="s">
        <v>28</v>
      </c>
      <c r="I92" s="4"/>
      <c r="J92" s="4"/>
      <c r="K92" s="4"/>
      <c r="L92" s="4"/>
      <c r="M92" s="4" t="s">
        <v>46</v>
      </c>
      <c r="N92" s="4"/>
      <c r="O92" s="8" t="s">
        <v>493</v>
      </c>
      <c r="P92" s="11" t="s">
        <v>48</v>
      </c>
      <c r="Q92" s="4">
        <v>723295.0</v>
      </c>
      <c r="R92" s="4">
        <v>40.0</v>
      </c>
      <c r="S92" s="4" t="s">
        <v>49</v>
      </c>
      <c r="T92" s="14" t="s">
        <v>494</v>
      </c>
      <c r="U92" s="8" t="s">
        <v>495</v>
      </c>
    </row>
    <row r="93">
      <c r="A93" s="9" t="s">
        <v>496</v>
      </c>
      <c r="B93" s="4" t="s">
        <v>37</v>
      </c>
      <c r="C93" s="6" t="s">
        <v>497</v>
      </c>
      <c r="D93" s="4" t="s">
        <v>498</v>
      </c>
      <c r="E93" s="7">
        <v>43784.408692129626</v>
      </c>
      <c r="F93" s="4">
        <v>155.0</v>
      </c>
      <c r="G93" s="4"/>
      <c r="H93" s="4" t="s">
        <v>28</v>
      </c>
      <c r="I93" s="4"/>
      <c r="J93" s="4"/>
      <c r="K93" s="4"/>
      <c r="L93" s="4"/>
      <c r="M93" s="4" t="s">
        <v>46</v>
      </c>
      <c r="N93" s="4"/>
      <c r="O93" s="8" t="s">
        <v>493</v>
      </c>
      <c r="P93" s="11" t="s">
        <v>48</v>
      </c>
      <c r="Q93" s="4">
        <v>723295.0</v>
      </c>
      <c r="R93" s="4">
        <v>40.0</v>
      </c>
      <c r="S93" s="4" t="s">
        <v>49</v>
      </c>
      <c r="T93" s="14" t="s">
        <v>499</v>
      </c>
      <c r="U93" s="8" t="s">
        <v>500</v>
      </c>
    </row>
    <row r="94">
      <c r="A94" s="9" t="s">
        <v>496</v>
      </c>
      <c r="B94" s="4" t="s">
        <v>37</v>
      </c>
      <c r="C94" s="6" t="s">
        <v>497</v>
      </c>
      <c r="D94" s="4" t="s">
        <v>498</v>
      </c>
      <c r="E94" s="7">
        <v>43784.408692129626</v>
      </c>
      <c r="F94" s="4">
        <v>155.0</v>
      </c>
      <c r="G94" s="4"/>
      <c r="H94" s="4" t="s">
        <v>28</v>
      </c>
      <c r="I94" s="4"/>
      <c r="J94" s="4"/>
      <c r="K94" s="4"/>
      <c r="L94" s="4"/>
      <c r="M94" s="4" t="s">
        <v>46</v>
      </c>
      <c r="N94" s="4"/>
      <c r="O94" s="8" t="s">
        <v>493</v>
      </c>
      <c r="P94" s="11" t="s">
        <v>48</v>
      </c>
      <c r="Q94" s="4">
        <v>723295.0</v>
      </c>
      <c r="R94" s="4">
        <v>40.0</v>
      </c>
      <c r="S94" s="4" t="s">
        <v>49</v>
      </c>
      <c r="T94" s="14" t="s">
        <v>499</v>
      </c>
      <c r="U94" s="8" t="s">
        <v>500</v>
      </c>
    </row>
    <row r="95">
      <c r="A95" s="9" t="s">
        <v>502</v>
      </c>
      <c r="B95" s="4" t="s">
        <v>25</v>
      </c>
      <c r="C95" s="6" t="s">
        <v>503</v>
      </c>
      <c r="D95" s="4" t="s">
        <v>504</v>
      </c>
      <c r="E95" s="7">
        <v>43784.22174768518</v>
      </c>
      <c r="F95" s="4">
        <v>13.0</v>
      </c>
      <c r="G95" s="4">
        <v>32.0</v>
      </c>
      <c r="H95" s="4" t="s">
        <v>28</v>
      </c>
      <c r="I95" s="4"/>
      <c r="J95" s="4"/>
      <c r="K95" s="4"/>
      <c r="L95" s="4"/>
      <c r="M95" s="4" t="s">
        <v>29</v>
      </c>
      <c r="N95" s="4"/>
      <c r="O95" s="8" t="s">
        <v>47</v>
      </c>
      <c r="P95" s="11" t="s">
        <v>31</v>
      </c>
      <c r="Q95" s="4">
        <v>2185455.0</v>
      </c>
      <c r="R95" s="4">
        <v>36.0</v>
      </c>
      <c r="S95" s="4" t="s">
        <v>33</v>
      </c>
      <c r="T95" s="14" t="s">
        <v>506</v>
      </c>
      <c r="U95" s="8" t="s">
        <v>508</v>
      </c>
    </row>
    <row r="96">
      <c r="A96" s="9" t="s">
        <v>509</v>
      </c>
      <c r="B96" s="4" t="s">
        <v>73</v>
      </c>
      <c r="C96" s="22" t="s">
        <v>510</v>
      </c>
      <c r="D96" s="4" t="s">
        <v>511</v>
      </c>
      <c r="E96" s="7">
        <v>43784.21282407407</v>
      </c>
      <c r="F96" s="4">
        <v>4.0</v>
      </c>
      <c r="G96" s="4">
        <v>7.0</v>
      </c>
      <c r="H96" s="4" t="s">
        <v>45</v>
      </c>
      <c r="I96" s="4"/>
      <c r="J96" s="4"/>
      <c r="K96" s="4"/>
      <c r="L96" s="4"/>
      <c r="M96" s="4" t="s">
        <v>76</v>
      </c>
      <c r="N96" s="4"/>
      <c r="O96" s="8" t="s">
        <v>30</v>
      </c>
      <c r="P96" s="11" t="s">
        <v>77</v>
      </c>
      <c r="Q96" s="4">
        <v>1471397.0</v>
      </c>
      <c r="R96" s="4">
        <v>261.0</v>
      </c>
      <c r="S96" s="4" t="s">
        <v>78</v>
      </c>
      <c r="T96" s="14" t="s">
        <v>512</v>
      </c>
      <c r="U96" s="8" t="s">
        <v>513</v>
      </c>
    </row>
    <row r="97">
      <c r="A97" s="9" t="s">
        <v>509</v>
      </c>
      <c r="B97" s="4" t="s">
        <v>73</v>
      </c>
      <c r="C97" s="22" t="s">
        <v>510</v>
      </c>
      <c r="D97" s="4" t="s">
        <v>511</v>
      </c>
      <c r="E97" s="7">
        <v>43784.21282407407</v>
      </c>
      <c r="F97" s="4">
        <v>4.0</v>
      </c>
      <c r="G97" s="4">
        <v>7.0</v>
      </c>
      <c r="H97" s="4" t="s">
        <v>45</v>
      </c>
      <c r="I97" s="4"/>
      <c r="J97" s="4"/>
      <c r="K97" s="4"/>
      <c r="L97" s="4"/>
      <c r="M97" s="4" t="s">
        <v>76</v>
      </c>
      <c r="N97" s="4"/>
      <c r="O97" s="8" t="s">
        <v>30</v>
      </c>
      <c r="P97" s="11" t="s">
        <v>77</v>
      </c>
      <c r="Q97" s="4">
        <v>1471397.0</v>
      </c>
      <c r="R97" s="4">
        <v>261.0</v>
      </c>
      <c r="S97" s="4" t="s">
        <v>78</v>
      </c>
      <c r="T97" s="14" t="s">
        <v>512</v>
      </c>
      <c r="U97" s="8" t="s">
        <v>513</v>
      </c>
    </row>
    <row r="98">
      <c r="A98" s="9" t="s">
        <v>514</v>
      </c>
      <c r="B98" s="4" t="s">
        <v>37</v>
      </c>
      <c r="C98" s="22" t="s">
        <v>515</v>
      </c>
      <c r="D98" s="4" t="s">
        <v>516</v>
      </c>
      <c r="E98" s="7">
        <v>43784.18340277778</v>
      </c>
      <c r="F98" s="4">
        <v>3.0</v>
      </c>
      <c r="G98" s="4">
        <v>5.0</v>
      </c>
      <c r="H98" s="4" t="s">
        <v>45</v>
      </c>
      <c r="I98" s="4"/>
      <c r="J98" s="4"/>
      <c r="K98" s="4"/>
      <c r="L98" s="4"/>
      <c r="M98" s="4" t="s">
        <v>46</v>
      </c>
      <c r="N98" s="4"/>
      <c r="O98" s="8" t="s">
        <v>47</v>
      </c>
      <c r="P98" s="11" t="s">
        <v>48</v>
      </c>
      <c r="Q98" s="4">
        <v>723093.0</v>
      </c>
      <c r="R98" s="4">
        <v>40.0</v>
      </c>
      <c r="S98" s="4" t="s">
        <v>49</v>
      </c>
      <c r="T98" s="14" t="s">
        <v>517</v>
      </c>
      <c r="U98" s="8" t="s">
        <v>518</v>
      </c>
    </row>
    <row r="99">
      <c r="A99" s="9" t="s">
        <v>519</v>
      </c>
      <c r="B99" s="4" t="s">
        <v>217</v>
      </c>
      <c r="C99" s="22" t="s">
        <v>520</v>
      </c>
      <c r="D99" s="4" t="s">
        <v>521</v>
      </c>
      <c r="E99" s="7">
        <v>43783.775451388894</v>
      </c>
      <c r="F99" s="4">
        <v>15.0</v>
      </c>
      <c r="G99" s="4"/>
      <c r="H99" s="4" t="s">
        <v>45</v>
      </c>
      <c r="I99" s="4"/>
      <c r="J99" s="4"/>
      <c r="K99" s="4"/>
      <c r="L99" s="4"/>
      <c r="M99" s="4" t="s">
        <v>220</v>
      </c>
      <c r="N99" s="4"/>
      <c r="O99" s="8" t="s">
        <v>47</v>
      </c>
      <c r="P99" s="11" t="s">
        <v>222</v>
      </c>
      <c r="Q99" s="4">
        <v>795643.0</v>
      </c>
      <c r="R99" s="4">
        <v>5.0</v>
      </c>
      <c r="S99" s="4"/>
      <c r="T99" s="14" t="s">
        <v>522</v>
      </c>
      <c r="U99" s="8" t="s">
        <v>524</v>
      </c>
    </row>
    <row r="100">
      <c r="A100" s="9" t="s">
        <v>525</v>
      </c>
      <c r="B100" s="4" t="s">
        <v>217</v>
      </c>
      <c r="C100" s="22" t="s">
        <v>526</v>
      </c>
      <c r="D100" s="4" t="s">
        <v>527</v>
      </c>
      <c r="E100" s="7">
        <v>43783.774305555555</v>
      </c>
      <c r="F100" s="4">
        <v>15.0</v>
      </c>
      <c r="G100" s="4">
        <v>53.0</v>
      </c>
      <c r="H100" s="4" t="s">
        <v>45</v>
      </c>
      <c r="I100" s="4"/>
      <c r="J100" s="4"/>
      <c r="K100" s="4"/>
      <c r="L100" s="4"/>
      <c r="M100" s="4" t="s">
        <v>220</v>
      </c>
      <c r="N100" s="4"/>
      <c r="O100" s="8" t="s">
        <v>221</v>
      </c>
      <c r="P100" s="11" t="s">
        <v>222</v>
      </c>
      <c r="Q100" s="4">
        <v>795643.0</v>
      </c>
      <c r="R100" s="4">
        <v>5.0</v>
      </c>
      <c r="S100" s="4"/>
      <c r="T100" s="14" t="s">
        <v>528</v>
      </c>
      <c r="U100" s="8" t="s">
        <v>529</v>
      </c>
    </row>
    <row r="101">
      <c r="A101" s="9" t="s">
        <v>525</v>
      </c>
      <c r="B101" s="4" t="s">
        <v>217</v>
      </c>
      <c r="C101" s="22" t="s">
        <v>526</v>
      </c>
      <c r="D101" s="4" t="s">
        <v>527</v>
      </c>
      <c r="E101" s="7">
        <v>43783.774305555555</v>
      </c>
      <c r="F101" s="4">
        <v>15.0</v>
      </c>
      <c r="G101" s="4">
        <v>53.0</v>
      </c>
      <c r="H101" s="4" t="s">
        <v>45</v>
      </c>
      <c r="I101" s="4"/>
      <c r="J101" s="4"/>
      <c r="K101" s="4"/>
      <c r="L101" s="4"/>
      <c r="M101" s="4" t="s">
        <v>220</v>
      </c>
      <c r="N101" s="4"/>
      <c r="O101" s="8" t="s">
        <v>221</v>
      </c>
      <c r="P101" s="11" t="s">
        <v>222</v>
      </c>
      <c r="Q101" s="4">
        <v>795643.0</v>
      </c>
      <c r="R101" s="4">
        <v>5.0</v>
      </c>
      <c r="S101" s="4"/>
      <c r="T101" s="14" t="s">
        <v>528</v>
      </c>
      <c r="U101" s="8" t="s">
        <v>529</v>
      </c>
    </row>
    <row r="102">
      <c r="A102" s="9" t="s">
        <v>530</v>
      </c>
      <c r="B102" s="4" t="s">
        <v>55</v>
      </c>
      <c r="C102" s="6" t="s">
        <v>531</v>
      </c>
      <c r="D102" s="4" t="s">
        <v>532</v>
      </c>
      <c r="E102" s="7">
        <v>43783.62896990741</v>
      </c>
      <c r="F102" s="4">
        <v>3.0</v>
      </c>
      <c r="G102" s="4">
        <v>19.0</v>
      </c>
      <c r="H102" s="4" t="s">
        <v>28</v>
      </c>
      <c r="I102" s="4"/>
      <c r="J102" s="4"/>
      <c r="K102" s="4"/>
      <c r="L102" s="4"/>
      <c r="M102" s="4" t="s">
        <v>58</v>
      </c>
      <c r="N102" s="4"/>
      <c r="O102" s="8" t="s">
        <v>203</v>
      </c>
      <c r="P102" s="11" t="s">
        <v>59</v>
      </c>
      <c r="Q102" s="4">
        <v>496849.0</v>
      </c>
      <c r="R102" s="4">
        <v>10.0</v>
      </c>
      <c r="S102" s="4" t="s">
        <v>62</v>
      </c>
      <c r="T102" s="14" t="s">
        <v>533</v>
      </c>
      <c r="U102" s="8" t="s">
        <v>534</v>
      </c>
    </row>
    <row r="103">
      <c r="A103" s="9" t="s">
        <v>535</v>
      </c>
      <c r="B103" s="4" t="s">
        <v>251</v>
      </c>
      <c r="C103" s="22" t="s">
        <v>536</v>
      </c>
      <c r="D103" s="4" t="s">
        <v>537</v>
      </c>
      <c r="E103" s="7">
        <v>43783.58175925926</v>
      </c>
      <c r="F103" s="4">
        <v>6.0</v>
      </c>
      <c r="G103" s="4">
        <v>58.0</v>
      </c>
      <c r="H103" s="4" t="s">
        <v>45</v>
      </c>
      <c r="I103" s="4"/>
      <c r="J103" s="4"/>
      <c r="K103" s="4"/>
      <c r="L103" s="4"/>
      <c r="M103" s="4" t="s">
        <v>254</v>
      </c>
      <c r="N103" s="4"/>
      <c r="O103" s="8" t="s">
        <v>221</v>
      </c>
      <c r="P103" s="11" t="s">
        <v>255</v>
      </c>
      <c r="Q103" s="4">
        <v>1903542.0</v>
      </c>
      <c r="R103" s="4">
        <v>70.0</v>
      </c>
      <c r="S103" s="4" t="s">
        <v>78</v>
      </c>
      <c r="T103" s="14" t="s">
        <v>538</v>
      </c>
      <c r="U103" s="8" t="s">
        <v>539</v>
      </c>
    </row>
    <row r="104">
      <c r="A104" s="9" t="s">
        <v>540</v>
      </c>
      <c r="B104" s="4" t="s">
        <v>251</v>
      </c>
      <c r="C104" s="22" t="s">
        <v>541</v>
      </c>
      <c r="D104" s="4" t="s">
        <v>542</v>
      </c>
      <c r="E104" s="7">
        <v>43783.51729166666</v>
      </c>
      <c r="F104" s="4"/>
      <c r="G104" s="4">
        <v>3.0</v>
      </c>
      <c r="H104" s="4" t="s">
        <v>45</v>
      </c>
      <c r="I104" s="4"/>
      <c r="J104" s="4"/>
      <c r="K104" s="4" t="s">
        <v>254</v>
      </c>
      <c r="L104" s="4" t="s">
        <v>251</v>
      </c>
      <c r="M104" s="4" t="s">
        <v>254</v>
      </c>
      <c r="N104" s="4" t="s">
        <v>543</v>
      </c>
      <c r="O104" s="8" t="s">
        <v>47</v>
      </c>
      <c r="P104" s="11" t="s">
        <v>255</v>
      </c>
      <c r="Q104" s="4">
        <v>1903348.0</v>
      </c>
      <c r="R104" s="4">
        <v>70.0</v>
      </c>
      <c r="S104" s="4" t="s">
        <v>78</v>
      </c>
      <c r="T104" s="14" t="s">
        <v>544</v>
      </c>
      <c r="U104" s="8" t="s">
        <v>545</v>
      </c>
    </row>
    <row r="105">
      <c r="A105" s="9" t="s">
        <v>546</v>
      </c>
      <c r="B105" s="4" t="s">
        <v>37</v>
      </c>
      <c r="C105" s="22" t="s">
        <v>547</v>
      </c>
      <c r="D105" s="4" t="s">
        <v>548</v>
      </c>
      <c r="E105" s="7">
        <v>43783.19697916666</v>
      </c>
      <c r="F105" s="4">
        <v>13.0</v>
      </c>
      <c r="G105" s="4">
        <v>38.0</v>
      </c>
      <c r="H105" s="4" t="s">
        <v>45</v>
      </c>
      <c r="I105" s="4"/>
      <c r="J105" s="4"/>
      <c r="K105" s="4"/>
      <c r="L105" s="4"/>
      <c r="M105" s="4" t="s">
        <v>46</v>
      </c>
      <c r="N105" s="4"/>
      <c r="O105" s="8" t="s">
        <v>47</v>
      </c>
      <c r="P105" s="11" t="s">
        <v>48</v>
      </c>
      <c r="Q105" s="4">
        <v>722392.0</v>
      </c>
      <c r="R105" s="4">
        <v>40.0</v>
      </c>
      <c r="S105" s="4" t="s">
        <v>49</v>
      </c>
      <c r="T105" s="14" t="s">
        <v>549</v>
      </c>
      <c r="U105" s="8" t="s">
        <v>550</v>
      </c>
    </row>
    <row r="106">
      <c r="A106" s="9" t="s">
        <v>551</v>
      </c>
      <c r="B106" s="4" t="s">
        <v>125</v>
      </c>
      <c r="C106" s="22" t="s">
        <v>552</v>
      </c>
      <c r="D106" s="4" t="s">
        <v>553</v>
      </c>
      <c r="E106" s="7">
        <v>43782.77434027778</v>
      </c>
      <c r="F106" s="4"/>
      <c r="G106" s="4">
        <v>2.0</v>
      </c>
      <c r="H106" s="4" t="s">
        <v>45</v>
      </c>
      <c r="I106" s="4"/>
      <c r="J106" s="4"/>
      <c r="K106" s="4"/>
      <c r="L106" s="4"/>
      <c r="M106" s="4" t="s">
        <v>128</v>
      </c>
      <c r="N106" s="4"/>
      <c r="O106" s="8" t="s">
        <v>129</v>
      </c>
      <c r="P106" s="11" t="s">
        <v>130</v>
      </c>
      <c r="Q106" s="4">
        <v>14227.0</v>
      </c>
      <c r="R106" s="4">
        <v>3.0</v>
      </c>
      <c r="S106" s="4" t="s">
        <v>132</v>
      </c>
      <c r="T106" s="14" t="s">
        <v>554</v>
      </c>
      <c r="U106" s="8" t="s">
        <v>555</v>
      </c>
    </row>
    <row r="107">
      <c r="A107" s="9" t="s">
        <v>556</v>
      </c>
      <c r="B107" s="4" t="s">
        <v>125</v>
      </c>
      <c r="C107" s="22" t="s">
        <v>557</v>
      </c>
      <c r="D107" s="4" t="s">
        <v>558</v>
      </c>
      <c r="E107" s="7">
        <v>43782.697962962964</v>
      </c>
      <c r="F107" s="4">
        <v>1.0</v>
      </c>
      <c r="G107" s="4"/>
      <c r="H107" s="4" t="s">
        <v>45</v>
      </c>
      <c r="I107" s="4"/>
      <c r="J107" s="4"/>
      <c r="K107" s="4"/>
      <c r="L107" s="4"/>
      <c r="M107" s="4" t="s">
        <v>128</v>
      </c>
      <c r="N107" s="4"/>
      <c r="O107" s="8" t="s">
        <v>129</v>
      </c>
      <c r="P107" s="11" t="s">
        <v>130</v>
      </c>
      <c r="Q107" s="4">
        <v>14227.0</v>
      </c>
      <c r="R107" s="4">
        <v>3.0</v>
      </c>
      <c r="S107" s="4" t="s">
        <v>132</v>
      </c>
      <c r="T107" s="14" t="s">
        <v>559</v>
      </c>
      <c r="U107" s="8" t="s">
        <v>560</v>
      </c>
    </row>
    <row r="108">
      <c r="A108" s="9" t="s">
        <v>561</v>
      </c>
      <c r="B108" s="4" t="s">
        <v>217</v>
      </c>
      <c r="C108" s="22" t="s">
        <v>562</v>
      </c>
      <c r="D108" s="4" t="s">
        <v>563</v>
      </c>
      <c r="E108" s="7">
        <v>43782.593668981484</v>
      </c>
      <c r="F108" s="4">
        <v>5.0</v>
      </c>
      <c r="G108" s="4">
        <v>14.0</v>
      </c>
      <c r="H108" s="4" t="s">
        <v>45</v>
      </c>
      <c r="I108" s="4"/>
      <c r="J108" s="4"/>
      <c r="K108" s="4"/>
      <c r="L108" s="4"/>
      <c r="M108" s="4" t="s">
        <v>220</v>
      </c>
      <c r="N108" s="4"/>
      <c r="O108" s="8" t="s">
        <v>221</v>
      </c>
      <c r="P108" s="11" t="s">
        <v>222</v>
      </c>
      <c r="Q108" s="4">
        <v>794900.0</v>
      </c>
      <c r="R108" s="4">
        <v>5.0</v>
      </c>
      <c r="S108" s="4"/>
      <c r="T108" s="14" t="s">
        <v>564</v>
      </c>
      <c r="U108" s="8" t="s">
        <v>565</v>
      </c>
    </row>
    <row r="109">
      <c r="A109" s="9" t="s">
        <v>566</v>
      </c>
      <c r="B109" s="4" t="s">
        <v>251</v>
      </c>
      <c r="C109" s="22" t="s">
        <v>567</v>
      </c>
      <c r="D109" s="4" t="s">
        <v>568</v>
      </c>
      <c r="E109" s="7">
        <v>43782.4903587963</v>
      </c>
      <c r="F109" s="4">
        <v>1.0</v>
      </c>
      <c r="G109" s="4">
        <v>11.0</v>
      </c>
      <c r="H109" s="4" t="s">
        <v>45</v>
      </c>
      <c r="I109" s="4"/>
      <c r="J109" s="4"/>
      <c r="K109" s="4" t="s">
        <v>254</v>
      </c>
      <c r="L109" s="4" t="s">
        <v>251</v>
      </c>
      <c r="M109" s="4" t="s">
        <v>254</v>
      </c>
      <c r="N109" s="4" t="s">
        <v>569</v>
      </c>
      <c r="O109" s="8" t="s">
        <v>47</v>
      </c>
      <c r="P109" s="11" t="s">
        <v>255</v>
      </c>
      <c r="Q109" s="4">
        <v>1901849.0</v>
      </c>
      <c r="R109" s="4">
        <v>70.0</v>
      </c>
      <c r="S109" s="4" t="s">
        <v>78</v>
      </c>
      <c r="T109" s="14" t="s">
        <v>570</v>
      </c>
      <c r="U109" s="8" t="s">
        <v>571</v>
      </c>
    </row>
    <row r="110">
      <c r="A110" s="9" t="s">
        <v>569</v>
      </c>
      <c r="B110" s="4" t="s">
        <v>251</v>
      </c>
      <c r="C110" s="22" t="s">
        <v>572</v>
      </c>
      <c r="D110" s="4" t="s">
        <v>568</v>
      </c>
      <c r="E110" s="7">
        <v>43782.4903587963</v>
      </c>
      <c r="F110" s="4">
        <v>1.0</v>
      </c>
      <c r="G110" s="4">
        <v>31.0</v>
      </c>
      <c r="H110" s="4" t="s">
        <v>45</v>
      </c>
      <c r="I110" s="4"/>
      <c r="J110" s="4"/>
      <c r="K110" s="4"/>
      <c r="L110" s="4"/>
      <c r="M110" s="4" t="s">
        <v>254</v>
      </c>
      <c r="N110" s="4"/>
      <c r="O110" s="8" t="s">
        <v>47</v>
      </c>
      <c r="P110" s="11" t="s">
        <v>255</v>
      </c>
      <c r="Q110" s="4">
        <v>1901849.0</v>
      </c>
      <c r="R110" s="4">
        <v>70.0</v>
      </c>
      <c r="S110" s="4" t="s">
        <v>78</v>
      </c>
      <c r="T110" s="14" t="s">
        <v>573</v>
      </c>
      <c r="U110" s="8" t="s">
        <v>574</v>
      </c>
    </row>
    <row r="111">
      <c r="A111" s="9" t="s">
        <v>569</v>
      </c>
      <c r="B111" s="4" t="s">
        <v>251</v>
      </c>
      <c r="C111" s="22" t="s">
        <v>572</v>
      </c>
      <c r="D111" s="4" t="s">
        <v>568</v>
      </c>
      <c r="E111" s="7">
        <v>43782.4903587963</v>
      </c>
      <c r="F111" s="4">
        <v>1.0</v>
      </c>
      <c r="G111" s="4">
        <v>31.0</v>
      </c>
      <c r="H111" s="4" t="s">
        <v>45</v>
      </c>
      <c r="I111" s="4"/>
      <c r="J111" s="4"/>
      <c r="K111" s="4"/>
      <c r="L111" s="4"/>
      <c r="M111" s="4" t="s">
        <v>254</v>
      </c>
      <c r="N111" s="4"/>
      <c r="O111" s="8" t="s">
        <v>47</v>
      </c>
      <c r="P111" s="11" t="s">
        <v>255</v>
      </c>
      <c r="Q111" s="4">
        <v>1901849.0</v>
      </c>
      <c r="R111" s="4">
        <v>70.0</v>
      </c>
      <c r="S111" s="4" t="s">
        <v>78</v>
      </c>
      <c r="T111" s="14" t="s">
        <v>573</v>
      </c>
      <c r="U111" s="8" t="s">
        <v>574</v>
      </c>
    </row>
    <row r="112">
      <c r="A112" s="9" t="s">
        <v>575</v>
      </c>
      <c r="B112" s="4" t="s">
        <v>125</v>
      </c>
      <c r="C112" s="22" t="s">
        <v>576</v>
      </c>
      <c r="D112" s="4" t="s">
        <v>577</v>
      </c>
      <c r="E112" s="7">
        <v>43782.44280092593</v>
      </c>
      <c r="F112" s="4"/>
      <c r="G112" s="4"/>
      <c r="H112" s="4" t="s">
        <v>45</v>
      </c>
      <c r="I112" s="4"/>
      <c r="J112" s="4"/>
      <c r="K112" s="4"/>
      <c r="L112" s="4"/>
      <c r="M112" s="4" t="s">
        <v>128</v>
      </c>
      <c r="N112" s="4"/>
      <c r="O112" s="8" t="s">
        <v>129</v>
      </c>
      <c r="P112" s="11" t="s">
        <v>130</v>
      </c>
      <c r="Q112" s="4">
        <v>14224.0</v>
      </c>
      <c r="R112" s="4">
        <v>3.0</v>
      </c>
      <c r="S112" s="4" t="s">
        <v>132</v>
      </c>
      <c r="T112" s="14" t="s">
        <v>578</v>
      </c>
      <c r="U112" s="8" t="s">
        <v>579</v>
      </c>
    </row>
    <row r="113">
      <c r="A113" s="9" t="s">
        <v>580</v>
      </c>
      <c r="B113" s="4" t="s">
        <v>25</v>
      </c>
      <c r="C113" s="6" t="s">
        <v>581</v>
      </c>
      <c r="D113" s="4" t="s">
        <v>582</v>
      </c>
      <c r="E113" s="7">
        <v>43782.30707175926</v>
      </c>
      <c r="F113" s="4">
        <v>7.0</v>
      </c>
      <c r="G113" s="4">
        <v>29.0</v>
      </c>
      <c r="H113" s="4" t="s">
        <v>28</v>
      </c>
      <c r="I113" s="4"/>
      <c r="J113" s="4"/>
      <c r="K113" s="4"/>
      <c r="L113" s="4"/>
      <c r="M113" s="4" t="s">
        <v>29</v>
      </c>
      <c r="N113" s="4"/>
      <c r="O113" s="8" t="s">
        <v>203</v>
      </c>
      <c r="P113" s="11" t="s">
        <v>31</v>
      </c>
      <c r="Q113" s="4">
        <v>2182493.0</v>
      </c>
      <c r="R113" s="4">
        <v>36.0</v>
      </c>
      <c r="S113" s="4" t="s">
        <v>33</v>
      </c>
      <c r="T113" s="14" t="s">
        <v>583</v>
      </c>
      <c r="U113" s="8" t="s">
        <v>584</v>
      </c>
    </row>
    <row r="114">
      <c r="A114" s="9" t="s">
        <v>585</v>
      </c>
      <c r="B114" s="4" t="s">
        <v>37</v>
      </c>
      <c r="C114" s="22" t="s">
        <v>586</v>
      </c>
      <c r="D114" s="4" t="s">
        <v>587</v>
      </c>
      <c r="E114" s="7">
        <v>43782.186481481476</v>
      </c>
      <c r="F114" s="4">
        <v>17.0</v>
      </c>
      <c r="G114" s="4">
        <v>38.0</v>
      </c>
      <c r="H114" s="4" t="s">
        <v>45</v>
      </c>
      <c r="I114" s="4"/>
      <c r="J114" s="4"/>
      <c r="K114" s="4"/>
      <c r="L114" s="4"/>
      <c r="M114" s="4" t="s">
        <v>46</v>
      </c>
      <c r="N114" s="4"/>
      <c r="O114" s="8" t="s">
        <v>47</v>
      </c>
      <c r="P114" s="11" t="s">
        <v>48</v>
      </c>
      <c r="Q114" s="4">
        <v>721689.0</v>
      </c>
      <c r="R114" s="4">
        <v>40.0</v>
      </c>
      <c r="S114" s="4" t="s">
        <v>49</v>
      </c>
      <c r="T114" s="14" t="s">
        <v>588</v>
      </c>
      <c r="U114" s="8" t="s">
        <v>589</v>
      </c>
    </row>
    <row r="115">
      <c r="A115" s="9" t="s">
        <v>590</v>
      </c>
      <c r="B115" s="4" t="s">
        <v>73</v>
      </c>
      <c r="C115" s="22" t="s">
        <v>591</v>
      </c>
      <c r="D115" s="4" t="s">
        <v>592</v>
      </c>
      <c r="E115" s="7">
        <v>43782.118055555555</v>
      </c>
      <c r="F115" s="4">
        <v>3.0</v>
      </c>
      <c r="G115" s="4">
        <v>24.0</v>
      </c>
      <c r="H115" s="4" t="s">
        <v>45</v>
      </c>
      <c r="I115" s="4"/>
      <c r="J115" s="4"/>
      <c r="K115" s="4"/>
      <c r="L115" s="4"/>
      <c r="M115" s="4" t="s">
        <v>76</v>
      </c>
      <c r="N115" s="4"/>
      <c r="O115" s="8" t="s">
        <v>30</v>
      </c>
      <c r="P115" s="11" t="s">
        <v>77</v>
      </c>
      <c r="Q115" s="4">
        <v>1469868.0</v>
      </c>
      <c r="R115" s="4">
        <v>261.0</v>
      </c>
      <c r="S115" s="4" t="s">
        <v>78</v>
      </c>
      <c r="T115" s="14" t="s">
        <v>593</v>
      </c>
      <c r="U115" s="8" t="s">
        <v>594</v>
      </c>
    </row>
    <row r="116">
      <c r="A116" s="9" t="s">
        <v>595</v>
      </c>
      <c r="B116" s="4" t="s">
        <v>25</v>
      </c>
      <c r="C116" s="6" t="s">
        <v>596</v>
      </c>
      <c r="D116" s="4" t="s">
        <v>597</v>
      </c>
      <c r="E116" s="7">
        <v>43781.66401620371</v>
      </c>
      <c r="F116" s="4">
        <v>3.0</v>
      </c>
      <c r="G116" s="4">
        <v>36.0</v>
      </c>
      <c r="H116" s="4" t="s">
        <v>28</v>
      </c>
      <c r="I116" s="4"/>
      <c r="J116" s="4"/>
      <c r="K116" s="4"/>
      <c r="L116" s="4"/>
      <c r="M116" s="4" t="s">
        <v>29</v>
      </c>
      <c r="N116" s="4"/>
      <c r="O116" s="8" t="s">
        <v>30</v>
      </c>
      <c r="P116" s="11" t="s">
        <v>31</v>
      </c>
      <c r="Q116" s="4">
        <v>2181662.0</v>
      </c>
      <c r="R116" s="4">
        <v>36.0</v>
      </c>
      <c r="S116" s="4" t="s">
        <v>33</v>
      </c>
      <c r="T116" s="14" t="s">
        <v>598</v>
      </c>
      <c r="U116" s="8" t="s">
        <v>599</v>
      </c>
    </row>
    <row r="117">
      <c r="A117" s="9" t="s">
        <v>600</v>
      </c>
      <c r="B117" s="4" t="s">
        <v>125</v>
      </c>
      <c r="C117" s="22" t="s">
        <v>601</v>
      </c>
      <c r="D117" s="4" t="s">
        <v>602</v>
      </c>
      <c r="E117" s="7">
        <v>43781.579930555556</v>
      </c>
      <c r="F117" s="4"/>
      <c r="G117" s="4">
        <v>1.0</v>
      </c>
      <c r="H117" s="4" t="s">
        <v>45</v>
      </c>
      <c r="I117" s="4"/>
      <c r="J117" s="4"/>
      <c r="K117" s="4"/>
      <c r="L117" s="4"/>
      <c r="M117" s="4" t="s">
        <v>128</v>
      </c>
      <c r="N117" s="4"/>
      <c r="O117" s="8" t="s">
        <v>129</v>
      </c>
      <c r="P117" s="11" t="s">
        <v>130</v>
      </c>
      <c r="Q117" s="4">
        <v>14211.0</v>
      </c>
      <c r="R117" s="4">
        <v>3.0</v>
      </c>
      <c r="S117" s="4" t="s">
        <v>132</v>
      </c>
      <c r="T117" s="14" t="s">
        <v>603</v>
      </c>
      <c r="U117" s="8" t="s">
        <v>604</v>
      </c>
    </row>
    <row r="118">
      <c r="A118" s="9" t="s">
        <v>605</v>
      </c>
      <c r="B118" s="4" t="s">
        <v>73</v>
      </c>
      <c r="C118" s="22" t="s">
        <v>606</v>
      </c>
      <c r="D118" s="4" t="s">
        <v>607</v>
      </c>
      <c r="E118" s="7">
        <v>43781.56077546296</v>
      </c>
      <c r="F118" s="4">
        <v>14.0</v>
      </c>
      <c r="G118" s="4">
        <v>20.0</v>
      </c>
      <c r="H118" s="4" t="s">
        <v>45</v>
      </c>
      <c r="I118" s="4"/>
      <c r="J118" s="4"/>
      <c r="K118" s="4"/>
      <c r="L118" s="4"/>
      <c r="M118" s="4" t="s">
        <v>76</v>
      </c>
      <c r="N118" s="4"/>
      <c r="O118" s="8" t="s">
        <v>47</v>
      </c>
      <c r="P118" s="11" t="s">
        <v>77</v>
      </c>
      <c r="Q118" s="4">
        <v>1469554.0</v>
      </c>
      <c r="R118" s="4">
        <v>261.0</v>
      </c>
      <c r="S118" s="4" t="s">
        <v>78</v>
      </c>
      <c r="T118" s="14" t="s">
        <v>608</v>
      </c>
      <c r="U118" s="8" t="s">
        <v>609</v>
      </c>
    </row>
    <row r="119">
      <c r="A119" s="9" t="s">
        <v>605</v>
      </c>
      <c r="B119" s="4" t="s">
        <v>73</v>
      </c>
      <c r="C119" s="22" t="s">
        <v>606</v>
      </c>
      <c r="D119" s="4" t="s">
        <v>607</v>
      </c>
      <c r="E119" s="7">
        <v>43781.56077546296</v>
      </c>
      <c r="F119" s="4">
        <v>14.0</v>
      </c>
      <c r="G119" s="4">
        <v>20.0</v>
      </c>
      <c r="H119" s="4" t="s">
        <v>45</v>
      </c>
      <c r="I119" s="4"/>
      <c r="J119" s="4"/>
      <c r="K119" s="4"/>
      <c r="L119" s="4"/>
      <c r="M119" s="4" t="s">
        <v>76</v>
      </c>
      <c r="N119" s="4"/>
      <c r="O119" s="8" t="s">
        <v>47</v>
      </c>
      <c r="P119" s="11" t="s">
        <v>77</v>
      </c>
      <c r="Q119" s="4">
        <v>1469554.0</v>
      </c>
      <c r="R119" s="4">
        <v>261.0</v>
      </c>
      <c r="S119" s="4" t="s">
        <v>78</v>
      </c>
      <c r="T119" s="14" t="s">
        <v>608</v>
      </c>
      <c r="U119" s="8" t="s">
        <v>609</v>
      </c>
    </row>
    <row r="120">
      <c r="A120" s="9" t="s">
        <v>610</v>
      </c>
      <c r="B120" s="4" t="s">
        <v>251</v>
      </c>
      <c r="C120" s="22" t="s">
        <v>611</v>
      </c>
      <c r="D120" s="4" t="s">
        <v>612</v>
      </c>
      <c r="E120" s="7">
        <v>43781.47916666667</v>
      </c>
      <c r="F120" s="4"/>
      <c r="G120" s="4">
        <v>3.0</v>
      </c>
      <c r="H120" s="4" t="s">
        <v>45</v>
      </c>
      <c r="I120" s="4"/>
      <c r="J120" s="4"/>
      <c r="K120" s="4" t="s">
        <v>254</v>
      </c>
      <c r="L120" s="4" t="s">
        <v>251</v>
      </c>
      <c r="M120" s="4" t="s">
        <v>254</v>
      </c>
      <c r="N120" s="4" t="s">
        <v>613</v>
      </c>
      <c r="O120" s="8" t="s">
        <v>47</v>
      </c>
      <c r="P120" s="11" t="s">
        <v>255</v>
      </c>
      <c r="Q120" s="4">
        <v>1900456.0</v>
      </c>
      <c r="R120" s="4">
        <v>70.0</v>
      </c>
      <c r="S120" s="4" t="s">
        <v>78</v>
      </c>
      <c r="T120" s="14" t="s">
        <v>614</v>
      </c>
      <c r="U120" s="8" t="s">
        <v>615</v>
      </c>
    </row>
    <row r="121">
      <c r="A121" s="9" t="s">
        <v>613</v>
      </c>
      <c r="B121" s="4" t="s">
        <v>251</v>
      </c>
      <c r="C121" s="22" t="s">
        <v>616</v>
      </c>
      <c r="D121" s="4" t="s">
        <v>617</v>
      </c>
      <c r="E121" s="7">
        <v>43781.47915509259</v>
      </c>
      <c r="F121" s="4"/>
      <c r="G121" s="4">
        <v>2.0</v>
      </c>
      <c r="H121" s="4" t="s">
        <v>45</v>
      </c>
      <c r="I121" s="4"/>
      <c r="J121" s="4"/>
      <c r="K121" s="4" t="s">
        <v>254</v>
      </c>
      <c r="L121" s="4" t="s">
        <v>251</v>
      </c>
      <c r="M121" s="4" t="s">
        <v>254</v>
      </c>
      <c r="N121" s="4" t="s">
        <v>618</v>
      </c>
      <c r="O121" s="8" t="s">
        <v>47</v>
      </c>
      <c r="P121" s="11" t="s">
        <v>255</v>
      </c>
      <c r="Q121" s="4">
        <v>1900456.0</v>
      </c>
      <c r="R121" s="4">
        <v>70.0</v>
      </c>
      <c r="S121" s="4" t="s">
        <v>78</v>
      </c>
      <c r="T121" s="14" t="s">
        <v>619</v>
      </c>
      <c r="U121" s="8" t="s">
        <v>620</v>
      </c>
    </row>
    <row r="122">
      <c r="A122" s="9" t="s">
        <v>618</v>
      </c>
      <c r="B122" s="4" t="s">
        <v>251</v>
      </c>
      <c r="C122" s="22" t="s">
        <v>621</v>
      </c>
      <c r="D122" s="4" t="s">
        <v>617</v>
      </c>
      <c r="E122" s="7">
        <v>43781.47915509259</v>
      </c>
      <c r="F122" s="4">
        <v>1.0</v>
      </c>
      <c r="G122" s="4">
        <v>20.0</v>
      </c>
      <c r="H122" s="4" t="s">
        <v>45</v>
      </c>
      <c r="I122" s="4"/>
      <c r="J122" s="4"/>
      <c r="K122" s="4"/>
      <c r="L122" s="4"/>
      <c r="M122" s="4" t="s">
        <v>254</v>
      </c>
      <c r="N122" s="4"/>
      <c r="O122" s="8" t="s">
        <v>47</v>
      </c>
      <c r="P122" s="11" t="s">
        <v>255</v>
      </c>
      <c r="Q122" s="4">
        <v>1900456.0</v>
      </c>
      <c r="R122" s="4">
        <v>70.0</v>
      </c>
      <c r="S122" s="4" t="s">
        <v>78</v>
      </c>
      <c r="T122" s="14" t="s">
        <v>622</v>
      </c>
      <c r="U122" s="8" t="s">
        <v>623</v>
      </c>
    </row>
    <row r="123">
      <c r="A123" s="9" t="s">
        <v>618</v>
      </c>
      <c r="B123" s="4" t="s">
        <v>251</v>
      </c>
      <c r="C123" s="22" t="s">
        <v>621</v>
      </c>
      <c r="D123" s="4" t="s">
        <v>617</v>
      </c>
      <c r="E123" s="7">
        <v>43781.47915509259</v>
      </c>
      <c r="F123" s="4">
        <v>1.0</v>
      </c>
      <c r="G123" s="4">
        <v>20.0</v>
      </c>
      <c r="H123" s="4" t="s">
        <v>45</v>
      </c>
      <c r="I123" s="4"/>
      <c r="J123" s="4"/>
      <c r="K123" s="4"/>
      <c r="L123" s="4"/>
      <c r="M123" s="4" t="s">
        <v>254</v>
      </c>
      <c r="N123" s="4"/>
      <c r="O123" s="8" t="s">
        <v>47</v>
      </c>
      <c r="P123" s="11" t="s">
        <v>255</v>
      </c>
      <c r="Q123" s="4">
        <v>1900456.0</v>
      </c>
      <c r="R123" s="4">
        <v>70.0</v>
      </c>
      <c r="S123" s="4" t="s">
        <v>78</v>
      </c>
      <c r="T123" s="14" t="s">
        <v>622</v>
      </c>
      <c r="U123" s="8" t="s">
        <v>623</v>
      </c>
    </row>
    <row r="124">
      <c r="A124" s="9" t="s">
        <v>624</v>
      </c>
      <c r="B124" s="4" t="s">
        <v>25</v>
      </c>
      <c r="C124" s="22" t="s">
        <v>625</v>
      </c>
      <c r="D124" s="4" t="s">
        <v>626</v>
      </c>
      <c r="E124" s="7">
        <v>43781.47462962963</v>
      </c>
      <c r="F124" s="4">
        <v>201.0</v>
      </c>
      <c r="G124" s="4"/>
      <c r="H124" s="4" t="s">
        <v>45</v>
      </c>
      <c r="I124" s="4"/>
      <c r="J124" s="4"/>
      <c r="K124" s="4"/>
      <c r="L124" s="4"/>
      <c r="M124" s="4" t="s">
        <v>29</v>
      </c>
      <c r="N124" s="4"/>
      <c r="O124" s="8" t="s">
        <v>30</v>
      </c>
      <c r="P124" s="11" t="s">
        <v>31</v>
      </c>
      <c r="Q124" s="4">
        <v>2181155.0</v>
      </c>
      <c r="R124" s="4">
        <v>36.0</v>
      </c>
      <c r="S124" s="4" t="s">
        <v>33</v>
      </c>
      <c r="T124" s="14" t="s">
        <v>627</v>
      </c>
      <c r="U124" s="8" t="s">
        <v>628</v>
      </c>
    </row>
    <row r="125">
      <c r="A125" s="9" t="s">
        <v>629</v>
      </c>
      <c r="B125" s="4" t="s">
        <v>25</v>
      </c>
      <c r="C125" s="6" t="s">
        <v>630</v>
      </c>
      <c r="D125" s="4" t="s">
        <v>631</v>
      </c>
      <c r="E125" s="7">
        <v>43781.42943287037</v>
      </c>
      <c r="F125" s="4">
        <v>3.0</v>
      </c>
      <c r="G125" s="4">
        <v>40.0</v>
      </c>
      <c r="H125" s="4" t="s">
        <v>28</v>
      </c>
      <c r="I125" s="4"/>
      <c r="J125" s="4"/>
      <c r="K125" s="4"/>
      <c r="L125" s="4"/>
      <c r="M125" s="4" t="s">
        <v>29</v>
      </c>
      <c r="N125" s="4"/>
      <c r="O125" s="8" t="s">
        <v>30</v>
      </c>
      <c r="P125" s="11" t="s">
        <v>31</v>
      </c>
      <c r="Q125" s="4">
        <v>2181056.0</v>
      </c>
      <c r="R125" s="4">
        <v>36.0</v>
      </c>
      <c r="S125" s="4" t="s">
        <v>33</v>
      </c>
      <c r="T125" s="14" t="s">
        <v>632</v>
      </c>
      <c r="U125" s="8" t="s">
        <v>633</v>
      </c>
    </row>
    <row r="126">
      <c r="A126" s="9" t="s">
        <v>634</v>
      </c>
      <c r="B126" s="4" t="s">
        <v>55</v>
      </c>
      <c r="C126" s="6" t="s">
        <v>635</v>
      </c>
      <c r="D126" s="4" t="s">
        <v>636</v>
      </c>
      <c r="E126" s="7">
        <v>43781.42222222222</v>
      </c>
      <c r="F126" s="4">
        <v>5.0</v>
      </c>
      <c r="G126" s="4">
        <v>18.0</v>
      </c>
      <c r="H126" s="4" t="s">
        <v>28</v>
      </c>
      <c r="I126" s="4"/>
      <c r="J126" s="4"/>
      <c r="K126" s="4"/>
      <c r="L126" s="4"/>
      <c r="M126" s="4" t="s">
        <v>58</v>
      </c>
      <c r="N126" s="4"/>
      <c r="O126" s="8" t="s">
        <v>30</v>
      </c>
      <c r="P126" s="11" t="s">
        <v>59</v>
      </c>
      <c r="Q126" s="4">
        <v>496255.0</v>
      </c>
      <c r="R126" s="4">
        <v>10.0</v>
      </c>
      <c r="S126" s="4" t="s">
        <v>62</v>
      </c>
      <c r="T126" s="14" t="s">
        <v>637</v>
      </c>
      <c r="U126" s="8" t="s">
        <v>638</v>
      </c>
    </row>
    <row r="127">
      <c r="A127" s="9" t="s">
        <v>639</v>
      </c>
      <c r="B127" s="4" t="s">
        <v>142</v>
      </c>
      <c r="C127" s="22" t="s">
        <v>640</v>
      </c>
      <c r="D127" s="4" t="s">
        <v>641</v>
      </c>
      <c r="E127" s="7">
        <v>43781.419756944444</v>
      </c>
      <c r="F127" s="4"/>
      <c r="G127" s="4">
        <v>8.0</v>
      </c>
      <c r="H127" s="4" t="s">
        <v>45</v>
      </c>
      <c r="I127" s="4"/>
      <c r="J127" s="4"/>
      <c r="K127" s="4"/>
      <c r="L127" s="4"/>
      <c r="M127" s="4" t="s">
        <v>145</v>
      </c>
      <c r="N127" s="4"/>
      <c r="O127" s="8" t="s">
        <v>47</v>
      </c>
      <c r="P127" s="11" t="s">
        <v>146</v>
      </c>
      <c r="Q127" s="4">
        <v>247756.0</v>
      </c>
      <c r="R127" s="4">
        <v>50.0</v>
      </c>
      <c r="S127" s="4" t="s">
        <v>78</v>
      </c>
      <c r="T127" s="14" t="s">
        <v>642</v>
      </c>
      <c r="U127" s="8" t="s">
        <v>643</v>
      </c>
    </row>
    <row r="128">
      <c r="A128" s="9" t="s">
        <v>644</v>
      </c>
      <c r="B128" s="4" t="s">
        <v>142</v>
      </c>
      <c r="C128" s="22" t="s">
        <v>645</v>
      </c>
      <c r="D128" s="4" t="s">
        <v>646</v>
      </c>
      <c r="E128" s="7">
        <v>43781.40232638889</v>
      </c>
      <c r="F128" s="4">
        <v>2.0</v>
      </c>
      <c r="G128" s="4">
        <v>9.0</v>
      </c>
      <c r="H128" s="4" t="s">
        <v>45</v>
      </c>
      <c r="I128" s="4"/>
      <c r="J128" s="4"/>
      <c r="K128" s="4"/>
      <c r="L128" s="4"/>
      <c r="M128" s="4" t="s">
        <v>145</v>
      </c>
      <c r="N128" s="4"/>
      <c r="O128" s="8" t="s">
        <v>47</v>
      </c>
      <c r="P128" s="11" t="s">
        <v>146</v>
      </c>
      <c r="Q128" s="4">
        <v>247756.0</v>
      </c>
      <c r="R128" s="4">
        <v>50.0</v>
      </c>
      <c r="S128" s="4" t="s">
        <v>78</v>
      </c>
      <c r="T128" s="14" t="s">
        <v>647</v>
      </c>
      <c r="U128" s="8" t="s">
        <v>648</v>
      </c>
    </row>
    <row r="129">
      <c r="A129" s="9" t="s">
        <v>644</v>
      </c>
      <c r="B129" s="4" t="s">
        <v>142</v>
      </c>
      <c r="C129" s="22" t="s">
        <v>645</v>
      </c>
      <c r="D129" s="4" t="s">
        <v>646</v>
      </c>
      <c r="E129" s="7">
        <v>43781.40232638889</v>
      </c>
      <c r="F129" s="4">
        <v>2.0</v>
      </c>
      <c r="G129" s="4">
        <v>9.0</v>
      </c>
      <c r="H129" s="4" t="s">
        <v>45</v>
      </c>
      <c r="I129" s="4"/>
      <c r="J129" s="4"/>
      <c r="K129" s="4"/>
      <c r="L129" s="4"/>
      <c r="M129" s="4" t="s">
        <v>145</v>
      </c>
      <c r="N129" s="4"/>
      <c r="O129" s="8" t="s">
        <v>47</v>
      </c>
      <c r="P129" s="11" t="s">
        <v>146</v>
      </c>
      <c r="Q129" s="4">
        <v>247756.0</v>
      </c>
      <c r="R129" s="4">
        <v>50.0</v>
      </c>
      <c r="S129" s="4" t="s">
        <v>78</v>
      </c>
      <c r="T129" s="14" t="s">
        <v>647</v>
      </c>
      <c r="U129" s="8" t="s">
        <v>648</v>
      </c>
    </row>
    <row r="130">
      <c r="A130" s="9" t="s">
        <v>649</v>
      </c>
      <c r="B130" s="4" t="s">
        <v>142</v>
      </c>
      <c r="C130" s="22" t="s">
        <v>650</v>
      </c>
      <c r="D130" s="4" t="s">
        <v>651</v>
      </c>
      <c r="E130" s="7">
        <v>43781.35513888889</v>
      </c>
      <c r="F130" s="4">
        <v>1.0</v>
      </c>
      <c r="G130" s="4">
        <v>21.0</v>
      </c>
      <c r="H130" s="4" t="s">
        <v>45</v>
      </c>
      <c r="I130" s="4"/>
      <c r="J130" s="4"/>
      <c r="K130" s="4"/>
      <c r="L130" s="4"/>
      <c r="M130" s="4" t="s">
        <v>145</v>
      </c>
      <c r="N130" s="4"/>
      <c r="O130" s="8" t="s">
        <v>47</v>
      </c>
      <c r="P130" s="11" t="s">
        <v>146</v>
      </c>
      <c r="Q130" s="4">
        <v>247740.0</v>
      </c>
      <c r="R130" s="4">
        <v>50.0</v>
      </c>
      <c r="S130" s="4" t="s">
        <v>78</v>
      </c>
      <c r="T130" s="14" t="s">
        <v>652</v>
      </c>
      <c r="U130" s="8" t="s">
        <v>653</v>
      </c>
    </row>
    <row r="131">
      <c r="A131" s="9" t="s">
        <v>654</v>
      </c>
      <c r="B131" s="4" t="s">
        <v>142</v>
      </c>
      <c r="C131" s="22" t="s">
        <v>655</v>
      </c>
      <c r="D131" s="4" t="s">
        <v>656</v>
      </c>
      <c r="E131" s="7">
        <v>43781.29126157408</v>
      </c>
      <c r="F131" s="4">
        <v>5.0</v>
      </c>
      <c r="G131" s="4">
        <v>21.0</v>
      </c>
      <c r="H131" s="4" t="s">
        <v>45</v>
      </c>
      <c r="I131" s="4"/>
      <c r="J131" s="4"/>
      <c r="K131" s="4"/>
      <c r="L131" s="4"/>
      <c r="M131" s="4" t="s">
        <v>145</v>
      </c>
      <c r="N131" s="4"/>
      <c r="O131" s="8" t="s">
        <v>47</v>
      </c>
      <c r="P131" s="11" t="s">
        <v>146</v>
      </c>
      <c r="Q131" s="4">
        <v>247699.0</v>
      </c>
      <c r="R131" s="4">
        <v>50.0</v>
      </c>
      <c r="S131" s="4" t="s">
        <v>78</v>
      </c>
      <c r="T131" s="14" t="s">
        <v>657</v>
      </c>
      <c r="U131" s="8" t="s">
        <v>658</v>
      </c>
    </row>
    <row r="132">
      <c r="A132" s="9" t="s">
        <v>659</v>
      </c>
      <c r="B132" s="4" t="s">
        <v>37</v>
      </c>
      <c r="C132" s="22" t="s">
        <v>660</v>
      </c>
      <c r="D132" s="4" t="s">
        <v>661</v>
      </c>
      <c r="E132" s="7">
        <v>43781.18726851852</v>
      </c>
      <c r="F132" s="4">
        <v>17.0</v>
      </c>
      <c r="G132" s="4">
        <v>29.0</v>
      </c>
      <c r="H132" s="4" t="s">
        <v>45</v>
      </c>
      <c r="I132" s="4"/>
      <c r="J132" s="4"/>
      <c r="K132" s="4"/>
      <c r="L132" s="4"/>
      <c r="M132" s="4" t="s">
        <v>46</v>
      </c>
      <c r="N132" s="4"/>
      <c r="O132" s="8" t="s">
        <v>47</v>
      </c>
      <c r="P132" s="11" t="s">
        <v>48</v>
      </c>
      <c r="Q132" s="4">
        <v>721062.0</v>
      </c>
      <c r="R132" s="4">
        <v>40.0</v>
      </c>
      <c r="S132" s="4" t="s">
        <v>49</v>
      </c>
      <c r="T132" s="14" t="s">
        <v>662</v>
      </c>
      <c r="U132" s="8" t="s">
        <v>663</v>
      </c>
    </row>
    <row r="133">
      <c r="A133" s="9" t="s">
        <v>664</v>
      </c>
      <c r="B133" s="4" t="s">
        <v>25</v>
      </c>
      <c r="C133" s="6" t="s">
        <v>665</v>
      </c>
      <c r="D133" s="4" t="s">
        <v>666</v>
      </c>
      <c r="E133" s="7">
        <v>43781.175625</v>
      </c>
      <c r="F133" s="4">
        <v>35.0</v>
      </c>
      <c r="G133" s="4">
        <v>47.0</v>
      </c>
      <c r="H133" s="4" t="s">
        <v>28</v>
      </c>
      <c r="I133" s="4"/>
      <c r="J133" s="4"/>
      <c r="K133" s="4"/>
      <c r="L133" s="4"/>
      <c r="M133" s="4" t="s">
        <v>29</v>
      </c>
      <c r="N133" s="4"/>
      <c r="O133" s="8" t="s">
        <v>203</v>
      </c>
      <c r="P133" s="11" t="s">
        <v>31</v>
      </c>
      <c r="Q133" s="4">
        <v>2180604.0</v>
      </c>
      <c r="R133" s="4">
        <v>36.0</v>
      </c>
      <c r="S133" s="4" t="s">
        <v>33</v>
      </c>
      <c r="T133" s="14" t="s">
        <v>667</v>
      </c>
      <c r="U133" s="8" t="s">
        <v>668</v>
      </c>
    </row>
    <row r="134">
      <c r="A134" s="9" t="s">
        <v>669</v>
      </c>
      <c r="B134" s="4" t="s">
        <v>142</v>
      </c>
      <c r="C134" s="22" t="s">
        <v>670</v>
      </c>
      <c r="D134" s="4" t="s">
        <v>671</v>
      </c>
      <c r="E134" s="7">
        <v>43780.82270833333</v>
      </c>
      <c r="F134" s="4">
        <v>7.0</v>
      </c>
      <c r="G134" s="4">
        <v>17.0</v>
      </c>
      <c r="H134" s="4" t="s">
        <v>45</v>
      </c>
      <c r="I134" s="4"/>
      <c r="J134" s="4"/>
      <c r="K134" s="4"/>
      <c r="L134" s="4"/>
      <c r="M134" s="4" t="s">
        <v>145</v>
      </c>
      <c r="N134" s="4"/>
      <c r="O134" s="8" t="s">
        <v>47</v>
      </c>
      <c r="P134" s="11" t="s">
        <v>146</v>
      </c>
      <c r="Q134" s="4">
        <v>247571.0</v>
      </c>
      <c r="R134" s="4">
        <v>50.0</v>
      </c>
      <c r="S134" s="4" t="s">
        <v>78</v>
      </c>
      <c r="T134" s="14" t="s">
        <v>672</v>
      </c>
      <c r="U134" s="8" t="s">
        <v>673</v>
      </c>
    </row>
    <row r="135">
      <c r="A135" s="9" t="s">
        <v>674</v>
      </c>
      <c r="B135" s="4" t="s">
        <v>251</v>
      </c>
      <c r="C135" s="6" t="s">
        <v>675</v>
      </c>
      <c r="D135" s="4" t="s">
        <v>676</v>
      </c>
      <c r="E135" s="7">
        <v>43780.78650462963</v>
      </c>
      <c r="F135" s="4">
        <v>2.0</v>
      </c>
      <c r="G135" s="4"/>
      <c r="H135" s="4" t="s">
        <v>28</v>
      </c>
      <c r="I135" s="4"/>
      <c r="J135" s="4"/>
      <c r="K135" s="4"/>
      <c r="L135" s="4"/>
      <c r="M135" s="4" t="s">
        <v>254</v>
      </c>
      <c r="N135" s="4"/>
      <c r="O135" s="8" t="s">
        <v>47</v>
      </c>
      <c r="P135" s="11" t="s">
        <v>255</v>
      </c>
      <c r="Q135" s="4">
        <v>1899628.0</v>
      </c>
      <c r="R135" s="4">
        <v>70.0</v>
      </c>
      <c r="S135" s="4" t="s">
        <v>78</v>
      </c>
      <c r="T135" s="14" t="s">
        <v>677</v>
      </c>
      <c r="U135" s="8" t="s">
        <v>678</v>
      </c>
    </row>
    <row r="136">
      <c r="A136" s="9" t="s">
        <v>679</v>
      </c>
      <c r="B136" s="4" t="s">
        <v>125</v>
      </c>
      <c r="C136" s="22" t="s">
        <v>680</v>
      </c>
      <c r="D136" s="4" t="s">
        <v>681</v>
      </c>
      <c r="E136" s="7">
        <v>43780.651979166665</v>
      </c>
      <c r="F136" s="4"/>
      <c r="G136" s="4"/>
      <c r="H136" s="4" t="s">
        <v>45</v>
      </c>
      <c r="I136" s="4"/>
      <c r="J136" s="4"/>
      <c r="K136" s="4"/>
      <c r="L136" s="4"/>
      <c r="M136" s="4" t="s">
        <v>128</v>
      </c>
      <c r="N136" s="4"/>
      <c r="O136" s="8" t="s">
        <v>129</v>
      </c>
      <c r="P136" s="11" t="s">
        <v>130</v>
      </c>
      <c r="Q136" s="4">
        <v>14211.0</v>
      </c>
      <c r="R136" s="4">
        <v>3.0</v>
      </c>
      <c r="S136" s="4" t="s">
        <v>132</v>
      </c>
      <c r="T136" s="14" t="s">
        <v>682</v>
      </c>
      <c r="U136" s="8" t="s">
        <v>683</v>
      </c>
    </row>
    <row r="137">
      <c r="A137" s="9" t="s">
        <v>684</v>
      </c>
      <c r="B137" s="4" t="s">
        <v>142</v>
      </c>
      <c r="C137" s="22" t="s">
        <v>685</v>
      </c>
      <c r="D137" s="4" t="s">
        <v>686</v>
      </c>
      <c r="E137" s="7">
        <v>43780.28125</v>
      </c>
      <c r="F137" s="4">
        <v>2.0</v>
      </c>
      <c r="G137" s="4">
        <v>33.0</v>
      </c>
      <c r="H137" s="4" t="s">
        <v>45</v>
      </c>
      <c r="I137" s="4"/>
      <c r="J137" s="4"/>
      <c r="K137" s="4"/>
      <c r="L137" s="4"/>
      <c r="M137" s="4" t="s">
        <v>145</v>
      </c>
      <c r="N137" s="4"/>
      <c r="O137" s="8" t="s">
        <v>221</v>
      </c>
      <c r="P137" s="11" t="s">
        <v>146</v>
      </c>
      <c r="Q137" s="4">
        <v>247265.0</v>
      </c>
      <c r="R137" s="4">
        <v>50.0</v>
      </c>
      <c r="S137" s="4" t="s">
        <v>78</v>
      </c>
      <c r="T137" s="14" t="s">
        <v>687</v>
      </c>
      <c r="U137" s="8" t="s">
        <v>688</v>
      </c>
    </row>
    <row r="138">
      <c r="A138" s="9" t="s">
        <v>689</v>
      </c>
      <c r="B138" s="4" t="s">
        <v>37</v>
      </c>
      <c r="C138" s="22" t="s">
        <v>690</v>
      </c>
      <c r="D138" s="4" t="s">
        <v>691</v>
      </c>
      <c r="E138" s="7">
        <v>43780.18320601852</v>
      </c>
      <c r="F138" s="4">
        <v>3.0</v>
      </c>
      <c r="G138" s="4">
        <v>13.0</v>
      </c>
      <c r="H138" s="4" t="s">
        <v>45</v>
      </c>
      <c r="I138" s="4"/>
      <c r="J138" s="4"/>
      <c r="K138" s="4"/>
      <c r="L138" s="4"/>
      <c r="M138" s="4" t="s">
        <v>46</v>
      </c>
      <c r="N138" s="4"/>
      <c r="O138" s="8" t="s">
        <v>47</v>
      </c>
      <c r="P138" s="11" t="s">
        <v>48</v>
      </c>
      <c r="Q138" s="4">
        <v>720470.0</v>
      </c>
      <c r="R138" s="4">
        <v>40.0</v>
      </c>
      <c r="S138" s="4" t="s">
        <v>49</v>
      </c>
      <c r="T138" s="14" t="s">
        <v>692</v>
      </c>
      <c r="U138" s="8" t="s">
        <v>693</v>
      </c>
    </row>
    <row r="139">
      <c r="A139" s="9" t="s">
        <v>694</v>
      </c>
      <c r="B139" s="4" t="s">
        <v>73</v>
      </c>
      <c r="C139" s="22" t="s">
        <v>695</v>
      </c>
      <c r="D139" s="4" t="s">
        <v>696</v>
      </c>
      <c r="E139" s="7">
        <v>43779.725625</v>
      </c>
      <c r="F139" s="4">
        <v>2.0</v>
      </c>
      <c r="G139" s="4">
        <v>5.0</v>
      </c>
      <c r="H139" s="4" t="s">
        <v>45</v>
      </c>
      <c r="I139" s="4"/>
      <c r="J139" s="4"/>
      <c r="K139" s="4"/>
      <c r="L139" s="4"/>
      <c r="M139" s="4" t="s">
        <v>76</v>
      </c>
      <c r="N139" s="4"/>
      <c r="O139" s="8" t="s">
        <v>47</v>
      </c>
      <c r="P139" s="11" t="s">
        <v>77</v>
      </c>
      <c r="Q139" s="4">
        <v>1468259.0</v>
      </c>
      <c r="R139" s="4">
        <v>261.0</v>
      </c>
      <c r="S139" s="4" t="s">
        <v>78</v>
      </c>
      <c r="T139" s="14" t="s">
        <v>697</v>
      </c>
      <c r="U139" s="8" t="s">
        <v>698</v>
      </c>
    </row>
    <row r="140">
      <c r="A140" s="9" t="s">
        <v>699</v>
      </c>
      <c r="B140" s="4" t="s">
        <v>125</v>
      </c>
      <c r="C140" s="22" t="s">
        <v>700</v>
      </c>
      <c r="D140" s="4" t="s">
        <v>701</v>
      </c>
      <c r="E140" s="7">
        <v>43779.67290509259</v>
      </c>
      <c r="F140" s="4"/>
      <c r="G140" s="4">
        <v>1.0</v>
      </c>
      <c r="H140" s="4" t="s">
        <v>45</v>
      </c>
      <c r="I140" s="4"/>
      <c r="J140" s="4"/>
      <c r="K140" s="4"/>
      <c r="L140" s="4"/>
      <c r="M140" s="4" t="s">
        <v>128</v>
      </c>
      <c r="N140" s="4"/>
      <c r="O140" s="8" t="s">
        <v>129</v>
      </c>
      <c r="P140" s="11" t="s">
        <v>130</v>
      </c>
      <c r="Q140" s="4">
        <v>14194.0</v>
      </c>
      <c r="R140" s="4">
        <v>3.0</v>
      </c>
      <c r="S140" s="4" t="s">
        <v>132</v>
      </c>
      <c r="T140" s="14" t="s">
        <v>702</v>
      </c>
      <c r="U140" s="8" t="s">
        <v>703</v>
      </c>
    </row>
    <row r="141">
      <c r="A141" s="9" t="s">
        <v>704</v>
      </c>
      <c r="B141" s="4" t="s">
        <v>142</v>
      </c>
      <c r="C141" s="22" t="s">
        <v>705</v>
      </c>
      <c r="D141" s="4" t="s">
        <v>706</v>
      </c>
      <c r="E141" s="7">
        <v>43778.755520833336</v>
      </c>
      <c r="F141" s="4">
        <v>5.0</v>
      </c>
      <c r="G141" s="4"/>
      <c r="H141" s="4" t="s">
        <v>45</v>
      </c>
      <c r="I141" s="4"/>
      <c r="J141" s="4"/>
      <c r="K141" s="4"/>
      <c r="L141" s="4"/>
      <c r="M141" s="4" t="s">
        <v>145</v>
      </c>
      <c r="N141" s="4"/>
      <c r="O141" s="8" t="s">
        <v>47</v>
      </c>
      <c r="P141" s="11" t="s">
        <v>146</v>
      </c>
      <c r="Q141" s="4">
        <v>246633.0</v>
      </c>
      <c r="R141" s="4">
        <v>50.0</v>
      </c>
      <c r="S141" s="4" t="s">
        <v>78</v>
      </c>
      <c r="T141" s="14" t="s">
        <v>707</v>
      </c>
      <c r="U141" s="8" t="s">
        <v>708</v>
      </c>
    </row>
    <row r="142">
      <c r="A142" s="9" t="s">
        <v>709</v>
      </c>
      <c r="B142" s="4" t="s">
        <v>217</v>
      </c>
      <c r="C142" s="22" t="s">
        <v>710</v>
      </c>
      <c r="D142" s="4" t="s">
        <v>711</v>
      </c>
      <c r="E142" s="7">
        <v>43778.7125</v>
      </c>
      <c r="F142" s="4">
        <v>6.0</v>
      </c>
      <c r="G142" s="4">
        <v>33.0</v>
      </c>
      <c r="H142" s="4" t="s">
        <v>45</v>
      </c>
      <c r="I142" s="4"/>
      <c r="J142" s="4"/>
      <c r="K142" s="4"/>
      <c r="L142" s="4"/>
      <c r="M142" s="4" t="s">
        <v>220</v>
      </c>
      <c r="N142" s="4"/>
      <c r="O142" s="8" t="s">
        <v>221</v>
      </c>
      <c r="P142" s="11" t="s">
        <v>222</v>
      </c>
      <c r="Q142" s="4">
        <v>792830.0</v>
      </c>
      <c r="R142" s="4">
        <v>5.0</v>
      </c>
      <c r="S142" s="4"/>
      <c r="T142" s="14" t="s">
        <v>712</v>
      </c>
      <c r="U142" s="8" t="s">
        <v>713</v>
      </c>
    </row>
    <row r="143">
      <c r="A143" s="9" t="s">
        <v>714</v>
      </c>
      <c r="B143" s="4" t="s">
        <v>251</v>
      </c>
      <c r="C143" s="6" t="s">
        <v>715</v>
      </c>
      <c r="D143" s="4" t="s">
        <v>716</v>
      </c>
      <c r="E143" s="7">
        <v>43778.697222222225</v>
      </c>
      <c r="F143" s="4">
        <v>60.0</v>
      </c>
      <c r="G143" s="4">
        <v>350.0</v>
      </c>
      <c r="H143" s="4" t="s">
        <v>28</v>
      </c>
      <c r="I143" s="4"/>
      <c r="J143" s="4"/>
      <c r="K143" s="4"/>
      <c r="L143" s="4"/>
      <c r="M143" s="4" t="s">
        <v>254</v>
      </c>
      <c r="N143" s="4"/>
      <c r="O143" s="8" t="s">
        <v>47</v>
      </c>
      <c r="P143" s="11" t="s">
        <v>255</v>
      </c>
      <c r="Q143" s="4">
        <v>1896592.0</v>
      </c>
      <c r="R143" s="4">
        <v>70.0</v>
      </c>
      <c r="S143" s="4" t="s">
        <v>78</v>
      </c>
      <c r="T143" s="14" t="s">
        <v>717</v>
      </c>
      <c r="U143" s="8" t="s">
        <v>718</v>
      </c>
    </row>
    <row r="144">
      <c r="A144" s="9" t="s">
        <v>714</v>
      </c>
      <c r="B144" s="4" t="s">
        <v>251</v>
      </c>
      <c r="C144" s="6" t="s">
        <v>715</v>
      </c>
      <c r="D144" s="4" t="s">
        <v>716</v>
      </c>
      <c r="E144" s="7">
        <v>43778.697222222225</v>
      </c>
      <c r="F144" s="4">
        <v>60.0</v>
      </c>
      <c r="G144" s="4">
        <v>350.0</v>
      </c>
      <c r="H144" s="4" t="s">
        <v>28</v>
      </c>
      <c r="I144" s="4"/>
      <c r="J144" s="4"/>
      <c r="K144" s="4"/>
      <c r="L144" s="4"/>
      <c r="M144" s="4" t="s">
        <v>254</v>
      </c>
      <c r="N144" s="4"/>
      <c r="O144" s="8" t="s">
        <v>47</v>
      </c>
      <c r="P144" s="11" t="s">
        <v>255</v>
      </c>
      <c r="Q144" s="4">
        <v>1896592.0</v>
      </c>
      <c r="R144" s="4">
        <v>70.0</v>
      </c>
      <c r="S144" s="4" t="s">
        <v>78</v>
      </c>
      <c r="T144" s="14" t="s">
        <v>717</v>
      </c>
      <c r="U144" s="8" t="s">
        <v>718</v>
      </c>
    </row>
    <row r="145">
      <c r="A145" s="9" t="s">
        <v>719</v>
      </c>
      <c r="B145" s="4" t="s">
        <v>217</v>
      </c>
      <c r="C145" s="22" t="s">
        <v>720</v>
      </c>
      <c r="D145" s="4" t="s">
        <v>721</v>
      </c>
      <c r="E145" s="7">
        <v>43778.66212962963</v>
      </c>
      <c r="F145" s="4">
        <v>1.0</v>
      </c>
      <c r="G145" s="4">
        <v>23.0</v>
      </c>
      <c r="H145" s="4" t="s">
        <v>45</v>
      </c>
      <c r="I145" s="4"/>
      <c r="J145" s="4"/>
      <c r="K145" s="4"/>
      <c r="L145" s="4"/>
      <c r="M145" s="4" t="s">
        <v>220</v>
      </c>
      <c r="N145" s="4"/>
      <c r="O145" s="8" t="s">
        <v>47</v>
      </c>
      <c r="P145" s="11" t="s">
        <v>222</v>
      </c>
      <c r="Q145" s="4">
        <v>792793.0</v>
      </c>
      <c r="R145" s="4">
        <v>5.0</v>
      </c>
      <c r="S145" s="4"/>
      <c r="T145" s="14" t="s">
        <v>722</v>
      </c>
      <c r="U145" s="8" t="s">
        <v>723</v>
      </c>
    </row>
    <row r="146">
      <c r="A146" s="9" t="s">
        <v>724</v>
      </c>
      <c r="B146" s="4" t="s">
        <v>25</v>
      </c>
      <c r="C146" s="6" t="s">
        <v>725</v>
      </c>
      <c r="D146" s="4" t="s">
        <v>726</v>
      </c>
      <c r="E146" s="7">
        <v>43778.64208333333</v>
      </c>
      <c r="F146" s="4">
        <v>1.0</v>
      </c>
      <c r="G146" s="4">
        <v>18.0</v>
      </c>
      <c r="H146" s="4" t="s">
        <v>28</v>
      </c>
      <c r="I146" s="4"/>
      <c r="J146" s="4"/>
      <c r="K146" s="4"/>
      <c r="L146" s="4"/>
      <c r="M146" s="4" t="s">
        <v>29</v>
      </c>
      <c r="N146" s="4"/>
      <c r="O146" s="8" t="s">
        <v>30</v>
      </c>
      <c r="P146" s="11" t="s">
        <v>31</v>
      </c>
      <c r="Q146" s="4">
        <v>2176499.0</v>
      </c>
      <c r="R146" s="4">
        <v>36.0</v>
      </c>
      <c r="S146" s="4" t="s">
        <v>33</v>
      </c>
      <c r="T146" s="14" t="s">
        <v>727</v>
      </c>
      <c r="U146" s="8" t="s">
        <v>728</v>
      </c>
    </row>
    <row r="147">
      <c r="A147" s="9" t="s">
        <v>729</v>
      </c>
      <c r="B147" s="4" t="s">
        <v>55</v>
      </c>
      <c r="C147" s="6" t="s">
        <v>730</v>
      </c>
      <c r="D147" s="4" t="s">
        <v>731</v>
      </c>
      <c r="E147" s="7">
        <v>43778.51178240741</v>
      </c>
      <c r="F147" s="4">
        <v>6.0</v>
      </c>
      <c r="G147" s="4">
        <v>13.0</v>
      </c>
      <c r="H147" s="4" t="s">
        <v>28</v>
      </c>
      <c r="I147" s="4"/>
      <c r="J147" s="4"/>
      <c r="K147" s="4"/>
      <c r="L147" s="4"/>
      <c r="M147" s="4" t="s">
        <v>58</v>
      </c>
      <c r="N147" s="4"/>
      <c r="O147" s="8" t="s">
        <v>47</v>
      </c>
      <c r="P147" s="11" t="s">
        <v>59</v>
      </c>
      <c r="Q147" s="4">
        <v>495459.0</v>
      </c>
      <c r="R147" s="4">
        <v>10.0</v>
      </c>
      <c r="S147" s="4" t="s">
        <v>62</v>
      </c>
      <c r="T147" s="14" t="s">
        <v>732</v>
      </c>
      <c r="U147" s="8" t="s">
        <v>733</v>
      </c>
    </row>
    <row r="148">
      <c r="A148" s="9" t="s">
        <v>734</v>
      </c>
      <c r="B148" s="4" t="s">
        <v>55</v>
      </c>
      <c r="C148" s="6" t="s">
        <v>735</v>
      </c>
      <c r="D148" s="4" t="s">
        <v>736</v>
      </c>
      <c r="E148" s="7">
        <v>43778.50030092592</v>
      </c>
      <c r="F148" s="4">
        <v>1.0</v>
      </c>
      <c r="G148" s="4">
        <v>16.0</v>
      </c>
      <c r="H148" s="4" t="s">
        <v>28</v>
      </c>
      <c r="I148" s="4"/>
      <c r="J148" s="4"/>
      <c r="K148" s="4"/>
      <c r="L148" s="4"/>
      <c r="M148" s="4" t="s">
        <v>58</v>
      </c>
      <c r="N148" s="4"/>
      <c r="O148" s="8" t="s">
        <v>47</v>
      </c>
      <c r="P148" s="11" t="s">
        <v>59</v>
      </c>
      <c r="Q148" s="4">
        <v>495459.0</v>
      </c>
      <c r="R148" s="4">
        <v>10.0</v>
      </c>
      <c r="S148" s="4" t="s">
        <v>62</v>
      </c>
      <c r="T148" s="14" t="s">
        <v>737</v>
      </c>
      <c r="U148" s="8" t="s">
        <v>738</v>
      </c>
    </row>
    <row r="149">
      <c r="A149" s="9" t="s">
        <v>734</v>
      </c>
      <c r="B149" s="4" t="s">
        <v>55</v>
      </c>
      <c r="C149" s="6" t="s">
        <v>735</v>
      </c>
      <c r="D149" s="4" t="s">
        <v>736</v>
      </c>
      <c r="E149" s="7">
        <v>43778.50030092592</v>
      </c>
      <c r="F149" s="4">
        <v>1.0</v>
      </c>
      <c r="G149" s="4">
        <v>16.0</v>
      </c>
      <c r="H149" s="4" t="s">
        <v>28</v>
      </c>
      <c r="I149" s="4"/>
      <c r="J149" s="4"/>
      <c r="K149" s="4"/>
      <c r="L149" s="4"/>
      <c r="M149" s="4" t="s">
        <v>58</v>
      </c>
      <c r="N149" s="4"/>
      <c r="O149" s="8" t="s">
        <v>47</v>
      </c>
      <c r="P149" s="11" t="s">
        <v>59</v>
      </c>
      <c r="Q149" s="4">
        <v>495459.0</v>
      </c>
      <c r="R149" s="4">
        <v>10.0</v>
      </c>
      <c r="S149" s="4" t="s">
        <v>62</v>
      </c>
      <c r="T149" s="14" t="s">
        <v>737</v>
      </c>
      <c r="U149" s="8" t="s">
        <v>738</v>
      </c>
    </row>
    <row r="150">
      <c r="A150" s="9" t="s">
        <v>739</v>
      </c>
      <c r="B150" s="4" t="s">
        <v>251</v>
      </c>
      <c r="C150" s="22" t="s">
        <v>740</v>
      </c>
      <c r="D150" s="4" t="s">
        <v>741</v>
      </c>
      <c r="E150" s="7">
        <v>43776.494351851856</v>
      </c>
      <c r="F150" s="4">
        <v>11.0</v>
      </c>
      <c r="G150" s="4">
        <v>37.0</v>
      </c>
      <c r="H150" s="4" t="s">
        <v>45</v>
      </c>
      <c r="I150" s="4"/>
      <c r="J150" s="4"/>
      <c r="K150" s="4"/>
      <c r="L150" s="4"/>
      <c r="M150" s="4" t="s">
        <v>254</v>
      </c>
      <c r="N150" s="4"/>
      <c r="O150" s="8" t="s">
        <v>47</v>
      </c>
      <c r="P150" s="11" t="s">
        <v>255</v>
      </c>
      <c r="Q150" s="4">
        <v>1893234.0</v>
      </c>
      <c r="R150" s="4">
        <v>69.0</v>
      </c>
      <c r="S150" s="4" t="s">
        <v>78</v>
      </c>
      <c r="T150" s="14" t="s">
        <v>742</v>
      </c>
      <c r="U150" s="8" t="s">
        <v>743</v>
      </c>
    </row>
    <row r="151">
      <c r="A151" s="9" t="s">
        <v>744</v>
      </c>
      <c r="B151" s="4" t="s">
        <v>37</v>
      </c>
      <c r="C151" s="22" t="s">
        <v>745</v>
      </c>
      <c r="D151" s="4" t="s">
        <v>746</v>
      </c>
      <c r="E151" s="7">
        <v>43776.25505787037</v>
      </c>
      <c r="F151" s="4">
        <v>12.0</v>
      </c>
      <c r="G151" s="4">
        <v>35.0</v>
      </c>
      <c r="H151" s="4" t="s">
        <v>45</v>
      </c>
      <c r="I151" s="4"/>
      <c r="J151" s="4"/>
      <c r="K151" s="4"/>
      <c r="L151" s="4"/>
      <c r="M151" s="4" t="s">
        <v>46</v>
      </c>
      <c r="N151" s="4"/>
      <c r="O151" s="8" t="s">
        <v>47</v>
      </c>
      <c r="P151" s="11" t="s">
        <v>48</v>
      </c>
      <c r="Q151" s="4">
        <v>717688.0</v>
      </c>
      <c r="R151" s="4">
        <v>40.0</v>
      </c>
      <c r="S151" s="4" t="s">
        <v>49</v>
      </c>
      <c r="T151" s="14" t="s">
        <v>747</v>
      </c>
      <c r="U151" s="8" t="s">
        <v>748</v>
      </c>
    </row>
    <row r="152">
      <c r="A152" s="9" t="s">
        <v>749</v>
      </c>
      <c r="B152" s="4" t="s">
        <v>352</v>
      </c>
      <c r="C152" s="6" t="s">
        <v>750</v>
      </c>
      <c r="D152" s="4" t="s">
        <v>751</v>
      </c>
      <c r="E152" s="7">
        <v>43775.705555555556</v>
      </c>
      <c r="F152" s="4">
        <v>1.0</v>
      </c>
      <c r="G152" s="4">
        <v>20.0</v>
      </c>
      <c r="H152" s="4" t="s">
        <v>28</v>
      </c>
      <c r="I152" s="4"/>
      <c r="J152" s="4"/>
      <c r="K152" s="4"/>
      <c r="L152" s="4"/>
      <c r="M152" s="4" t="s">
        <v>355</v>
      </c>
      <c r="N152" s="4"/>
      <c r="O152" s="8" t="s">
        <v>30</v>
      </c>
      <c r="P152" s="11" t="s">
        <v>356</v>
      </c>
      <c r="Q152" s="4">
        <v>891124.0</v>
      </c>
      <c r="R152" s="4">
        <v>336.0</v>
      </c>
      <c r="S152" s="4" t="s">
        <v>78</v>
      </c>
      <c r="T152" s="14" t="s">
        <v>752</v>
      </c>
      <c r="U152" s="8" t="s">
        <v>753</v>
      </c>
    </row>
    <row r="153">
      <c r="A153" s="9" t="s">
        <v>754</v>
      </c>
      <c r="B153" s="4" t="s">
        <v>251</v>
      </c>
      <c r="C153" s="22" t="s">
        <v>755</v>
      </c>
      <c r="D153" s="4" t="s">
        <v>756</v>
      </c>
      <c r="E153" s="7">
        <v>43775.64232638889</v>
      </c>
      <c r="F153" s="4">
        <v>2.0</v>
      </c>
      <c r="G153" s="4">
        <v>15.0</v>
      </c>
      <c r="H153" s="4" t="s">
        <v>45</v>
      </c>
      <c r="I153" s="4"/>
      <c r="J153" s="4"/>
      <c r="K153" s="4" t="s">
        <v>254</v>
      </c>
      <c r="L153" s="4" t="s">
        <v>251</v>
      </c>
      <c r="M153" s="4" t="s">
        <v>254</v>
      </c>
      <c r="N153" s="4" t="s">
        <v>757</v>
      </c>
      <c r="O153" s="8" t="s">
        <v>47</v>
      </c>
      <c r="P153" s="11" t="s">
        <v>255</v>
      </c>
      <c r="Q153" s="4">
        <v>1891861.0</v>
      </c>
      <c r="R153" s="4">
        <v>69.0</v>
      </c>
      <c r="S153" s="4" t="s">
        <v>78</v>
      </c>
      <c r="T153" s="14" t="s">
        <v>758</v>
      </c>
      <c r="U153" s="8" t="s">
        <v>759</v>
      </c>
    </row>
    <row r="154">
      <c r="A154" s="9" t="s">
        <v>757</v>
      </c>
      <c r="B154" s="4" t="s">
        <v>251</v>
      </c>
      <c r="C154" s="22" t="s">
        <v>760</v>
      </c>
      <c r="D154" s="4" t="s">
        <v>756</v>
      </c>
      <c r="E154" s="7">
        <v>43775.64232638889</v>
      </c>
      <c r="F154" s="4">
        <v>3.0</v>
      </c>
      <c r="G154" s="4">
        <v>15.0</v>
      </c>
      <c r="H154" s="4" t="s">
        <v>45</v>
      </c>
      <c r="I154" s="4"/>
      <c r="J154" s="4"/>
      <c r="K154" s="4" t="s">
        <v>254</v>
      </c>
      <c r="L154" s="4" t="s">
        <v>251</v>
      </c>
      <c r="M154" s="4" t="s">
        <v>254</v>
      </c>
      <c r="N154" s="4" t="s">
        <v>761</v>
      </c>
      <c r="O154" s="8" t="s">
        <v>47</v>
      </c>
      <c r="P154" s="11" t="s">
        <v>255</v>
      </c>
      <c r="Q154" s="4">
        <v>1891861.0</v>
      </c>
      <c r="R154" s="4">
        <v>69.0</v>
      </c>
      <c r="S154" s="4" t="s">
        <v>78</v>
      </c>
      <c r="T154" s="14" t="s">
        <v>762</v>
      </c>
      <c r="U154" s="8" t="s">
        <v>763</v>
      </c>
    </row>
    <row r="155">
      <c r="A155" s="9" t="s">
        <v>761</v>
      </c>
      <c r="B155" s="4" t="s">
        <v>251</v>
      </c>
      <c r="C155" s="22" t="s">
        <v>764</v>
      </c>
      <c r="D155" s="4" t="s">
        <v>765</v>
      </c>
      <c r="E155" s="7">
        <v>43775.64231481482</v>
      </c>
      <c r="F155" s="4">
        <v>4.0</v>
      </c>
      <c r="G155" s="4">
        <v>28.0</v>
      </c>
      <c r="H155" s="4" t="s">
        <v>45</v>
      </c>
      <c r="I155" s="4"/>
      <c r="J155" s="4"/>
      <c r="K155" s="4"/>
      <c r="L155" s="4"/>
      <c r="M155" s="4" t="s">
        <v>254</v>
      </c>
      <c r="N155" s="4"/>
      <c r="O155" s="8" t="s">
        <v>47</v>
      </c>
      <c r="P155" s="11" t="s">
        <v>255</v>
      </c>
      <c r="Q155" s="4">
        <v>1891861.0</v>
      </c>
      <c r="R155" s="4">
        <v>69.0</v>
      </c>
      <c r="S155" s="4" t="s">
        <v>78</v>
      </c>
      <c r="T155" s="14" t="s">
        <v>766</v>
      </c>
      <c r="U155" s="8" t="s">
        <v>767</v>
      </c>
    </row>
    <row r="156">
      <c r="A156" s="9" t="s">
        <v>761</v>
      </c>
      <c r="B156" s="4" t="s">
        <v>251</v>
      </c>
      <c r="C156" s="22" t="s">
        <v>764</v>
      </c>
      <c r="D156" s="4" t="s">
        <v>765</v>
      </c>
      <c r="E156" s="7">
        <v>43775.64231481482</v>
      </c>
      <c r="F156" s="4">
        <v>4.0</v>
      </c>
      <c r="G156" s="4">
        <v>28.0</v>
      </c>
      <c r="H156" s="4" t="s">
        <v>45</v>
      </c>
      <c r="I156" s="4"/>
      <c r="J156" s="4"/>
      <c r="K156" s="4"/>
      <c r="L156" s="4"/>
      <c r="M156" s="4" t="s">
        <v>254</v>
      </c>
      <c r="N156" s="4"/>
      <c r="O156" s="8" t="s">
        <v>47</v>
      </c>
      <c r="P156" s="11" t="s">
        <v>255</v>
      </c>
      <c r="Q156" s="4">
        <v>1891861.0</v>
      </c>
      <c r="R156" s="4">
        <v>69.0</v>
      </c>
      <c r="S156" s="4" t="s">
        <v>78</v>
      </c>
      <c r="T156" s="14" t="s">
        <v>766</v>
      </c>
      <c r="U156" s="8" t="s">
        <v>767</v>
      </c>
    </row>
    <row r="157">
      <c r="A157" s="9" t="s">
        <v>768</v>
      </c>
      <c r="B157" s="4" t="s">
        <v>251</v>
      </c>
      <c r="C157" s="22" t="s">
        <v>769</v>
      </c>
      <c r="D157" s="4" t="s">
        <v>770</v>
      </c>
      <c r="E157" s="7">
        <v>43775.60155092593</v>
      </c>
      <c r="F157" s="4"/>
      <c r="G157" s="4">
        <v>2.0</v>
      </c>
      <c r="H157" s="4" t="s">
        <v>45</v>
      </c>
      <c r="I157" s="4"/>
      <c r="J157" s="4"/>
      <c r="K157" s="4" t="s">
        <v>254</v>
      </c>
      <c r="L157" s="4" t="s">
        <v>251</v>
      </c>
      <c r="M157" s="4" t="s">
        <v>254</v>
      </c>
      <c r="N157" s="4" t="s">
        <v>771</v>
      </c>
      <c r="O157" s="8" t="s">
        <v>47</v>
      </c>
      <c r="P157" s="11" t="s">
        <v>255</v>
      </c>
      <c r="Q157" s="4">
        <v>1891753.0</v>
      </c>
      <c r="R157" s="4">
        <v>69.0</v>
      </c>
      <c r="S157" s="4" t="s">
        <v>78</v>
      </c>
      <c r="T157" s="14" t="s">
        <v>772</v>
      </c>
      <c r="U157" s="8" t="s">
        <v>773</v>
      </c>
    </row>
    <row r="158">
      <c r="A158" s="9" t="s">
        <v>771</v>
      </c>
      <c r="B158" s="4" t="s">
        <v>251</v>
      </c>
      <c r="C158" s="22" t="s">
        <v>774</v>
      </c>
      <c r="D158" s="4" t="s">
        <v>770</v>
      </c>
      <c r="E158" s="7">
        <v>43775.60155092593</v>
      </c>
      <c r="F158" s="4"/>
      <c r="G158" s="4">
        <v>5.0</v>
      </c>
      <c r="H158" s="4" t="s">
        <v>45</v>
      </c>
      <c r="I158" s="4"/>
      <c r="J158" s="4"/>
      <c r="K158" s="4"/>
      <c r="L158" s="4"/>
      <c r="M158" s="4" t="s">
        <v>254</v>
      </c>
      <c r="N158" s="4"/>
      <c r="O158" s="8" t="s">
        <v>47</v>
      </c>
      <c r="P158" s="11" t="s">
        <v>255</v>
      </c>
      <c r="Q158" s="4">
        <v>1891753.0</v>
      </c>
      <c r="R158" s="4">
        <v>69.0</v>
      </c>
      <c r="S158" s="4" t="s">
        <v>78</v>
      </c>
      <c r="T158" s="14" t="s">
        <v>775</v>
      </c>
      <c r="U158" s="8" t="s">
        <v>776</v>
      </c>
    </row>
    <row r="159">
      <c r="A159" s="9" t="s">
        <v>771</v>
      </c>
      <c r="B159" s="4" t="s">
        <v>251</v>
      </c>
      <c r="C159" s="22" t="s">
        <v>774</v>
      </c>
      <c r="D159" s="4" t="s">
        <v>770</v>
      </c>
      <c r="E159" s="7">
        <v>43775.60155092593</v>
      </c>
      <c r="F159" s="4"/>
      <c r="G159" s="4">
        <v>5.0</v>
      </c>
      <c r="H159" s="4" t="s">
        <v>45</v>
      </c>
      <c r="I159" s="4"/>
      <c r="J159" s="4"/>
      <c r="K159" s="4"/>
      <c r="L159" s="4"/>
      <c r="M159" s="4" t="s">
        <v>254</v>
      </c>
      <c r="N159" s="4"/>
      <c r="O159" s="8" t="s">
        <v>47</v>
      </c>
      <c r="P159" s="11" t="s">
        <v>255</v>
      </c>
      <c r="Q159" s="4">
        <v>1891753.0</v>
      </c>
      <c r="R159" s="4">
        <v>69.0</v>
      </c>
      <c r="S159" s="4" t="s">
        <v>78</v>
      </c>
      <c r="T159" s="14" t="s">
        <v>775</v>
      </c>
      <c r="U159" s="8" t="s">
        <v>776</v>
      </c>
    </row>
    <row r="160">
      <c r="A160" s="9" t="s">
        <v>777</v>
      </c>
      <c r="B160" s="4" t="s">
        <v>125</v>
      </c>
      <c r="C160" s="22" t="s">
        <v>778</v>
      </c>
      <c r="D160" s="4" t="s">
        <v>779</v>
      </c>
      <c r="E160" s="7">
        <v>43775.559490740736</v>
      </c>
      <c r="F160" s="4"/>
      <c r="G160" s="4"/>
      <c r="H160" s="4" t="s">
        <v>45</v>
      </c>
      <c r="I160" s="4"/>
      <c r="J160" s="4"/>
      <c r="K160" s="4"/>
      <c r="L160" s="4"/>
      <c r="M160" s="4" t="s">
        <v>128</v>
      </c>
      <c r="N160" s="4"/>
      <c r="O160" s="8" t="s">
        <v>129</v>
      </c>
      <c r="P160" s="11" t="s">
        <v>130</v>
      </c>
      <c r="Q160" s="4">
        <v>14057.0</v>
      </c>
      <c r="R160" s="4">
        <v>3.0</v>
      </c>
      <c r="S160" s="4" t="s">
        <v>132</v>
      </c>
      <c r="T160" s="14" t="s">
        <v>780</v>
      </c>
      <c r="U160" s="8" t="s">
        <v>781</v>
      </c>
    </row>
    <row r="161">
      <c r="A161" s="9" t="s">
        <v>782</v>
      </c>
      <c r="B161" s="4" t="s">
        <v>217</v>
      </c>
      <c r="C161" s="22" t="s">
        <v>783</v>
      </c>
      <c r="D161" s="4" t="s">
        <v>784</v>
      </c>
      <c r="E161" s="7">
        <v>43775.54240740741</v>
      </c>
      <c r="F161" s="4">
        <v>12.0</v>
      </c>
      <c r="G161" s="4">
        <v>41.0</v>
      </c>
      <c r="H161" s="4" t="s">
        <v>45</v>
      </c>
      <c r="I161" s="4"/>
      <c r="J161" s="4"/>
      <c r="K161" s="4"/>
      <c r="L161" s="4"/>
      <c r="M161" s="4" t="s">
        <v>220</v>
      </c>
      <c r="N161" s="4"/>
      <c r="O161" s="8" t="s">
        <v>221</v>
      </c>
      <c r="P161" s="11" t="s">
        <v>222</v>
      </c>
      <c r="Q161" s="4">
        <v>790793.0</v>
      </c>
      <c r="R161" s="4">
        <v>5.0</v>
      </c>
      <c r="S161" s="4"/>
      <c r="T161" s="14" t="s">
        <v>785</v>
      </c>
      <c r="U161" s="8" t="s">
        <v>786</v>
      </c>
    </row>
    <row r="162">
      <c r="A162" s="9" t="s">
        <v>782</v>
      </c>
      <c r="B162" s="4" t="s">
        <v>217</v>
      </c>
      <c r="C162" s="22" t="s">
        <v>783</v>
      </c>
      <c r="D162" s="4" t="s">
        <v>784</v>
      </c>
      <c r="E162" s="7">
        <v>43775.54240740741</v>
      </c>
      <c r="F162" s="4">
        <v>12.0</v>
      </c>
      <c r="G162" s="4">
        <v>41.0</v>
      </c>
      <c r="H162" s="4" t="s">
        <v>45</v>
      </c>
      <c r="I162" s="4"/>
      <c r="J162" s="4"/>
      <c r="K162" s="4"/>
      <c r="L162" s="4"/>
      <c r="M162" s="4" t="s">
        <v>220</v>
      </c>
      <c r="N162" s="4"/>
      <c r="O162" s="8" t="s">
        <v>221</v>
      </c>
      <c r="P162" s="11" t="s">
        <v>222</v>
      </c>
      <c r="Q162" s="4">
        <v>790793.0</v>
      </c>
      <c r="R162" s="4">
        <v>5.0</v>
      </c>
      <c r="S162" s="4"/>
      <c r="T162" s="14" t="s">
        <v>785</v>
      </c>
      <c r="U162" s="8" t="s">
        <v>786</v>
      </c>
    </row>
    <row r="163">
      <c r="A163" s="9" t="s">
        <v>787</v>
      </c>
      <c r="B163" s="4" t="s">
        <v>25</v>
      </c>
      <c r="C163" s="6" t="s">
        <v>788</v>
      </c>
      <c r="D163" s="4" t="s">
        <v>789</v>
      </c>
      <c r="E163" s="7">
        <v>43775.246087962965</v>
      </c>
      <c r="F163" s="4">
        <v>30.0</v>
      </c>
      <c r="G163" s="4">
        <v>118.0</v>
      </c>
      <c r="H163" s="4" t="s">
        <v>28</v>
      </c>
      <c r="I163" s="4"/>
      <c r="J163" s="4"/>
      <c r="K163" s="4"/>
      <c r="L163" s="4"/>
      <c r="M163" s="4" t="s">
        <v>29</v>
      </c>
      <c r="N163" s="4"/>
      <c r="O163" s="8" t="s">
        <v>30</v>
      </c>
      <c r="P163" s="11" t="s">
        <v>31</v>
      </c>
      <c r="Q163" s="4">
        <v>2169998.0</v>
      </c>
      <c r="R163" s="4">
        <v>36.0</v>
      </c>
      <c r="S163" s="4" t="s">
        <v>33</v>
      </c>
      <c r="T163" s="14" t="s">
        <v>790</v>
      </c>
      <c r="U163" s="8" t="s">
        <v>791</v>
      </c>
    </row>
    <row r="164">
      <c r="A164" s="9" t="s">
        <v>792</v>
      </c>
      <c r="B164" s="4" t="s">
        <v>37</v>
      </c>
      <c r="C164" s="22" t="s">
        <v>793</v>
      </c>
      <c r="D164" s="4" t="s">
        <v>794</v>
      </c>
      <c r="E164" s="7">
        <v>43775.186875</v>
      </c>
      <c r="F164" s="4">
        <v>7.0</v>
      </c>
      <c r="G164" s="4">
        <v>30.0</v>
      </c>
      <c r="H164" s="4" t="s">
        <v>45</v>
      </c>
      <c r="I164" s="4"/>
      <c r="J164" s="4"/>
      <c r="K164" s="4"/>
      <c r="L164" s="4"/>
      <c r="M164" s="4" t="s">
        <v>46</v>
      </c>
      <c r="N164" s="4"/>
      <c r="O164" s="8" t="s">
        <v>47</v>
      </c>
      <c r="P164" s="11" t="s">
        <v>48</v>
      </c>
      <c r="Q164" s="4">
        <v>716879.0</v>
      </c>
      <c r="R164" s="4">
        <v>40.0</v>
      </c>
      <c r="S164" s="4" t="s">
        <v>49</v>
      </c>
      <c r="T164" s="14" t="s">
        <v>795</v>
      </c>
      <c r="U164" s="8" t="s">
        <v>796</v>
      </c>
    </row>
    <row r="165">
      <c r="A165" s="9" t="s">
        <v>797</v>
      </c>
      <c r="B165" s="4" t="s">
        <v>125</v>
      </c>
      <c r="C165" s="22" t="s">
        <v>798</v>
      </c>
      <c r="D165" s="4" t="s">
        <v>799</v>
      </c>
      <c r="E165" s="7">
        <v>43774.63539351852</v>
      </c>
      <c r="F165" s="4"/>
      <c r="G165" s="4">
        <v>1.0</v>
      </c>
      <c r="H165" s="4" t="s">
        <v>45</v>
      </c>
      <c r="I165" s="4"/>
      <c r="J165" s="4"/>
      <c r="K165" s="4"/>
      <c r="L165" s="4"/>
      <c r="M165" s="4" t="s">
        <v>128</v>
      </c>
      <c r="N165" s="4"/>
      <c r="O165" s="8" t="s">
        <v>129</v>
      </c>
      <c r="P165" s="11" t="s">
        <v>130</v>
      </c>
      <c r="Q165" s="4">
        <v>14036.0</v>
      </c>
      <c r="R165" s="4">
        <v>3.0</v>
      </c>
      <c r="S165" s="4" t="s">
        <v>132</v>
      </c>
      <c r="T165" s="14" t="s">
        <v>800</v>
      </c>
      <c r="U165" s="8" t="s">
        <v>801</v>
      </c>
    </row>
    <row r="166">
      <c r="A166" s="9" t="s">
        <v>802</v>
      </c>
      <c r="B166" s="4" t="s">
        <v>125</v>
      </c>
      <c r="C166" s="22" t="s">
        <v>803</v>
      </c>
      <c r="D166" s="4" t="s">
        <v>804</v>
      </c>
      <c r="E166" s="7">
        <v>43774.37112268519</v>
      </c>
      <c r="F166" s="4"/>
      <c r="G166" s="4"/>
      <c r="H166" s="4" t="s">
        <v>45</v>
      </c>
      <c r="I166" s="4"/>
      <c r="J166" s="4"/>
      <c r="K166" s="4"/>
      <c r="L166" s="4"/>
      <c r="M166" s="4" t="s">
        <v>128</v>
      </c>
      <c r="N166" s="4"/>
      <c r="O166" s="8" t="s">
        <v>129</v>
      </c>
      <c r="P166" s="11" t="s">
        <v>130</v>
      </c>
      <c r="Q166" s="4">
        <v>14022.0</v>
      </c>
      <c r="R166" s="4">
        <v>3.0</v>
      </c>
      <c r="S166" s="4" t="s">
        <v>132</v>
      </c>
      <c r="T166" s="14" t="s">
        <v>805</v>
      </c>
      <c r="U166" s="8" t="s">
        <v>806</v>
      </c>
    </row>
    <row r="167">
      <c r="A167" s="9" t="s">
        <v>807</v>
      </c>
      <c r="B167" s="4" t="s">
        <v>73</v>
      </c>
      <c r="C167" s="22" t="s">
        <v>808</v>
      </c>
      <c r="D167" s="4" t="s">
        <v>809</v>
      </c>
      <c r="E167" s="7">
        <v>43774.30421296296</v>
      </c>
      <c r="F167" s="4">
        <v>1.0</v>
      </c>
      <c r="G167" s="4">
        <v>2.0</v>
      </c>
      <c r="H167" s="4" t="s">
        <v>45</v>
      </c>
      <c r="I167" s="4"/>
      <c r="J167" s="4"/>
      <c r="K167" s="4"/>
      <c r="L167" s="4"/>
      <c r="M167" s="4" t="s">
        <v>76</v>
      </c>
      <c r="N167" s="4"/>
      <c r="O167" s="8" t="s">
        <v>30</v>
      </c>
      <c r="P167" s="11" t="s">
        <v>77</v>
      </c>
      <c r="Q167" s="4">
        <v>1463587.0</v>
      </c>
      <c r="R167" s="4">
        <v>261.0</v>
      </c>
      <c r="S167" s="4" t="s">
        <v>78</v>
      </c>
      <c r="T167" s="14" t="s">
        <v>810</v>
      </c>
      <c r="U167" s="8" t="s">
        <v>811</v>
      </c>
    </row>
    <row r="168">
      <c r="A168" s="9" t="s">
        <v>812</v>
      </c>
      <c r="B168" s="4" t="s">
        <v>73</v>
      </c>
      <c r="C168" s="22" t="s">
        <v>813</v>
      </c>
      <c r="D168" s="4" t="s">
        <v>814</v>
      </c>
      <c r="E168" s="7">
        <v>43774.3040625</v>
      </c>
      <c r="F168" s="4"/>
      <c r="G168" s="4">
        <v>1.0</v>
      </c>
      <c r="H168" s="4" t="s">
        <v>45</v>
      </c>
      <c r="I168" s="4"/>
      <c r="J168" s="4"/>
      <c r="K168" s="4"/>
      <c r="L168" s="4"/>
      <c r="M168" s="4" t="s">
        <v>76</v>
      </c>
      <c r="N168" s="4"/>
      <c r="O168" s="8" t="s">
        <v>30</v>
      </c>
      <c r="P168" s="11" t="s">
        <v>77</v>
      </c>
      <c r="Q168" s="4">
        <v>1463587.0</v>
      </c>
      <c r="R168" s="4">
        <v>261.0</v>
      </c>
      <c r="S168" s="4" t="s">
        <v>78</v>
      </c>
      <c r="T168" s="14" t="s">
        <v>815</v>
      </c>
      <c r="U168" s="8" t="s">
        <v>816</v>
      </c>
    </row>
    <row r="169">
      <c r="A169" s="9" t="s">
        <v>812</v>
      </c>
      <c r="B169" s="4" t="s">
        <v>73</v>
      </c>
      <c r="C169" s="22" t="s">
        <v>813</v>
      </c>
      <c r="D169" s="4" t="s">
        <v>814</v>
      </c>
      <c r="E169" s="7">
        <v>43774.3040625</v>
      </c>
      <c r="F169" s="4"/>
      <c r="G169" s="4">
        <v>1.0</v>
      </c>
      <c r="H169" s="4" t="s">
        <v>45</v>
      </c>
      <c r="I169" s="4"/>
      <c r="J169" s="4"/>
      <c r="K169" s="4"/>
      <c r="L169" s="4"/>
      <c r="M169" s="4" t="s">
        <v>76</v>
      </c>
      <c r="N169" s="4"/>
      <c r="O169" s="8" t="s">
        <v>30</v>
      </c>
      <c r="P169" s="11" t="s">
        <v>77</v>
      </c>
      <c r="Q169" s="4">
        <v>1463587.0</v>
      </c>
      <c r="R169" s="4">
        <v>261.0</v>
      </c>
      <c r="S169" s="4" t="s">
        <v>78</v>
      </c>
      <c r="T169" s="14" t="s">
        <v>815</v>
      </c>
      <c r="U169" s="8" t="s">
        <v>816</v>
      </c>
    </row>
    <row r="170">
      <c r="A170" s="9" t="s">
        <v>817</v>
      </c>
      <c r="B170" s="4" t="s">
        <v>25</v>
      </c>
      <c r="C170" s="22" t="s">
        <v>818</v>
      </c>
      <c r="D170" s="4" t="s">
        <v>819</v>
      </c>
      <c r="E170" s="7">
        <v>43774.23657407408</v>
      </c>
      <c r="F170" s="4">
        <v>9.0</v>
      </c>
      <c r="G170" s="4"/>
      <c r="H170" s="4" t="s">
        <v>45</v>
      </c>
      <c r="I170" s="4"/>
      <c r="J170" s="4"/>
      <c r="K170" s="4"/>
      <c r="L170" s="4"/>
      <c r="M170" s="4" t="s">
        <v>29</v>
      </c>
      <c r="N170" s="4"/>
      <c r="O170" s="8" t="s">
        <v>30</v>
      </c>
      <c r="P170" s="11" t="s">
        <v>31</v>
      </c>
      <c r="Q170" s="4">
        <v>2167928.0</v>
      </c>
      <c r="R170" s="4">
        <v>36.0</v>
      </c>
      <c r="S170" s="4" t="s">
        <v>33</v>
      </c>
      <c r="T170" s="14" t="s">
        <v>820</v>
      </c>
      <c r="U170" s="8" t="s">
        <v>821</v>
      </c>
    </row>
    <row r="171">
      <c r="A171" s="9" t="s">
        <v>822</v>
      </c>
      <c r="B171" s="4" t="s">
        <v>125</v>
      </c>
      <c r="C171" s="22" t="s">
        <v>823</v>
      </c>
      <c r="D171" s="4" t="s">
        <v>824</v>
      </c>
      <c r="E171" s="7">
        <v>43774.23287037037</v>
      </c>
      <c r="F171" s="4">
        <v>1.0</v>
      </c>
      <c r="G171" s="4">
        <v>1.0</v>
      </c>
      <c r="H171" s="4" t="s">
        <v>45</v>
      </c>
      <c r="I171" s="4"/>
      <c r="J171" s="4"/>
      <c r="K171" s="4"/>
      <c r="L171" s="4"/>
      <c r="M171" s="4" t="s">
        <v>128</v>
      </c>
      <c r="N171" s="4"/>
      <c r="O171" s="8" t="s">
        <v>30</v>
      </c>
      <c r="P171" s="11" t="s">
        <v>130</v>
      </c>
      <c r="Q171" s="4">
        <v>14021.0</v>
      </c>
      <c r="R171" s="4">
        <v>3.0</v>
      </c>
      <c r="S171" s="4" t="s">
        <v>132</v>
      </c>
      <c r="T171" s="14" t="s">
        <v>825</v>
      </c>
      <c r="U171" s="8" t="s">
        <v>826</v>
      </c>
    </row>
    <row r="172">
      <c r="A172" s="9" t="s">
        <v>822</v>
      </c>
      <c r="B172" s="4" t="s">
        <v>125</v>
      </c>
      <c r="C172" s="22" t="s">
        <v>823</v>
      </c>
      <c r="D172" s="4" t="s">
        <v>824</v>
      </c>
      <c r="E172" s="7">
        <v>43774.23287037037</v>
      </c>
      <c r="F172" s="4">
        <v>1.0</v>
      </c>
      <c r="G172" s="4">
        <v>1.0</v>
      </c>
      <c r="H172" s="4" t="s">
        <v>45</v>
      </c>
      <c r="I172" s="4"/>
      <c r="J172" s="4"/>
      <c r="K172" s="4"/>
      <c r="L172" s="4"/>
      <c r="M172" s="4" t="s">
        <v>128</v>
      </c>
      <c r="N172" s="4"/>
      <c r="O172" s="8" t="s">
        <v>30</v>
      </c>
      <c r="P172" s="11" t="s">
        <v>130</v>
      </c>
      <c r="Q172" s="4">
        <v>14021.0</v>
      </c>
      <c r="R172" s="4">
        <v>3.0</v>
      </c>
      <c r="S172" s="4" t="s">
        <v>132</v>
      </c>
      <c r="T172" s="14" t="s">
        <v>825</v>
      </c>
      <c r="U172" s="8" t="s">
        <v>826</v>
      </c>
    </row>
    <row r="173">
      <c r="A173" s="9" t="s">
        <v>827</v>
      </c>
      <c r="B173" s="4" t="s">
        <v>37</v>
      </c>
      <c r="C173" s="22" t="s">
        <v>828</v>
      </c>
      <c r="D173" s="4" t="s">
        <v>829</v>
      </c>
      <c r="E173" s="7">
        <v>43774.18173611111</v>
      </c>
      <c r="F173" s="4">
        <v>9.0</v>
      </c>
      <c r="G173" s="4">
        <v>17.0</v>
      </c>
      <c r="H173" s="4" t="s">
        <v>45</v>
      </c>
      <c r="I173" s="4"/>
      <c r="J173" s="4"/>
      <c r="K173" s="4"/>
      <c r="L173" s="4"/>
      <c r="M173" s="4" t="s">
        <v>46</v>
      </c>
      <c r="N173" s="4"/>
      <c r="O173" s="8" t="s">
        <v>47</v>
      </c>
      <c r="P173" s="11" t="s">
        <v>48</v>
      </c>
      <c r="Q173" s="4">
        <v>715957.0</v>
      </c>
      <c r="R173" s="4">
        <v>40.0</v>
      </c>
      <c r="S173" s="4" t="s">
        <v>49</v>
      </c>
      <c r="T173" s="14" t="s">
        <v>830</v>
      </c>
      <c r="U173" s="8" t="s">
        <v>831</v>
      </c>
    </row>
    <row r="174">
      <c r="A174" s="9" t="s">
        <v>832</v>
      </c>
      <c r="B174" s="4" t="s">
        <v>125</v>
      </c>
      <c r="C174" s="22" t="s">
        <v>833</v>
      </c>
      <c r="D174" s="4" t="s">
        <v>834</v>
      </c>
      <c r="E174" s="7">
        <v>43773.544375</v>
      </c>
      <c r="F174" s="4"/>
      <c r="G174" s="4">
        <v>4.0</v>
      </c>
      <c r="H174" s="4" t="s">
        <v>45</v>
      </c>
      <c r="I174" s="4"/>
      <c r="J174" s="4"/>
      <c r="K174" s="4"/>
      <c r="L174" s="4"/>
      <c r="M174" s="4" t="s">
        <v>128</v>
      </c>
      <c r="N174" s="4"/>
      <c r="O174" s="8" t="s">
        <v>129</v>
      </c>
      <c r="P174" s="11" t="s">
        <v>130</v>
      </c>
      <c r="Q174" s="4">
        <v>13966.0</v>
      </c>
      <c r="R174" s="4">
        <v>3.0</v>
      </c>
      <c r="S174" s="4" t="s">
        <v>132</v>
      </c>
      <c r="T174" s="14" t="s">
        <v>835</v>
      </c>
      <c r="U174" s="8" t="s">
        <v>836</v>
      </c>
    </row>
    <row r="175">
      <c r="A175" s="9" t="s">
        <v>837</v>
      </c>
      <c r="B175" s="4" t="s">
        <v>37</v>
      </c>
      <c r="C175" s="22" t="s">
        <v>838</v>
      </c>
      <c r="D175" s="4" t="s">
        <v>839</v>
      </c>
      <c r="E175" s="7">
        <v>43773.19800925926</v>
      </c>
      <c r="F175" s="4"/>
      <c r="G175" s="4"/>
      <c r="H175" s="4"/>
      <c r="I175" s="4"/>
      <c r="J175" s="4"/>
      <c r="K175" s="4"/>
      <c r="L175" s="4"/>
      <c r="M175" s="4" t="s">
        <v>46</v>
      </c>
      <c r="N175" s="4"/>
      <c r="O175" s="8" t="s">
        <v>47</v>
      </c>
      <c r="P175" s="11" t="s">
        <v>48</v>
      </c>
      <c r="Q175" s="4">
        <v>715031.0</v>
      </c>
      <c r="R175" s="4">
        <v>40.0</v>
      </c>
      <c r="S175" s="4" t="s">
        <v>49</v>
      </c>
      <c r="T175" s="14" t="s">
        <v>840</v>
      </c>
      <c r="U175" s="8" t="s">
        <v>841</v>
      </c>
    </row>
    <row r="176">
      <c r="A176" s="9" t="s">
        <v>842</v>
      </c>
      <c r="B176" s="4" t="s">
        <v>55</v>
      </c>
      <c r="C176" s="6" t="s">
        <v>843</v>
      </c>
      <c r="D176" s="4" t="s">
        <v>844</v>
      </c>
      <c r="E176" s="7">
        <v>43772.792592592596</v>
      </c>
      <c r="F176" s="4"/>
      <c r="G176" s="4"/>
      <c r="H176" s="4" t="s">
        <v>28</v>
      </c>
      <c r="I176" s="4"/>
      <c r="J176" s="4"/>
      <c r="K176" s="4"/>
      <c r="L176" s="4"/>
      <c r="M176" s="4" t="s">
        <v>58</v>
      </c>
      <c r="N176" s="4"/>
      <c r="O176" s="8" t="s">
        <v>203</v>
      </c>
      <c r="P176" s="11" t="s">
        <v>59</v>
      </c>
      <c r="Q176" s="4">
        <v>493434.0</v>
      </c>
      <c r="R176" s="4">
        <v>10.0</v>
      </c>
      <c r="S176" s="4" t="s">
        <v>62</v>
      </c>
      <c r="T176" s="14" t="s">
        <v>845</v>
      </c>
      <c r="U176" s="8" t="s">
        <v>846</v>
      </c>
    </row>
    <row r="177">
      <c r="A177" s="9" t="s">
        <v>847</v>
      </c>
      <c r="B177" s="4" t="s">
        <v>125</v>
      </c>
      <c r="C177" s="22" t="s">
        <v>848</v>
      </c>
      <c r="D177" s="4" t="s">
        <v>849</v>
      </c>
      <c r="E177" s="7">
        <v>43772.53099537037</v>
      </c>
      <c r="F177" s="4"/>
      <c r="G177" s="4"/>
      <c r="H177" s="4"/>
      <c r="I177" s="4"/>
      <c r="J177" s="4"/>
      <c r="K177" s="4"/>
      <c r="L177" s="4"/>
      <c r="M177" s="4" t="s">
        <v>128</v>
      </c>
      <c r="N177" s="4"/>
      <c r="O177" s="8" t="s">
        <v>129</v>
      </c>
      <c r="P177" s="11" t="s">
        <v>130</v>
      </c>
      <c r="Q177" s="4">
        <v>13911.0</v>
      </c>
      <c r="R177" s="4">
        <v>3.0</v>
      </c>
      <c r="S177" s="4" t="s">
        <v>132</v>
      </c>
      <c r="T177" s="14" t="s">
        <v>850</v>
      </c>
      <c r="U177" s="8" t="s">
        <v>851</v>
      </c>
    </row>
    <row r="178">
      <c r="A178" s="9" t="s">
        <v>852</v>
      </c>
      <c r="B178" s="4" t="s">
        <v>25</v>
      </c>
      <c r="C178" s="6" t="s">
        <v>853</v>
      </c>
      <c r="D178" s="4" t="s">
        <v>854</v>
      </c>
      <c r="E178" s="7">
        <v>43772.48553240741</v>
      </c>
      <c r="F178" s="4"/>
      <c r="G178" s="4"/>
      <c r="H178" s="4" t="s">
        <v>28</v>
      </c>
      <c r="I178" s="4"/>
      <c r="J178" s="4"/>
      <c r="K178" s="4"/>
      <c r="L178" s="4"/>
      <c r="M178" s="4" t="s">
        <v>29</v>
      </c>
      <c r="N178" s="4"/>
      <c r="O178" s="8" t="s">
        <v>30</v>
      </c>
      <c r="P178" s="11" t="s">
        <v>31</v>
      </c>
      <c r="Q178" s="4">
        <v>2163795.0</v>
      </c>
      <c r="R178" s="4">
        <v>36.0</v>
      </c>
      <c r="S178" s="4" t="s">
        <v>33</v>
      </c>
      <c r="T178" s="14" t="s">
        <v>855</v>
      </c>
      <c r="U178" s="8" t="s">
        <v>856</v>
      </c>
    </row>
    <row r="179">
      <c r="A179" s="9" t="s">
        <v>857</v>
      </c>
      <c r="B179" s="4" t="s">
        <v>125</v>
      </c>
      <c r="C179" s="22" t="s">
        <v>858</v>
      </c>
      <c r="D179" s="4" t="s">
        <v>859</v>
      </c>
      <c r="E179" s="7">
        <v>43772.375185185185</v>
      </c>
      <c r="F179" s="4"/>
      <c r="G179" s="4"/>
      <c r="H179" s="4"/>
      <c r="I179" s="4"/>
      <c r="J179" s="4"/>
      <c r="K179" s="4"/>
      <c r="L179" s="4"/>
      <c r="M179" s="4" t="s">
        <v>128</v>
      </c>
      <c r="N179" s="4"/>
      <c r="O179" s="8" t="s">
        <v>129</v>
      </c>
      <c r="P179" s="11" t="s">
        <v>130</v>
      </c>
      <c r="Q179" s="4">
        <v>13893.0</v>
      </c>
      <c r="R179" s="4">
        <v>3.0</v>
      </c>
      <c r="S179" s="4" t="s">
        <v>132</v>
      </c>
      <c r="T179" s="14" t="s">
        <v>860</v>
      </c>
      <c r="U179" s="8" t="s">
        <v>861</v>
      </c>
    </row>
    <row r="180">
      <c r="A180" s="9" t="s">
        <v>862</v>
      </c>
      <c r="B180" s="4" t="s">
        <v>142</v>
      </c>
      <c r="C180" s="22" t="s">
        <v>863</v>
      </c>
      <c r="D180" s="4" t="s">
        <v>864</v>
      </c>
      <c r="E180" s="7">
        <v>43772.35416666667</v>
      </c>
      <c r="F180" s="4"/>
      <c r="G180" s="4"/>
      <c r="H180" s="4"/>
      <c r="I180" s="4"/>
      <c r="J180" s="4"/>
      <c r="K180" s="4"/>
      <c r="L180" s="4"/>
      <c r="M180" s="4" t="s">
        <v>145</v>
      </c>
      <c r="N180" s="4"/>
      <c r="O180" s="8" t="s">
        <v>221</v>
      </c>
      <c r="P180" s="11" t="s">
        <v>146</v>
      </c>
      <c r="Q180" s="4">
        <v>243391.0</v>
      </c>
      <c r="R180" s="4">
        <v>50.0</v>
      </c>
      <c r="S180" s="4" t="s">
        <v>78</v>
      </c>
      <c r="T180" s="14" t="s">
        <v>865</v>
      </c>
      <c r="U180" s="8" t="s">
        <v>866</v>
      </c>
    </row>
    <row r="181">
      <c r="A181" s="9" t="s">
        <v>862</v>
      </c>
      <c r="B181" s="4" t="s">
        <v>142</v>
      </c>
      <c r="C181" s="22" t="s">
        <v>863</v>
      </c>
      <c r="D181" s="4" t="s">
        <v>864</v>
      </c>
      <c r="E181" s="7">
        <v>43772.35416666667</v>
      </c>
      <c r="F181" s="4"/>
      <c r="G181" s="4"/>
      <c r="H181" s="4"/>
      <c r="I181" s="4"/>
      <c r="J181" s="4"/>
      <c r="K181" s="4"/>
      <c r="L181" s="4"/>
      <c r="M181" s="4" t="s">
        <v>145</v>
      </c>
      <c r="N181" s="4"/>
      <c r="O181" s="8" t="s">
        <v>221</v>
      </c>
      <c r="P181" s="11" t="s">
        <v>146</v>
      </c>
      <c r="Q181" s="4">
        <v>243391.0</v>
      </c>
      <c r="R181" s="4">
        <v>50.0</v>
      </c>
      <c r="S181" s="4" t="s">
        <v>78</v>
      </c>
      <c r="T181" s="14" t="s">
        <v>865</v>
      </c>
      <c r="U181" s="8" t="s">
        <v>866</v>
      </c>
    </row>
    <row r="182">
      <c r="A182" s="9" t="s">
        <v>867</v>
      </c>
      <c r="B182" s="4" t="s">
        <v>251</v>
      </c>
      <c r="C182" s="22" t="s">
        <v>868</v>
      </c>
      <c r="D182" s="4" t="s">
        <v>869</v>
      </c>
      <c r="E182" s="7">
        <v>43771.57834490741</v>
      </c>
      <c r="F182" s="4"/>
      <c r="G182" s="4"/>
      <c r="H182" s="4"/>
      <c r="I182" s="4"/>
      <c r="J182" s="4"/>
      <c r="K182" s="4"/>
      <c r="L182" s="4"/>
      <c r="M182" s="4" t="s">
        <v>254</v>
      </c>
      <c r="N182" s="4"/>
      <c r="O182" s="8" t="s">
        <v>47</v>
      </c>
      <c r="P182" s="11" t="s">
        <v>255</v>
      </c>
      <c r="Q182" s="4">
        <v>1883887.0</v>
      </c>
      <c r="R182" s="4">
        <v>69.0</v>
      </c>
      <c r="S182" s="4" t="s">
        <v>78</v>
      </c>
      <c r="T182" s="14" t="s">
        <v>870</v>
      </c>
      <c r="U182" s="8" t="s">
        <v>871</v>
      </c>
    </row>
    <row r="183">
      <c r="A183" s="9" t="s">
        <v>872</v>
      </c>
      <c r="B183" s="4" t="s">
        <v>251</v>
      </c>
      <c r="C183" s="22" t="s">
        <v>873</v>
      </c>
      <c r="D183" s="4" t="s">
        <v>874</v>
      </c>
      <c r="E183" s="7">
        <v>43771.49784722222</v>
      </c>
      <c r="F183" s="4"/>
      <c r="G183" s="4"/>
      <c r="H183" s="4"/>
      <c r="I183" s="4"/>
      <c r="J183" s="4"/>
      <c r="K183" s="4" t="s">
        <v>254</v>
      </c>
      <c r="L183" s="4" t="s">
        <v>251</v>
      </c>
      <c r="M183" s="4" t="s">
        <v>254</v>
      </c>
      <c r="N183" s="4" t="s">
        <v>875</v>
      </c>
      <c r="O183" s="8" t="s">
        <v>47</v>
      </c>
      <c r="P183" s="11" t="s">
        <v>255</v>
      </c>
      <c r="Q183" s="4">
        <v>1883618.0</v>
      </c>
      <c r="R183" s="4">
        <v>69.0</v>
      </c>
      <c r="S183" s="4" t="s">
        <v>78</v>
      </c>
      <c r="T183" s="14" t="s">
        <v>876</v>
      </c>
      <c r="U183" s="8" t="s">
        <v>877</v>
      </c>
    </row>
    <row r="184">
      <c r="A184" s="9" t="s">
        <v>878</v>
      </c>
      <c r="B184" s="4" t="s">
        <v>251</v>
      </c>
      <c r="C184" s="22" t="s">
        <v>879</v>
      </c>
      <c r="D184" s="4" t="s">
        <v>880</v>
      </c>
      <c r="E184" s="7">
        <v>43771.494155092594</v>
      </c>
      <c r="F184" s="4"/>
      <c r="G184" s="4"/>
      <c r="H184" s="4"/>
      <c r="I184" s="4"/>
      <c r="J184" s="4"/>
      <c r="K184" s="4" t="s">
        <v>254</v>
      </c>
      <c r="L184" s="4" t="s">
        <v>251</v>
      </c>
      <c r="M184" s="4" t="s">
        <v>254</v>
      </c>
      <c r="N184" s="4" t="s">
        <v>881</v>
      </c>
      <c r="O184" s="8" t="s">
        <v>47</v>
      </c>
      <c r="P184" s="11" t="s">
        <v>255</v>
      </c>
      <c r="Q184" s="4">
        <v>1883618.0</v>
      </c>
      <c r="R184" s="4">
        <v>69.0</v>
      </c>
      <c r="S184" s="4" t="s">
        <v>78</v>
      </c>
      <c r="T184" s="14" t="s">
        <v>882</v>
      </c>
      <c r="U184" s="8" t="s">
        <v>883</v>
      </c>
    </row>
    <row r="185">
      <c r="A185" s="9" t="s">
        <v>878</v>
      </c>
      <c r="B185" s="4" t="s">
        <v>251</v>
      </c>
      <c r="C185" s="22" t="s">
        <v>879</v>
      </c>
      <c r="D185" s="4" t="s">
        <v>880</v>
      </c>
      <c r="E185" s="7">
        <v>43771.494155092594</v>
      </c>
      <c r="F185" s="4"/>
      <c r="G185" s="4"/>
      <c r="H185" s="4"/>
      <c r="I185" s="4"/>
      <c r="J185" s="4"/>
      <c r="K185" s="4" t="s">
        <v>254</v>
      </c>
      <c r="L185" s="4" t="s">
        <v>251</v>
      </c>
      <c r="M185" s="4" t="s">
        <v>254</v>
      </c>
      <c r="N185" s="4" t="s">
        <v>881</v>
      </c>
      <c r="O185" s="8" t="s">
        <v>47</v>
      </c>
      <c r="P185" s="11" t="s">
        <v>255</v>
      </c>
      <c r="Q185" s="4">
        <v>1883618.0</v>
      </c>
      <c r="R185" s="4">
        <v>69.0</v>
      </c>
      <c r="S185" s="4" t="s">
        <v>78</v>
      </c>
      <c r="T185" s="14" t="s">
        <v>882</v>
      </c>
      <c r="U185" s="8" t="s">
        <v>883</v>
      </c>
    </row>
    <row r="186">
      <c r="A186" s="9" t="s">
        <v>884</v>
      </c>
      <c r="B186" s="4" t="s">
        <v>73</v>
      </c>
      <c r="C186" s="22" t="s">
        <v>885</v>
      </c>
      <c r="D186" s="4" t="s">
        <v>886</v>
      </c>
      <c r="E186" s="7">
        <v>43771.41752314815</v>
      </c>
      <c r="F186" s="4"/>
      <c r="G186" s="4"/>
      <c r="H186" s="4"/>
      <c r="I186" s="4"/>
      <c r="J186" s="4"/>
      <c r="K186" s="4"/>
      <c r="L186" s="4"/>
      <c r="M186" s="4" t="s">
        <v>76</v>
      </c>
      <c r="N186" s="4"/>
      <c r="O186" s="8" t="s">
        <v>30</v>
      </c>
      <c r="P186" s="11" t="s">
        <v>77</v>
      </c>
      <c r="Q186" s="4">
        <v>1460336.0</v>
      </c>
      <c r="R186" s="4">
        <v>261.0</v>
      </c>
      <c r="S186" s="4" t="s">
        <v>78</v>
      </c>
      <c r="T186" s="14" t="s">
        <v>887</v>
      </c>
      <c r="U186" s="8" t="s">
        <v>888</v>
      </c>
    </row>
    <row r="187">
      <c r="A187" s="9" t="s">
        <v>889</v>
      </c>
      <c r="B187" s="4" t="s">
        <v>25</v>
      </c>
      <c r="C187" s="6" t="s">
        <v>890</v>
      </c>
      <c r="D187" s="4" t="s">
        <v>891</v>
      </c>
      <c r="E187" s="7">
        <v>43771.3825462963</v>
      </c>
      <c r="F187" s="4"/>
      <c r="G187" s="4"/>
      <c r="H187" s="4" t="s">
        <v>28</v>
      </c>
      <c r="I187" s="4"/>
      <c r="J187" s="4"/>
      <c r="K187" s="4"/>
      <c r="L187" s="4"/>
      <c r="M187" s="4" t="s">
        <v>29</v>
      </c>
      <c r="N187" s="4"/>
      <c r="O187" s="8" t="s">
        <v>30</v>
      </c>
      <c r="P187" s="11" t="s">
        <v>31</v>
      </c>
      <c r="Q187" s="4">
        <v>2160790.0</v>
      </c>
      <c r="R187" s="4">
        <v>36.0</v>
      </c>
      <c r="S187" s="4" t="s">
        <v>33</v>
      </c>
      <c r="T187" s="14" t="s">
        <v>892</v>
      </c>
      <c r="U187" s="8" t="s">
        <v>893</v>
      </c>
    </row>
    <row r="188">
      <c r="A188" s="9" t="s">
        <v>894</v>
      </c>
      <c r="B188" s="4" t="s">
        <v>55</v>
      </c>
      <c r="C188" s="6" t="s">
        <v>895</v>
      </c>
      <c r="D188" s="4" t="s">
        <v>896</v>
      </c>
      <c r="E188" s="7">
        <v>43771.329571759255</v>
      </c>
      <c r="F188" s="4"/>
      <c r="G188" s="4"/>
      <c r="H188" s="4" t="s">
        <v>28</v>
      </c>
      <c r="I188" s="4"/>
      <c r="J188" s="4"/>
      <c r="K188" s="4"/>
      <c r="L188" s="4"/>
      <c r="M188" s="4" t="s">
        <v>58</v>
      </c>
      <c r="N188" s="4"/>
      <c r="O188" s="8" t="s">
        <v>30</v>
      </c>
      <c r="P188" s="11" t="s">
        <v>59</v>
      </c>
      <c r="Q188" s="4">
        <v>492698.0</v>
      </c>
      <c r="R188" s="4">
        <v>10.0</v>
      </c>
      <c r="S188" s="4" t="s">
        <v>62</v>
      </c>
      <c r="T188" s="14" t="s">
        <v>897</v>
      </c>
      <c r="U188" s="8" t="s">
        <v>898</v>
      </c>
    </row>
    <row r="189">
      <c r="A189" s="9" t="s">
        <v>899</v>
      </c>
      <c r="B189" s="4" t="s">
        <v>25</v>
      </c>
      <c r="C189" s="6" t="s">
        <v>900</v>
      </c>
      <c r="D189" s="4" t="s">
        <v>901</v>
      </c>
      <c r="E189" s="7">
        <v>43770.70347222222</v>
      </c>
      <c r="F189" s="4"/>
      <c r="G189" s="4"/>
      <c r="H189" s="4" t="s">
        <v>28</v>
      </c>
      <c r="I189" s="4"/>
      <c r="J189" s="4"/>
      <c r="K189" s="4"/>
      <c r="L189" s="4"/>
      <c r="M189" s="4" t="s">
        <v>29</v>
      </c>
      <c r="N189" s="4"/>
      <c r="O189" s="8" t="s">
        <v>30</v>
      </c>
      <c r="P189" s="11" t="s">
        <v>31</v>
      </c>
      <c r="Q189" s="4">
        <v>2159229.0</v>
      </c>
      <c r="R189" s="4">
        <v>36.0</v>
      </c>
      <c r="S189" s="4" t="s">
        <v>33</v>
      </c>
      <c r="T189" s="14" t="s">
        <v>902</v>
      </c>
      <c r="U189" s="8" t="s">
        <v>903</v>
      </c>
    </row>
    <row r="190">
      <c r="A190" s="9" t="s">
        <v>904</v>
      </c>
      <c r="B190" s="4" t="s">
        <v>125</v>
      </c>
      <c r="C190" s="22" t="s">
        <v>905</v>
      </c>
      <c r="D190" s="4" t="s">
        <v>906</v>
      </c>
      <c r="E190" s="7">
        <v>43770.49862268519</v>
      </c>
      <c r="F190" s="4"/>
      <c r="G190" s="4"/>
      <c r="H190" s="4"/>
      <c r="I190" s="4"/>
      <c r="J190" s="4"/>
      <c r="K190" s="4"/>
      <c r="L190" s="4"/>
      <c r="M190" s="4" t="s">
        <v>128</v>
      </c>
      <c r="N190" s="4"/>
      <c r="O190" s="8" t="s">
        <v>129</v>
      </c>
      <c r="P190" s="11" t="s">
        <v>130</v>
      </c>
      <c r="Q190" s="4">
        <v>13770.0</v>
      </c>
      <c r="R190" s="4">
        <v>3.0</v>
      </c>
      <c r="S190" s="4" t="s">
        <v>132</v>
      </c>
      <c r="T190" s="14" t="s">
        <v>907</v>
      </c>
      <c r="U190" s="8" t="s">
        <v>908</v>
      </c>
    </row>
    <row r="191">
      <c r="A191" s="9" t="s">
        <v>909</v>
      </c>
      <c r="B191" s="4" t="s">
        <v>37</v>
      </c>
      <c r="C191" s="22" t="s">
        <v>910</v>
      </c>
      <c r="D191" s="4" t="s">
        <v>911</v>
      </c>
      <c r="E191" s="7">
        <v>43770.36646990741</v>
      </c>
      <c r="F191" s="4"/>
      <c r="G191" s="4"/>
      <c r="H191" s="4"/>
      <c r="I191" s="4"/>
      <c r="J191" s="4"/>
      <c r="K191" s="4"/>
      <c r="L191" s="4"/>
      <c r="M191" s="4" t="s">
        <v>46</v>
      </c>
      <c r="N191" s="4"/>
      <c r="O191" s="8" t="s">
        <v>47</v>
      </c>
      <c r="P191" s="11" t="s">
        <v>48</v>
      </c>
      <c r="Q191" s="4">
        <v>712125.0</v>
      </c>
      <c r="R191" s="4">
        <v>40.0</v>
      </c>
      <c r="S191" s="4" t="s">
        <v>49</v>
      </c>
      <c r="T191" s="14" t="s">
        <v>912</v>
      </c>
      <c r="U191" s="8" t="s">
        <v>913</v>
      </c>
    </row>
    <row r="192">
      <c r="A192" s="9" t="s">
        <v>914</v>
      </c>
      <c r="B192" s="4" t="s">
        <v>55</v>
      </c>
      <c r="C192" s="6" t="s">
        <v>915</v>
      </c>
      <c r="D192" s="4" t="s">
        <v>916</v>
      </c>
      <c r="E192" s="7">
        <v>43770.35438657408</v>
      </c>
      <c r="F192" s="4"/>
      <c r="G192" s="4"/>
      <c r="H192" s="4" t="s">
        <v>28</v>
      </c>
      <c r="I192" s="4"/>
      <c r="J192" s="4"/>
      <c r="K192" s="4"/>
      <c r="L192" s="4"/>
      <c r="M192" s="4" t="s">
        <v>58</v>
      </c>
      <c r="N192" s="4"/>
      <c r="O192" s="8" t="s">
        <v>30</v>
      </c>
      <c r="P192" s="11" t="s">
        <v>59</v>
      </c>
      <c r="Q192" s="4">
        <v>492220.0</v>
      </c>
      <c r="R192" s="4">
        <v>10.0</v>
      </c>
      <c r="S192" s="4" t="s">
        <v>62</v>
      </c>
      <c r="T192" s="14" t="s">
        <v>917</v>
      </c>
      <c r="U192" s="8" t="s">
        <v>918</v>
      </c>
    </row>
    <row r="193">
      <c r="A193" s="9" t="s">
        <v>914</v>
      </c>
      <c r="B193" s="4" t="s">
        <v>55</v>
      </c>
      <c r="C193" s="6" t="s">
        <v>915</v>
      </c>
      <c r="D193" s="4" t="s">
        <v>916</v>
      </c>
      <c r="E193" s="7">
        <v>43770.35438657408</v>
      </c>
      <c r="F193" s="4"/>
      <c r="G193" s="4"/>
      <c r="H193" s="4" t="s">
        <v>28</v>
      </c>
      <c r="I193" s="4"/>
      <c r="J193" s="4"/>
      <c r="K193" s="4"/>
      <c r="L193" s="4"/>
      <c r="M193" s="4" t="s">
        <v>58</v>
      </c>
      <c r="N193" s="4"/>
      <c r="O193" s="8" t="s">
        <v>30</v>
      </c>
      <c r="P193" s="11" t="s">
        <v>59</v>
      </c>
      <c r="Q193" s="4">
        <v>492220.0</v>
      </c>
      <c r="R193" s="4">
        <v>10.0</v>
      </c>
      <c r="S193" s="4" t="s">
        <v>62</v>
      </c>
      <c r="T193" s="14" t="s">
        <v>917</v>
      </c>
      <c r="U193" s="8" t="s">
        <v>918</v>
      </c>
    </row>
    <row r="194">
      <c r="A194" s="9" t="s">
        <v>919</v>
      </c>
      <c r="B194" s="4" t="s">
        <v>73</v>
      </c>
      <c r="C194" s="22" t="s">
        <v>920</v>
      </c>
      <c r="D194" s="4" t="s">
        <v>921</v>
      </c>
      <c r="E194" s="7">
        <v>43770.197488425925</v>
      </c>
      <c r="F194" s="4"/>
      <c r="G194" s="4"/>
      <c r="H194" s="4"/>
      <c r="I194" s="4"/>
      <c r="J194" s="4"/>
      <c r="K194" s="4"/>
      <c r="L194" s="4"/>
      <c r="M194" s="4" t="s">
        <v>76</v>
      </c>
      <c r="N194" s="4"/>
      <c r="O194" s="8" t="s">
        <v>30</v>
      </c>
      <c r="P194" s="11" t="s">
        <v>77</v>
      </c>
      <c r="Q194" s="4">
        <v>1458891.0</v>
      </c>
      <c r="R194" s="4">
        <v>261.0</v>
      </c>
      <c r="S194" s="4" t="s">
        <v>78</v>
      </c>
      <c r="T194" s="14" t="s">
        <v>922</v>
      </c>
      <c r="U194" s="8" t="s">
        <v>923</v>
      </c>
    </row>
    <row r="195">
      <c r="A195" s="9" t="s">
        <v>924</v>
      </c>
      <c r="B195" s="4" t="s">
        <v>73</v>
      </c>
      <c r="C195" s="22" t="s">
        <v>925</v>
      </c>
      <c r="D195" s="4" t="s">
        <v>926</v>
      </c>
      <c r="E195" s="7">
        <v>43770.19731481481</v>
      </c>
      <c r="F195" s="4"/>
      <c r="G195" s="4"/>
      <c r="H195" s="4"/>
      <c r="I195" s="4"/>
      <c r="J195" s="4"/>
      <c r="K195" s="4"/>
      <c r="L195" s="4"/>
      <c r="M195" s="4" t="s">
        <v>76</v>
      </c>
      <c r="N195" s="4"/>
      <c r="O195" s="8" t="s">
        <v>30</v>
      </c>
      <c r="P195" s="11" t="s">
        <v>77</v>
      </c>
      <c r="Q195" s="4">
        <v>1458891.0</v>
      </c>
      <c r="R195" s="4">
        <v>261.0</v>
      </c>
      <c r="S195" s="4" t="s">
        <v>78</v>
      </c>
      <c r="T195" s="14" t="s">
        <v>927</v>
      </c>
      <c r="U195" s="8" t="s">
        <v>928</v>
      </c>
    </row>
    <row r="196">
      <c r="A196" s="9" t="s">
        <v>924</v>
      </c>
      <c r="B196" s="4" t="s">
        <v>73</v>
      </c>
      <c r="C196" s="22" t="s">
        <v>925</v>
      </c>
      <c r="D196" s="4" t="s">
        <v>926</v>
      </c>
      <c r="E196" s="7">
        <v>43770.19731481481</v>
      </c>
      <c r="F196" s="4"/>
      <c r="G196" s="4"/>
      <c r="H196" s="4"/>
      <c r="I196" s="4"/>
      <c r="J196" s="4"/>
      <c r="K196" s="4"/>
      <c r="L196" s="4"/>
      <c r="M196" s="4" t="s">
        <v>76</v>
      </c>
      <c r="N196" s="4"/>
      <c r="O196" s="8" t="s">
        <v>30</v>
      </c>
      <c r="P196" s="11" t="s">
        <v>77</v>
      </c>
      <c r="Q196" s="4">
        <v>1458891.0</v>
      </c>
      <c r="R196" s="4">
        <v>261.0</v>
      </c>
      <c r="S196" s="4" t="s">
        <v>78</v>
      </c>
      <c r="T196" s="14" t="s">
        <v>927</v>
      </c>
      <c r="U196" s="8" t="s">
        <v>928</v>
      </c>
    </row>
    <row r="197">
      <c r="A197" s="9" t="s">
        <v>929</v>
      </c>
      <c r="B197" s="4" t="s">
        <v>25</v>
      </c>
      <c r="C197" s="6" t="s">
        <v>930</v>
      </c>
      <c r="D197" s="4" t="s">
        <v>931</v>
      </c>
      <c r="E197" s="7">
        <v>43769.80045138889</v>
      </c>
      <c r="F197" s="4"/>
      <c r="G197" s="4"/>
      <c r="H197" s="4" t="s">
        <v>28</v>
      </c>
      <c r="I197" s="4"/>
      <c r="J197" s="4"/>
      <c r="K197" s="4"/>
      <c r="L197" s="4"/>
      <c r="M197" s="4" t="s">
        <v>29</v>
      </c>
      <c r="N197" s="4"/>
      <c r="O197" s="8" t="s">
        <v>47</v>
      </c>
      <c r="P197" s="11" t="s">
        <v>31</v>
      </c>
      <c r="Q197" s="4">
        <v>2157399.0</v>
      </c>
      <c r="R197" s="4">
        <v>36.0</v>
      </c>
      <c r="S197" s="4" t="s">
        <v>33</v>
      </c>
      <c r="T197" s="14" t="s">
        <v>932</v>
      </c>
      <c r="U197" s="8" t="s">
        <v>933</v>
      </c>
    </row>
    <row r="198">
      <c r="A198" s="9" t="s">
        <v>934</v>
      </c>
      <c r="B198" s="4" t="s">
        <v>73</v>
      </c>
      <c r="C198" s="22" t="s">
        <v>935</v>
      </c>
      <c r="D198" s="4" t="s">
        <v>936</v>
      </c>
      <c r="E198" s="7">
        <v>43769.735347222224</v>
      </c>
      <c r="F198" s="4"/>
      <c r="G198" s="4"/>
      <c r="H198" s="4"/>
      <c r="I198" s="4"/>
      <c r="J198" s="4"/>
      <c r="K198" s="4"/>
      <c r="L198" s="4"/>
      <c r="M198" s="4" t="s">
        <v>76</v>
      </c>
      <c r="N198" s="4"/>
      <c r="O198" s="8" t="s">
        <v>47</v>
      </c>
      <c r="P198" s="11" t="s">
        <v>77</v>
      </c>
      <c r="Q198" s="4">
        <v>1458610.0</v>
      </c>
      <c r="R198" s="4">
        <v>261.0</v>
      </c>
      <c r="S198" s="4" t="s">
        <v>78</v>
      </c>
      <c r="T198" s="14" t="s">
        <v>937</v>
      </c>
      <c r="U198" s="8" t="s">
        <v>938</v>
      </c>
    </row>
    <row r="199">
      <c r="A199" s="9" t="s">
        <v>939</v>
      </c>
      <c r="B199" s="4" t="s">
        <v>73</v>
      </c>
      <c r="C199" s="22" t="s">
        <v>940</v>
      </c>
      <c r="D199" s="4" t="s">
        <v>941</v>
      </c>
      <c r="E199" s="7">
        <v>43769.692766203705</v>
      </c>
      <c r="F199" s="4"/>
      <c r="G199" s="4"/>
      <c r="H199" s="4"/>
      <c r="I199" s="4"/>
      <c r="J199" s="4"/>
      <c r="K199" s="4"/>
      <c r="L199" s="4"/>
      <c r="M199" s="4" t="s">
        <v>76</v>
      </c>
      <c r="N199" s="4"/>
      <c r="O199" s="8" t="s">
        <v>30</v>
      </c>
      <c r="P199" s="11" t="s">
        <v>77</v>
      </c>
      <c r="Q199" s="4">
        <v>1458568.0</v>
      </c>
      <c r="R199" s="4">
        <v>261.0</v>
      </c>
      <c r="S199" s="4" t="s">
        <v>78</v>
      </c>
      <c r="T199" s="14" t="s">
        <v>942</v>
      </c>
      <c r="U199" s="8" t="s">
        <v>943</v>
      </c>
    </row>
    <row r="200">
      <c r="A200" s="9" t="s">
        <v>944</v>
      </c>
      <c r="B200" s="4" t="s">
        <v>73</v>
      </c>
      <c r="C200" s="22" t="s">
        <v>945</v>
      </c>
      <c r="D200" s="4" t="s">
        <v>946</v>
      </c>
      <c r="E200" s="7">
        <v>43769.69096064815</v>
      </c>
      <c r="F200" s="4"/>
      <c r="G200" s="4"/>
      <c r="H200" s="4"/>
      <c r="I200" s="4"/>
      <c r="J200" s="4"/>
      <c r="K200" s="4"/>
      <c r="L200" s="4"/>
      <c r="M200" s="4" t="s">
        <v>76</v>
      </c>
      <c r="N200" s="4"/>
      <c r="O200" s="8" t="s">
        <v>30</v>
      </c>
      <c r="P200" s="11" t="s">
        <v>77</v>
      </c>
      <c r="Q200" s="4">
        <v>1458568.0</v>
      </c>
      <c r="R200" s="4">
        <v>261.0</v>
      </c>
      <c r="S200" s="4" t="s">
        <v>78</v>
      </c>
      <c r="T200" s="14" t="s">
        <v>947</v>
      </c>
      <c r="U200" s="8" t="s">
        <v>948</v>
      </c>
    </row>
    <row r="201">
      <c r="A201" s="9" t="s">
        <v>944</v>
      </c>
      <c r="B201" s="4" t="s">
        <v>73</v>
      </c>
      <c r="C201" s="22" t="s">
        <v>945</v>
      </c>
      <c r="D201" s="4" t="s">
        <v>946</v>
      </c>
      <c r="E201" s="7">
        <v>43769.69096064815</v>
      </c>
      <c r="F201" s="4"/>
      <c r="G201" s="4"/>
      <c r="H201" s="4"/>
      <c r="I201" s="4"/>
      <c r="J201" s="4"/>
      <c r="K201" s="4"/>
      <c r="L201" s="4"/>
      <c r="M201" s="4" t="s">
        <v>76</v>
      </c>
      <c r="N201" s="4"/>
      <c r="O201" s="8" t="s">
        <v>30</v>
      </c>
      <c r="P201" s="11" t="s">
        <v>77</v>
      </c>
      <c r="Q201" s="4">
        <v>1458568.0</v>
      </c>
      <c r="R201" s="4">
        <v>261.0</v>
      </c>
      <c r="S201" s="4" t="s">
        <v>78</v>
      </c>
      <c r="T201" s="14" t="s">
        <v>947</v>
      </c>
      <c r="U201" s="8" t="s">
        <v>948</v>
      </c>
    </row>
    <row r="202">
      <c r="A202" s="9" t="s">
        <v>949</v>
      </c>
      <c r="B202" s="4" t="s">
        <v>73</v>
      </c>
      <c r="C202" s="22" t="s">
        <v>950</v>
      </c>
      <c r="D202" s="4" t="s">
        <v>951</v>
      </c>
      <c r="E202" s="7">
        <v>43769.159166666665</v>
      </c>
      <c r="F202" s="4"/>
      <c r="G202" s="4"/>
      <c r="H202" s="4"/>
      <c r="I202" s="4"/>
      <c r="J202" s="4"/>
      <c r="K202" s="4"/>
      <c r="L202" s="4"/>
      <c r="M202" s="4" t="s">
        <v>76</v>
      </c>
      <c r="N202" s="4"/>
      <c r="O202" s="8" t="s">
        <v>30</v>
      </c>
      <c r="P202" s="11" t="s">
        <v>77</v>
      </c>
      <c r="Q202" s="4">
        <v>1457932.0</v>
      </c>
      <c r="R202" s="4">
        <v>261.0</v>
      </c>
      <c r="S202" s="4" t="s">
        <v>78</v>
      </c>
      <c r="T202" s="14" t="s">
        <v>952</v>
      </c>
      <c r="U202" s="8" t="s">
        <v>953</v>
      </c>
    </row>
    <row r="203">
      <c r="A203" s="9" t="s">
        <v>954</v>
      </c>
      <c r="B203" s="4" t="s">
        <v>73</v>
      </c>
      <c r="C203" s="22" t="s">
        <v>955</v>
      </c>
      <c r="D203" s="4" t="s">
        <v>956</v>
      </c>
      <c r="E203" s="7">
        <v>43769.158483796295</v>
      </c>
      <c r="F203" s="4"/>
      <c r="G203" s="4"/>
      <c r="H203" s="4"/>
      <c r="I203" s="4"/>
      <c r="J203" s="4"/>
      <c r="K203" s="4"/>
      <c r="L203" s="4"/>
      <c r="M203" s="4" t="s">
        <v>76</v>
      </c>
      <c r="N203" s="4"/>
      <c r="O203" s="8" t="s">
        <v>30</v>
      </c>
      <c r="P203" s="11" t="s">
        <v>77</v>
      </c>
      <c r="Q203" s="4">
        <v>1457932.0</v>
      </c>
      <c r="R203" s="4">
        <v>261.0</v>
      </c>
      <c r="S203" s="4" t="s">
        <v>78</v>
      </c>
      <c r="T203" s="14" t="s">
        <v>957</v>
      </c>
      <c r="U203" s="8" t="s">
        <v>958</v>
      </c>
    </row>
    <row r="204">
      <c r="A204" s="9" t="s">
        <v>954</v>
      </c>
      <c r="B204" s="4" t="s">
        <v>73</v>
      </c>
      <c r="C204" s="22" t="s">
        <v>955</v>
      </c>
      <c r="D204" s="4" t="s">
        <v>956</v>
      </c>
      <c r="E204" s="7">
        <v>43769.158483796295</v>
      </c>
      <c r="F204" s="4"/>
      <c r="G204" s="4"/>
      <c r="H204" s="4"/>
      <c r="I204" s="4"/>
      <c r="J204" s="4"/>
      <c r="K204" s="4"/>
      <c r="L204" s="4"/>
      <c r="M204" s="4" t="s">
        <v>76</v>
      </c>
      <c r="N204" s="4"/>
      <c r="O204" s="8" t="s">
        <v>30</v>
      </c>
      <c r="P204" s="11" t="s">
        <v>77</v>
      </c>
      <c r="Q204" s="4">
        <v>1457932.0</v>
      </c>
      <c r="R204" s="4">
        <v>261.0</v>
      </c>
      <c r="S204" s="4" t="s">
        <v>78</v>
      </c>
      <c r="T204" s="14" t="s">
        <v>957</v>
      </c>
      <c r="U204" s="8" t="s">
        <v>958</v>
      </c>
    </row>
    <row r="205">
      <c r="A205" s="9" t="s">
        <v>959</v>
      </c>
      <c r="B205" s="4" t="s">
        <v>25</v>
      </c>
      <c r="C205" s="6" t="s">
        <v>960</v>
      </c>
      <c r="D205" s="4" t="s">
        <v>961</v>
      </c>
      <c r="E205" s="7">
        <v>43768.64097222222</v>
      </c>
      <c r="F205" s="4"/>
      <c r="G205" s="4"/>
      <c r="H205" s="4" t="s">
        <v>28</v>
      </c>
      <c r="I205" s="4"/>
      <c r="J205" s="4"/>
      <c r="K205" s="4"/>
      <c r="L205" s="4"/>
      <c r="M205" s="4" t="s">
        <v>29</v>
      </c>
      <c r="N205" s="4"/>
      <c r="O205" s="8" t="s">
        <v>30</v>
      </c>
      <c r="P205" s="11" t="s">
        <v>31</v>
      </c>
      <c r="Q205" s="4">
        <v>2155215.0</v>
      </c>
      <c r="R205" s="4">
        <v>36.0</v>
      </c>
      <c r="S205" s="4" t="s">
        <v>33</v>
      </c>
      <c r="T205" s="14" t="s">
        <v>962</v>
      </c>
      <c r="U205" s="8" t="s">
        <v>963</v>
      </c>
    </row>
    <row r="206">
      <c r="A206" s="9" t="s">
        <v>964</v>
      </c>
      <c r="B206" s="4" t="s">
        <v>251</v>
      </c>
      <c r="C206" s="22" t="s">
        <v>965</v>
      </c>
      <c r="D206" s="4" t="s">
        <v>966</v>
      </c>
      <c r="E206" s="7">
        <v>43768.60219907407</v>
      </c>
      <c r="F206" s="4"/>
      <c r="G206" s="4"/>
      <c r="H206" s="4"/>
      <c r="I206" s="4"/>
      <c r="J206" s="4"/>
      <c r="K206" s="4"/>
      <c r="L206" s="4"/>
      <c r="M206" s="4" t="s">
        <v>254</v>
      </c>
      <c r="N206" s="4"/>
      <c r="O206" s="8" t="s">
        <v>47</v>
      </c>
      <c r="P206" s="11" t="s">
        <v>255</v>
      </c>
      <c r="Q206" s="4">
        <v>1878839.0</v>
      </c>
      <c r="R206" s="4">
        <v>69.0</v>
      </c>
      <c r="S206" s="4" t="s">
        <v>78</v>
      </c>
      <c r="T206" s="14" t="s">
        <v>967</v>
      </c>
      <c r="U206" s="8" t="s">
        <v>968</v>
      </c>
    </row>
    <row r="207">
      <c r="A207" s="9" t="s">
        <v>969</v>
      </c>
      <c r="B207" s="4" t="s">
        <v>217</v>
      </c>
      <c r="C207" s="22" t="s">
        <v>970</v>
      </c>
      <c r="D207" s="4" t="s">
        <v>971</v>
      </c>
      <c r="E207" s="7">
        <v>43768.53055555555</v>
      </c>
      <c r="F207" s="4"/>
      <c r="G207" s="4"/>
      <c r="H207" s="4"/>
      <c r="I207" s="4"/>
      <c r="J207" s="4"/>
      <c r="K207" s="4"/>
      <c r="L207" s="4"/>
      <c r="M207" s="4" t="s">
        <v>220</v>
      </c>
      <c r="N207" s="4"/>
      <c r="O207" s="8" t="s">
        <v>221</v>
      </c>
      <c r="P207" s="11" t="s">
        <v>222</v>
      </c>
      <c r="Q207" s="4">
        <v>785373.0</v>
      </c>
      <c r="R207" s="4">
        <v>5.0</v>
      </c>
      <c r="S207" s="4"/>
      <c r="T207" s="14" t="s">
        <v>972</v>
      </c>
      <c r="U207" s="8" t="s">
        <v>973</v>
      </c>
    </row>
    <row r="208">
      <c r="A208" s="9" t="s">
        <v>974</v>
      </c>
      <c r="B208" s="4" t="s">
        <v>125</v>
      </c>
      <c r="C208" s="22" t="s">
        <v>975</v>
      </c>
      <c r="D208" s="4" t="s">
        <v>976</v>
      </c>
      <c r="E208" s="7">
        <v>43768.435057870374</v>
      </c>
      <c r="F208" s="4"/>
      <c r="G208" s="4"/>
      <c r="H208" s="4"/>
      <c r="I208" s="4"/>
      <c r="J208" s="4"/>
      <c r="K208" s="4"/>
      <c r="L208" s="4"/>
      <c r="M208" s="4" t="s">
        <v>128</v>
      </c>
      <c r="N208" s="4"/>
      <c r="O208" s="8" t="s">
        <v>30</v>
      </c>
      <c r="P208" s="11" t="s">
        <v>130</v>
      </c>
      <c r="Q208" s="4">
        <v>13702.0</v>
      </c>
      <c r="R208" s="4">
        <v>3.0</v>
      </c>
      <c r="S208" s="4" t="s">
        <v>132</v>
      </c>
      <c r="T208" s="14" t="s">
        <v>977</v>
      </c>
      <c r="U208" s="8" t="s">
        <v>978</v>
      </c>
    </row>
    <row r="209">
      <c r="A209" s="9" t="s">
        <v>979</v>
      </c>
      <c r="B209" s="4" t="s">
        <v>73</v>
      </c>
      <c r="C209" s="22" t="s">
        <v>980</v>
      </c>
      <c r="D209" s="4" t="s">
        <v>981</v>
      </c>
      <c r="E209" s="7">
        <v>43768.40369212963</v>
      </c>
      <c r="F209" s="4"/>
      <c r="G209" s="4"/>
      <c r="H209" s="4"/>
      <c r="I209" s="4"/>
      <c r="J209" s="4"/>
      <c r="K209" s="4"/>
      <c r="L209" s="4"/>
      <c r="M209" s="4" t="s">
        <v>76</v>
      </c>
      <c r="N209" s="4"/>
      <c r="O209" s="8" t="s">
        <v>30</v>
      </c>
      <c r="P209" s="11" t="s">
        <v>77</v>
      </c>
      <c r="Q209" s="4">
        <v>1457382.0</v>
      </c>
      <c r="R209" s="4">
        <v>261.0</v>
      </c>
      <c r="S209" s="4" t="s">
        <v>78</v>
      </c>
      <c r="T209" s="14" t="s">
        <v>982</v>
      </c>
      <c r="U209" s="8" t="s">
        <v>983</v>
      </c>
    </row>
    <row r="210">
      <c r="A210" s="9" t="s">
        <v>979</v>
      </c>
      <c r="B210" s="4" t="s">
        <v>73</v>
      </c>
      <c r="C210" s="22" t="s">
        <v>980</v>
      </c>
      <c r="D210" s="4" t="s">
        <v>981</v>
      </c>
      <c r="E210" s="7">
        <v>43768.40369212963</v>
      </c>
      <c r="F210" s="4"/>
      <c r="G210" s="4"/>
      <c r="H210" s="4"/>
      <c r="I210" s="4"/>
      <c r="J210" s="4"/>
      <c r="K210" s="4"/>
      <c r="L210" s="4"/>
      <c r="M210" s="4" t="s">
        <v>76</v>
      </c>
      <c r="N210" s="4"/>
      <c r="O210" s="8" t="s">
        <v>30</v>
      </c>
      <c r="P210" s="11" t="s">
        <v>77</v>
      </c>
      <c r="Q210" s="4">
        <v>1457382.0</v>
      </c>
      <c r="R210" s="4">
        <v>261.0</v>
      </c>
      <c r="S210" s="4" t="s">
        <v>78</v>
      </c>
      <c r="T210" s="14" t="s">
        <v>982</v>
      </c>
      <c r="U210" s="8" t="s">
        <v>983</v>
      </c>
    </row>
    <row r="211">
      <c r="A211" s="9" t="s">
        <v>984</v>
      </c>
      <c r="B211" s="4" t="s">
        <v>37</v>
      </c>
      <c r="C211" s="6" t="s">
        <v>985</v>
      </c>
      <c r="D211" s="4" t="s">
        <v>986</v>
      </c>
      <c r="E211" s="7">
        <v>43768.3903587963</v>
      </c>
      <c r="F211" s="4"/>
      <c r="G211" s="4"/>
      <c r="H211" s="4" t="s">
        <v>28</v>
      </c>
      <c r="I211" s="4"/>
      <c r="J211" s="4"/>
      <c r="K211" s="4"/>
      <c r="L211" s="4"/>
      <c r="M211" s="4" t="s">
        <v>46</v>
      </c>
      <c r="N211" s="4"/>
      <c r="O211" s="8" t="s">
        <v>493</v>
      </c>
      <c r="P211" s="11" t="s">
        <v>48</v>
      </c>
      <c r="Q211" s="4">
        <v>710774.0</v>
      </c>
      <c r="R211" s="4">
        <v>40.0</v>
      </c>
      <c r="S211" s="4" t="s">
        <v>49</v>
      </c>
      <c r="T211" s="14" t="s">
        <v>987</v>
      </c>
      <c r="U211" s="8" t="s">
        <v>988</v>
      </c>
    </row>
    <row r="212">
      <c r="A212" s="9" t="s">
        <v>989</v>
      </c>
      <c r="B212" s="4" t="s">
        <v>37</v>
      </c>
      <c r="C212" s="6" t="s">
        <v>990</v>
      </c>
      <c r="D212" s="4" t="s">
        <v>991</v>
      </c>
      <c r="E212" s="7">
        <v>43768.39025462963</v>
      </c>
      <c r="F212" s="4"/>
      <c r="G212" s="4"/>
      <c r="H212" s="4" t="s">
        <v>28</v>
      </c>
      <c r="I212" s="4"/>
      <c r="J212" s="4"/>
      <c r="K212" s="4"/>
      <c r="L212" s="4"/>
      <c r="M212" s="4" t="s">
        <v>46</v>
      </c>
      <c r="N212" s="4"/>
      <c r="O212" s="8" t="s">
        <v>493</v>
      </c>
      <c r="P212" s="11" t="s">
        <v>48</v>
      </c>
      <c r="Q212" s="4">
        <v>710774.0</v>
      </c>
      <c r="R212" s="4">
        <v>40.0</v>
      </c>
      <c r="S212" s="4" t="s">
        <v>49</v>
      </c>
      <c r="T212" s="14" t="s">
        <v>992</v>
      </c>
      <c r="U212" s="8" t="s">
        <v>993</v>
      </c>
    </row>
    <row r="213">
      <c r="A213" s="9" t="s">
        <v>994</v>
      </c>
      <c r="B213" s="4" t="s">
        <v>37</v>
      </c>
      <c r="C213" s="6" t="s">
        <v>995</v>
      </c>
      <c r="D213" s="4" t="s">
        <v>996</v>
      </c>
      <c r="E213" s="7">
        <v>43768.390185185184</v>
      </c>
      <c r="F213" s="4"/>
      <c r="G213" s="4"/>
      <c r="H213" s="4" t="s">
        <v>28</v>
      </c>
      <c r="I213" s="4"/>
      <c r="J213" s="4"/>
      <c r="K213" s="4"/>
      <c r="L213" s="4"/>
      <c r="M213" s="4" t="s">
        <v>46</v>
      </c>
      <c r="N213" s="4"/>
      <c r="O213" s="8" t="s">
        <v>493</v>
      </c>
      <c r="P213" s="11" t="s">
        <v>48</v>
      </c>
      <c r="Q213" s="4">
        <v>710774.0</v>
      </c>
      <c r="R213" s="4">
        <v>40.0</v>
      </c>
      <c r="S213" s="4" t="s">
        <v>49</v>
      </c>
      <c r="T213" s="14" t="s">
        <v>997</v>
      </c>
      <c r="U213" s="8" t="s">
        <v>993</v>
      </c>
    </row>
    <row r="214">
      <c r="A214" s="9" t="s">
        <v>994</v>
      </c>
      <c r="B214" s="4" t="s">
        <v>37</v>
      </c>
      <c r="C214" s="6" t="s">
        <v>995</v>
      </c>
      <c r="D214" s="4" t="s">
        <v>996</v>
      </c>
      <c r="E214" s="7">
        <v>43768.390185185184</v>
      </c>
      <c r="F214" s="4"/>
      <c r="G214" s="4"/>
      <c r="H214" s="4" t="s">
        <v>28</v>
      </c>
      <c r="I214" s="4"/>
      <c r="J214" s="4"/>
      <c r="K214" s="4"/>
      <c r="L214" s="4"/>
      <c r="M214" s="4" t="s">
        <v>46</v>
      </c>
      <c r="N214" s="4"/>
      <c r="O214" s="8" t="s">
        <v>493</v>
      </c>
      <c r="P214" s="11" t="s">
        <v>48</v>
      </c>
      <c r="Q214" s="4">
        <v>710774.0</v>
      </c>
      <c r="R214" s="4">
        <v>40.0</v>
      </c>
      <c r="S214" s="4" t="s">
        <v>49</v>
      </c>
      <c r="T214" s="14" t="s">
        <v>997</v>
      </c>
      <c r="U214" s="8" t="s">
        <v>993</v>
      </c>
    </row>
    <row r="215">
      <c r="A215" s="9" t="s">
        <v>998</v>
      </c>
      <c r="B215" s="4" t="s">
        <v>73</v>
      </c>
      <c r="C215" s="22" t="s">
        <v>999</v>
      </c>
      <c r="D215" s="4" t="s">
        <v>1000</v>
      </c>
      <c r="E215" s="7">
        <v>43768.325335648144</v>
      </c>
      <c r="F215" s="4"/>
      <c r="G215" s="4"/>
      <c r="H215" s="4"/>
      <c r="I215" s="4"/>
      <c r="J215" s="4"/>
      <c r="K215" s="4"/>
      <c r="L215" s="4"/>
      <c r="M215" s="4" t="s">
        <v>76</v>
      </c>
      <c r="N215" s="4"/>
      <c r="O215" s="8" t="s">
        <v>30</v>
      </c>
      <c r="P215" s="11" t="s">
        <v>77</v>
      </c>
      <c r="Q215" s="4">
        <v>1457307.0</v>
      </c>
      <c r="R215" s="4">
        <v>261.0</v>
      </c>
      <c r="S215" s="4" t="s">
        <v>78</v>
      </c>
      <c r="T215" s="14" t="s">
        <v>1001</v>
      </c>
      <c r="U215" s="8" t="s">
        <v>1002</v>
      </c>
    </row>
    <row r="216">
      <c r="A216" s="9" t="s">
        <v>1003</v>
      </c>
      <c r="B216" s="4" t="s">
        <v>73</v>
      </c>
      <c r="C216" s="22" t="s">
        <v>1004</v>
      </c>
      <c r="D216" s="4" t="s">
        <v>1005</v>
      </c>
      <c r="E216" s="7">
        <v>43768.3250925926</v>
      </c>
      <c r="F216" s="4"/>
      <c r="G216" s="4"/>
      <c r="H216" s="4"/>
      <c r="I216" s="4"/>
      <c r="J216" s="4"/>
      <c r="K216" s="4"/>
      <c r="L216" s="4"/>
      <c r="M216" s="4" t="s">
        <v>76</v>
      </c>
      <c r="N216" s="4"/>
      <c r="O216" s="8" t="s">
        <v>30</v>
      </c>
      <c r="P216" s="11" t="s">
        <v>77</v>
      </c>
      <c r="Q216" s="4">
        <v>1457307.0</v>
      </c>
      <c r="R216" s="4">
        <v>261.0</v>
      </c>
      <c r="S216" s="4" t="s">
        <v>78</v>
      </c>
      <c r="T216" s="14" t="s">
        <v>1006</v>
      </c>
      <c r="U216" s="8" t="s">
        <v>1007</v>
      </c>
    </row>
    <row r="217">
      <c r="A217" s="9" t="s">
        <v>1003</v>
      </c>
      <c r="B217" s="4" t="s">
        <v>73</v>
      </c>
      <c r="C217" s="22" t="s">
        <v>1004</v>
      </c>
      <c r="D217" s="4" t="s">
        <v>1005</v>
      </c>
      <c r="E217" s="7">
        <v>43768.3250925926</v>
      </c>
      <c r="F217" s="4"/>
      <c r="G217" s="4"/>
      <c r="H217" s="4"/>
      <c r="I217" s="4"/>
      <c r="J217" s="4"/>
      <c r="K217" s="4"/>
      <c r="L217" s="4"/>
      <c r="M217" s="4" t="s">
        <v>76</v>
      </c>
      <c r="N217" s="4"/>
      <c r="O217" s="8" t="s">
        <v>30</v>
      </c>
      <c r="P217" s="11" t="s">
        <v>77</v>
      </c>
      <c r="Q217" s="4">
        <v>1457307.0</v>
      </c>
      <c r="R217" s="4">
        <v>261.0</v>
      </c>
      <c r="S217" s="4" t="s">
        <v>78</v>
      </c>
      <c r="T217" s="14" t="s">
        <v>1006</v>
      </c>
      <c r="U217" s="8" t="s">
        <v>1007</v>
      </c>
    </row>
    <row r="218">
      <c r="A218" s="9" t="s">
        <v>1008</v>
      </c>
      <c r="B218" s="4" t="s">
        <v>37</v>
      </c>
      <c r="C218" s="22" t="s">
        <v>1009</v>
      </c>
      <c r="D218" s="4" t="s">
        <v>1010</v>
      </c>
      <c r="E218" s="7">
        <v>43768.19761574074</v>
      </c>
      <c r="F218" s="4"/>
      <c r="G218" s="4"/>
      <c r="H218" s="4"/>
      <c r="I218" s="4"/>
      <c r="J218" s="4"/>
      <c r="K218" s="4"/>
      <c r="L218" s="4"/>
      <c r="M218" s="4" t="s">
        <v>46</v>
      </c>
      <c r="N218" s="4"/>
      <c r="O218" s="8" t="s">
        <v>47</v>
      </c>
      <c r="P218" s="11" t="s">
        <v>48</v>
      </c>
      <c r="Q218" s="4">
        <v>710653.0</v>
      </c>
      <c r="R218" s="4">
        <v>40.0</v>
      </c>
      <c r="S218" s="4" t="s">
        <v>49</v>
      </c>
      <c r="T218" s="14" t="s">
        <v>1011</v>
      </c>
      <c r="U218" s="8" t="s">
        <v>1012</v>
      </c>
    </row>
    <row r="219">
      <c r="A219" s="9" t="s">
        <v>1013</v>
      </c>
      <c r="B219" s="4" t="s">
        <v>55</v>
      </c>
      <c r="C219" s="6" t="s">
        <v>1014</v>
      </c>
      <c r="D219" s="4" t="s">
        <v>1015</v>
      </c>
      <c r="E219" s="7">
        <v>43768.18959490741</v>
      </c>
      <c r="F219" s="4"/>
      <c r="G219" s="4"/>
      <c r="H219" s="4" t="s">
        <v>28</v>
      </c>
      <c r="I219" s="4"/>
      <c r="J219" s="4"/>
      <c r="K219" s="4"/>
      <c r="L219" s="4"/>
      <c r="M219" s="4" t="s">
        <v>58</v>
      </c>
      <c r="N219" s="4"/>
      <c r="O219" s="8" t="s">
        <v>30</v>
      </c>
      <c r="P219" s="11" t="s">
        <v>59</v>
      </c>
      <c r="Q219" s="4">
        <v>491379.0</v>
      </c>
      <c r="R219" s="4">
        <v>10.0</v>
      </c>
      <c r="S219" s="4" t="s">
        <v>62</v>
      </c>
      <c r="T219" s="14" t="s">
        <v>1016</v>
      </c>
      <c r="U219" s="8" t="s">
        <v>1017</v>
      </c>
    </row>
    <row r="220">
      <c r="A220" s="9" t="s">
        <v>1013</v>
      </c>
      <c r="B220" s="4" t="s">
        <v>55</v>
      </c>
      <c r="C220" s="6" t="s">
        <v>1014</v>
      </c>
      <c r="D220" s="4" t="s">
        <v>1015</v>
      </c>
      <c r="E220" s="7">
        <v>43768.18959490741</v>
      </c>
      <c r="F220" s="4"/>
      <c r="G220" s="4"/>
      <c r="H220" s="4" t="s">
        <v>28</v>
      </c>
      <c r="I220" s="4"/>
      <c r="J220" s="4"/>
      <c r="K220" s="4"/>
      <c r="L220" s="4"/>
      <c r="M220" s="4" t="s">
        <v>58</v>
      </c>
      <c r="N220" s="4"/>
      <c r="O220" s="8" t="s">
        <v>30</v>
      </c>
      <c r="P220" s="11" t="s">
        <v>59</v>
      </c>
      <c r="Q220" s="4">
        <v>491379.0</v>
      </c>
      <c r="R220" s="4">
        <v>10.0</v>
      </c>
      <c r="S220" s="4" t="s">
        <v>62</v>
      </c>
      <c r="T220" s="14" t="s">
        <v>1016</v>
      </c>
      <c r="U220" s="8" t="s">
        <v>1017</v>
      </c>
    </row>
    <row r="221">
      <c r="A221" s="9" t="s">
        <v>1018</v>
      </c>
      <c r="B221" s="4" t="s">
        <v>142</v>
      </c>
      <c r="C221" s="22" t="s">
        <v>1019</v>
      </c>
      <c r="D221" s="4" t="s">
        <v>1020</v>
      </c>
      <c r="E221" s="7">
        <v>43768.17708333333</v>
      </c>
      <c r="F221" s="4"/>
      <c r="G221" s="4"/>
      <c r="H221" s="4"/>
      <c r="I221" s="4"/>
      <c r="J221" s="4"/>
      <c r="K221" s="4"/>
      <c r="L221" s="4"/>
      <c r="M221" s="4" t="s">
        <v>145</v>
      </c>
      <c r="N221" s="4"/>
      <c r="O221" s="8" t="s">
        <v>221</v>
      </c>
      <c r="P221" s="11" t="s">
        <v>146</v>
      </c>
      <c r="Q221" s="4">
        <v>241041.0</v>
      </c>
      <c r="R221" s="4">
        <v>50.0</v>
      </c>
      <c r="S221" s="4" t="s">
        <v>78</v>
      </c>
      <c r="T221" s="14" t="s">
        <v>1021</v>
      </c>
      <c r="U221" s="8" t="s">
        <v>1022</v>
      </c>
    </row>
    <row r="222">
      <c r="A222" s="9" t="s">
        <v>1023</v>
      </c>
      <c r="B222" s="4" t="s">
        <v>55</v>
      </c>
      <c r="C222" s="6" t="s">
        <v>1024</v>
      </c>
      <c r="D222" s="4" t="s">
        <v>1025</v>
      </c>
      <c r="E222" s="7">
        <v>43767.41877314815</v>
      </c>
      <c r="F222" s="4"/>
      <c r="G222" s="4"/>
      <c r="H222" s="4" t="s">
        <v>28</v>
      </c>
      <c r="I222" s="4"/>
      <c r="J222" s="4"/>
      <c r="K222" s="4"/>
      <c r="L222" s="4"/>
      <c r="M222" s="4" t="s">
        <v>58</v>
      </c>
      <c r="N222" s="4"/>
      <c r="O222" s="8" t="s">
        <v>47</v>
      </c>
      <c r="P222" s="11" t="s">
        <v>59</v>
      </c>
      <c r="Q222" s="4">
        <v>491162.0</v>
      </c>
      <c r="R222" s="4">
        <v>10.0</v>
      </c>
      <c r="S222" s="4" t="s">
        <v>62</v>
      </c>
      <c r="T222" s="14" t="s">
        <v>1026</v>
      </c>
      <c r="U222" s="8" t="s">
        <v>1027</v>
      </c>
    </row>
    <row r="223">
      <c r="A223" s="9" t="s">
        <v>1028</v>
      </c>
      <c r="B223" s="4" t="s">
        <v>1029</v>
      </c>
      <c r="C223" s="22" t="s">
        <v>1030</v>
      </c>
      <c r="D223" s="4" t="s">
        <v>1031</v>
      </c>
      <c r="E223" s="7">
        <v>43767.27346064815</v>
      </c>
      <c r="F223" s="4"/>
      <c r="G223" s="4"/>
      <c r="H223" s="4"/>
      <c r="I223" s="4"/>
      <c r="J223" s="4"/>
      <c r="K223" s="4"/>
      <c r="L223" s="4"/>
      <c r="M223" s="4" t="s">
        <v>1032</v>
      </c>
      <c r="N223" s="4"/>
      <c r="O223" s="8" t="s">
        <v>47</v>
      </c>
      <c r="P223" s="11" t="s">
        <v>1033</v>
      </c>
      <c r="Q223" s="4">
        <v>2564740.0</v>
      </c>
      <c r="R223" s="4">
        <v>42.0</v>
      </c>
      <c r="S223" s="125" t="s">
        <v>1034</v>
      </c>
      <c r="T223" s="14" t="s">
        <v>1035</v>
      </c>
      <c r="U223" s="8" t="s">
        <v>1036</v>
      </c>
    </row>
    <row r="224">
      <c r="A224" s="9" t="s">
        <v>1037</v>
      </c>
      <c r="B224" s="4" t="s">
        <v>37</v>
      </c>
      <c r="C224" s="22" t="s">
        <v>1038</v>
      </c>
      <c r="D224" s="4" t="s">
        <v>1039</v>
      </c>
      <c r="E224" s="7">
        <v>43767.185486111106</v>
      </c>
      <c r="F224" s="4"/>
      <c r="G224" s="4"/>
      <c r="H224" s="4"/>
      <c r="I224" s="4"/>
      <c r="J224" s="4"/>
      <c r="K224" s="4"/>
      <c r="L224" s="4"/>
      <c r="M224" s="4" t="s">
        <v>46</v>
      </c>
      <c r="N224" s="4"/>
      <c r="O224" s="8" t="s">
        <v>47</v>
      </c>
      <c r="P224" s="11" t="s">
        <v>48</v>
      </c>
      <c r="Q224" s="4">
        <v>710015.0</v>
      </c>
      <c r="R224" s="4">
        <v>40.0</v>
      </c>
      <c r="S224" s="4" t="s">
        <v>49</v>
      </c>
      <c r="T224" s="14" t="s">
        <v>1040</v>
      </c>
      <c r="U224" s="8" t="s">
        <v>1041</v>
      </c>
    </row>
    <row r="225">
      <c r="A225" s="9" t="s">
        <v>1042</v>
      </c>
      <c r="B225" s="4" t="s">
        <v>55</v>
      </c>
      <c r="C225" s="6" t="s">
        <v>1043</v>
      </c>
      <c r="D225" s="4" t="s">
        <v>1044</v>
      </c>
      <c r="E225" s="7">
        <v>43766.41778935185</v>
      </c>
      <c r="F225" s="4"/>
      <c r="G225" s="4"/>
      <c r="H225" s="4" t="s">
        <v>28</v>
      </c>
      <c r="I225" s="4"/>
      <c r="J225" s="4"/>
      <c r="K225" s="4"/>
      <c r="L225" s="4"/>
      <c r="M225" s="4" t="s">
        <v>58</v>
      </c>
      <c r="N225" s="4"/>
      <c r="O225" s="8" t="s">
        <v>47</v>
      </c>
      <c r="P225" s="11" t="s">
        <v>59</v>
      </c>
      <c r="Q225" s="4">
        <v>490813.0</v>
      </c>
      <c r="R225" s="4">
        <v>10.0</v>
      </c>
      <c r="S225" s="4" t="s">
        <v>62</v>
      </c>
      <c r="T225" s="14" t="s">
        <v>1045</v>
      </c>
      <c r="U225" s="8" t="s">
        <v>1046</v>
      </c>
    </row>
    <row r="226">
      <c r="A226" s="9" t="s">
        <v>1047</v>
      </c>
      <c r="B226" s="4" t="s">
        <v>25</v>
      </c>
      <c r="C226" s="6" t="s">
        <v>1048</v>
      </c>
      <c r="D226" s="4" t="s">
        <v>1049</v>
      </c>
      <c r="E226" s="7">
        <v>43766.38726851852</v>
      </c>
      <c r="F226" s="4"/>
      <c r="G226" s="4"/>
      <c r="H226" s="4" t="s">
        <v>28</v>
      </c>
      <c r="I226" s="4"/>
      <c r="J226" s="4"/>
      <c r="K226" s="4"/>
      <c r="L226" s="4"/>
      <c r="M226" s="4" t="s">
        <v>29</v>
      </c>
      <c r="N226" s="4"/>
      <c r="O226" s="8" t="s">
        <v>47</v>
      </c>
      <c r="P226" s="11" t="s">
        <v>31</v>
      </c>
      <c r="Q226" s="4">
        <v>2151823.0</v>
      </c>
      <c r="R226" s="4">
        <v>37.0</v>
      </c>
      <c r="S226" s="4" t="s">
        <v>33</v>
      </c>
      <c r="T226" s="14" t="s">
        <v>1050</v>
      </c>
      <c r="U226" s="8" t="s">
        <v>1051</v>
      </c>
    </row>
    <row r="227">
      <c r="A227" s="9" t="s">
        <v>1052</v>
      </c>
      <c r="B227" s="4" t="s">
        <v>37</v>
      </c>
      <c r="C227" s="22" t="s">
        <v>1053</v>
      </c>
      <c r="D227" s="4" t="s">
        <v>1054</v>
      </c>
      <c r="E227" s="7">
        <v>43766.31189814815</v>
      </c>
      <c r="F227" s="4"/>
      <c r="G227" s="4"/>
      <c r="H227" s="4"/>
      <c r="I227" s="4"/>
      <c r="J227" s="4"/>
      <c r="K227" s="4"/>
      <c r="L227" s="4"/>
      <c r="M227" s="4" t="s">
        <v>46</v>
      </c>
      <c r="N227" s="4"/>
      <c r="O227" s="8" t="s">
        <v>47</v>
      </c>
      <c r="P227" s="11" t="s">
        <v>48</v>
      </c>
      <c r="Q227" s="4">
        <v>709587.0</v>
      </c>
      <c r="R227" s="4">
        <v>40.0</v>
      </c>
      <c r="S227" s="4" t="s">
        <v>49</v>
      </c>
      <c r="T227" s="14" t="s">
        <v>1055</v>
      </c>
      <c r="U227" s="8" t="s">
        <v>1056</v>
      </c>
    </row>
    <row r="228">
      <c r="A228" s="9" t="s">
        <v>1057</v>
      </c>
      <c r="B228" s="4" t="s">
        <v>142</v>
      </c>
      <c r="C228" s="22" t="s">
        <v>1058</v>
      </c>
      <c r="D228" s="4" t="s">
        <v>1059</v>
      </c>
      <c r="E228" s="7">
        <v>43765.85677083333</v>
      </c>
      <c r="F228" s="4"/>
      <c r="G228" s="4"/>
      <c r="H228" s="4"/>
      <c r="I228" s="4"/>
      <c r="J228" s="4"/>
      <c r="K228" s="4"/>
      <c r="L228" s="4"/>
      <c r="M228" s="4" t="s">
        <v>145</v>
      </c>
      <c r="N228" s="4"/>
      <c r="O228" s="8" t="s">
        <v>1060</v>
      </c>
      <c r="P228" s="11" t="s">
        <v>146</v>
      </c>
      <c r="Q228" s="4">
        <v>240096.0</v>
      </c>
      <c r="R228" s="4">
        <v>50.0</v>
      </c>
      <c r="S228" s="4" t="s">
        <v>78</v>
      </c>
      <c r="T228" s="14" t="s">
        <v>1061</v>
      </c>
      <c r="U228" s="8" t="s">
        <v>1062</v>
      </c>
    </row>
    <row r="229">
      <c r="A229" s="9" t="s">
        <v>1063</v>
      </c>
      <c r="B229" s="4" t="s">
        <v>125</v>
      </c>
      <c r="C229" s="22" t="s">
        <v>1064</v>
      </c>
      <c r="D229" s="4" t="s">
        <v>1065</v>
      </c>
      <c r="E229" s="7">
        <v>43765.58300925926</v>
      </c>
      <c r="F229" s="4"/>
      <c r="G229" s="4"/>
      <c r="H229" s="4"/>
      <c r="I229" s="4"/>
      <c r="J229" s="4"/>
      <c r="K229" s="4"/>
      <c r="L229" s="4"/>
      <c r="M229" s="4" t="s">
        <v>128</v>
      </c>
      <c r="N229" s="4"/>
      <c r="O229" s="8" t="s">
        <v>129</v>
      </c>
      <c r="P229" s="11" t="s">
        <v>130</v>
      </c>
      <c r="Q229" s="4">
        <v>13657.0</v>
      </c>
      <c r="R229" s="4">
        <v>3.0</v>
      </c>
      <c r="S229" s="4" t="s">
        <v>132</v>
      </c>
      <c r="T229" s="14" t="s">
        <v>1066</v>
      </c>
      <c r="U229" s="8" t="s">
        <v>1067</v>
      </c>
    </row>
    <row r="230">
      <c r="A230" s="9" t="s">
        <v>1068</v>
      </c>
      <c r="B230" s="4" t="s">
        <v>142</v>
      </c>
      <c r="C230" s="22" t="s">
        <v>1069</v>
      </c>
      <c r="D230" s="4" t="s">
        <v>1070</v>
      </c>
      <c r="E230" s="7">
        <v>43765.567129629635</v>
      </c>
      <c r="F230" s="4"/>
      <c r="G230" s="4"/>
      <c r="H230" s="4"/>
      <c r="I230" s="4"/>
      <c r="J230" s="4"/>
      <c r="K230" s="4"/>
      <c r="L230" s="4"/>
      <c r="M230" s="4" t="s">
        <v>145</v>
      </c>
      <c r="N230" s="4"/>
      <c r="O230" s="8" t="s">
        <v>47</v>
      </c>
      <c r="P230" s="11" t="s">
        <v>1071</v>
      </c>
      <c r="Q230" s="4">
        <v>239958.0</v>
      </c>
      <c r="R230" s="4">
        <v>50.0</v>
      </c>
      <c r="S230" s="4" t="s">
        <v>78</v>
      </c>
      <c r="T230" s="14" t="s">
        <v>1072</v>
      </c>
      <c r="U230" s="8" t="s">
        <v>1073</v>
      </c>
    </row>
    <row r="231">
      <c r="A231" s="9" t="s">
        <v>1068</v>
      </c>
      <c r="B231" s="4" t="s">
        <v>142</v>
      </c>
      <c r="C231" s="22" t="s">
        <v>1069</v>
      </c>
      <c r="D231" s="4" t="s">
        <v>1070</v>
      </c>
      <c r="E231" s="7">
        <v>43765.567129629635</v>
      </c>
      <c r="F231" s="4"/>
      <c r="G231" s="4"/>
      <c r="H231" s="4"/>
      <c r="I231" s="4"/>
      <c r="J231" s="4"/>
      <c r="K231" s="4"/>
      <c r="L231" s="4"/>
      <c r="M231" s="4" t="s">
        <v>145</v>
      </c>
      <c r="N231" s="4"/>
      <c r="O231" s="8" t="s">
        <v>47</v>
      </c>
      <c r="P231" s="11" t="s">
        <v>1071</v>
      </c>
      <c r="Q231" s="4">
        <v>239958.0</v>
      </c>
      <c r="R231" s="4">
        <v>50.0</v>
      </c>
      <c r="S231" s="4" t="s">
        <v>78</v>
      </c>
      <c r="T231" s="14" t="s">
        <v>1072</v>
      </c>
      <c r="U231" s="8" t="s">
        <v>1073</v>
      </c>
    </row>
    <row r="232">
      <c r="A232" s="9" t="s">
        <v>1074</v>
      </c>
      <c r="B232" s="4" t="s">
        <v>142</v>
      </c>
      <c r="C232" s="22" t="s">
        <v>1075</v>
      </c>
      <c r="D232" s="4" t="s">
        <v>1076</v>
      </c>
      <c r="E232" s="7">
        <v>43765.487557870365</v>
      </c>
      <c r="F232" s="4"/>
      <c r="G232" s="4"/>
      <c r="H232" s="4"/>
      <c r="I232" s="4"/>
      <c r="J232" s="4"/>
      <c r="K232" s="4"/>
      <c r="L232" s="4"/>
      <c r="M232" s="4" t="s">
        <v>145</v>
      </c>
      <c r="N232" s="4"/>
      <c r="O232" s="8" t="s">
        <v>47</v>
      </c>
      <c r="P232" s="11" t="s">
        <v>1071</v>
      </c>
      <c r="Q232" s="4">
        <v>239907.0</v>
      </c>
      <c r="R232" s="4">
        <v>50.0</v>
      </c>
      <c r="S232" s="4" t="s">
        <v>78</v>
      </c>
      <c r="T232" s="14" t="s">
        <v>1077</v>
      </c>
      <c r="U232" s="8" t="s">
        <v>1078</v>
      </c>
    </row>
    <row r="233">
      <c r="A233" s="9" t="s">
        <v>1079</v>
      </c>
      <c r="B233" s="4" t="s">
        <v>142</v>
      </c>
      <c r="C233" s="22" t="s">
        <v>1080</v>
      </c>
      <c r="D233" s="4" t="s">
        <v>1081</v>
      </c>
      <c r="E233" s="7">
        <v>43765.48525462963</v>
      </c>
      <c r="F233" s="4"/>
      <c r="G233" s="4"/>
      <c r="H233" s="4"/>
      <c r="I233" s="4"/>
      <c r="J233" s="4"/>
      <c r="K233" s="4"/>
      <c r="L233" s="4"/>
      <c r="M233" s="4" t="s">
        <v>145</v>
      </c>
      <c r="N233" s="4"/>
      <c r="O233" s="8" t="s">
        <v>47</v>
      </c>
      <c r="P233" s="11" t="s">
        <v>1071</v>
      </c>
      <c r="Q233" s="4">
        <v>239907.0</v>
      </c>
      <c r="R233" s="4">
        <v>50.0</v>
      </c>
      <c r="S233" s="4" t="s">
        <v>78</v>
      </c>
      <c r="T233" s="14" t="s">
        <v>1082</v>
      </c>
      <c r="U233" s="8" t="s">
        <v>1083</v>
      </c>
    </row>
    <row r="234">
      <c r="A234" s="9" t="s">
        <v>1079</v>
      </c>
      <c r="B234" s="4" t="s">
        <v>142</v>
      </c>
      <c r="C234" s="22" t="s">
        <v>1080</v>
      </c>
      <c r="D234" s="4" t="s">
        <v>1081</v>
      </c>
      <c r="E234" s="7">
        <v>43765.48525462963</v>
      </c>
      <c r="F234" s="4"/>
      <c r="G234" s="4"/>
      <c r="H234" s="4"/>
      <c r="I234" s="4"/>
      <c r="J234" s="4"/>
      <c r="K234" s="4"/>
      <c r="L234" s="4"/>
      <c r="M234" s="4" t="s">
        <v>145</v>
      </c>
      <c r="N234" s="4"/>
      <c r="O234" s="8" t="s">
        <v>47</v>
      </c>
      <c r="P234" s="11" t="s">
        <v>1071</v>
      </c>
      <c r="Q234" s="4">
        <v>239907.0</v>
      </c>
      <c r="R234" s="4">
        <v>50.0</v>
      </c>
      <c r="S234" s="4" t="s">
        <v>78</v>
      </c>
      <c r="T234" s="14" t="s">
        <v>1082</v>
      </c>
      <c r="U234" s="8" t="s">
        <v>1083</v>
      </c>
    </row>
    <row r="235">
      <c r="A235" s="9" t="s">
        <v>1084</v>
      </c>
      <c r="B235" s="4" t="s">
        <v>73</v>
      </c>
      <c r="C235" s="22" t="s">
        <v>1085</v>
      </c>
      <c r="D235" s="4" t="s">
        <v>1086</v>
      </c>
      <c r="E235" s="7">
        <v>43765.409259259264</v>
      </c>
      <c r="F235" s="4"/>
      <c r="G235" s="4"/>
      <c r="H235" s="4"/>
      <c r="I235" s="4"/>
      <c r="J235" s="4"/>
      <c r="K235" s="4"/>
      <c r="L235" s="4"/>
      <c r="M235" s="4" t="s">
        <v>76</v>
      </c>
      <c r="N235" s="4"/>
      <c r="O235" s="8" t="s">
        <v>30</v>
      </c>
      <c r="P235" s="11" t="s">
        <v>77</v>
      </c>
      <c r="Q235" s="4">
        <v>1455222.0</v>
      </c>
      <c r="R235" s="4">
        <v>260.0</v>
      </c>
      <c r="S235" s="4" t="s">
        <v>78</v>
      </c>
      <c r="T235" s="14" t="s">
        <v>1087</v>
      </c>
      <c r="U235" s="8" t="s">
        <v>1088</v>
      </c>
    </row>
    <row r="236">
      <c r="A236" s="9" t="s">
        <v>1089</v>
      </c>
      <c r="B236" s="4" t="s">
        <v>73</v>
      </c>
      <c r="C236" s="22" t="s">
        <v>1090</v>
      </c>
      <c r="D236" s="4" t="s">
        <v>1091</v>
      </c>
      <c r="E236" s="7">
        <v>43765.4077662037</v>
      </c>
      <c r="F236" s="4"/>
      <c r="G236" s="4"/>
      <c r="H236" s="4"/>
      <c r="I236" s="4"/>
      <c r="J236" s="4"/>
      <c r="K236" s="4"/>
      <c r="L236" s="4"/>
      <c r="M236" s="4" t="s">
        <v>76</v>
      </c>
      <c r="N236" s="4"/>
      <c r="O236" s="8" t="s">
        <v>30</v>
      </c>
      <c r="P236" s="11" t="s">
        <v>77</v>
      </c>
      <c r="Q236" s="4">
        <v>1455222.0</v>
      </c>
      <c r="R236" s="4">
        <v>260.0</v>
      </c>
      <c r="S236" s="4" t="s">
        <v>78</v>
      </c>
      <c r="T236" s="14" t="s">
        <v>1092</v>
      </c>
      <c r="U236" s="8" t="s">
        <v>1093</v>
      </c>
    </row>
    <row r="237">
      <c r="A237" s="9" t="s">
        <v>1094</v>
      </c>
      <c r="B237" s="4" t="s">
        <v>73</v>
      </c>
      <c r="C237" s="22" t="s">
        <v>1095</v>
      </c>
      <c r="D237" s="4" t="s">
        <v>1096</v>
      </c>
      <c r="E237" s="7">
        <v>43765.4075</v>
      </c>
      <c r="F237" s="4"/>
      <c r="G237" s="4"/>
      <c r="H237" s="4"/>
      <c r="I237" s="4"/>
      <c r="J237" s="4"/>
      <c r="K237" s="4"/>
      <c r="L237" s="4"/>
      <c r="M237" s="4" t="s">
        <v>76</v>
      </c>
      <c r="N237" s="4"/>
      <c r="O237" s="8" t="s">
        <v>30</v>
      </c>
      <c r="P237" s="11" t="s">
        <v>77</v>
      </c>
      <c r="Q237" s="4">
        <v>1455222.0</v>
      </c>
      <c r="R237" s="4">
        <v>260.0</v>
      </c>
      <c r="S237" s="4" t="s">
        <v>78</v>
      </c>
      <c r="T237" s="14" t="s">
        <v>1097</v>
      </c>
      <c r="U237" s="8" t="s">
        <v>1098</v>
      </c>
    </row>
    <row r="238">
      <c r="A238" s="9" t="s">
        <v>1099</v>
      </c>
      <c r="B238" s="4" t="s">
        <v>142</v>
      </c>
      <c r="C238" s="22" t="s">
        <v>1100</v>
      </c>
      <c r="D238" s="4" t="s">
        <v>1101</v>
      </c>
      <c r="E238" s="7">
        <v>43765.396875</v>
      </c>
      <c r="F238" s="4"/>
      <c r="G238" s="4"/>
      <c r="H238" s="4"/>
      <c r="I238" s="4"/>
      <c r="J238" s="4"/>
      <c r="K238" s="4"/>
      <c r="L238" s="4"/>
      <c r="M238" s="4" t="s">
        <v>145</v>
      </c>
      <c r="N238" s="4"/>
      <c r="O238" s="8" t="s">
        <v>221</v>
      </c>
      <c r="P238" s="11" t="s">
        <v>1071</v>
      </c>
      <c r="Q238" s="4">
        <v>239847.0</v>
      </c>
      <c r="R238" s="4">
        <v>50.0</v>
      </c>
      <c r="S238" s="4" t="s">
        <v>78</v>
      </c>
      <c r="T238" s="14" t="s">
        <v>1102</v>
      </c>
      <c r="U238" s="8" t="s">
        <v>1103</v>
      </c>
    </row>
    <row r="239">
      <c r="A239" s="9" t="s">
        <v>1104</v>
      </c>
      <c r="B239" s="4" t="s">
        <v>142</v>
      </c>
      <c r="C239" s="22" t="s">
        <v>1105</v>
      </c>
      <c r="D239" s="4" t="s">
        <v>1106</v>
      </c>
      <c r="E239" s="7">
        <v>43765.39421296296</v>
      </c>
      <c r="F239" s="4"/>
      <c r="G239" s="4"/>
      <c r="H239" s="4"/>
      <c r="I239" s="4"/>
      <c r="J239" s="4"/>
      <c r="K239" s="4"/>
      <c r="L239" s="4"/>
      <c r="M239" s="4" t="s">
        <v>145</v>
      </c>
      <c r="N239" s="4"/>
      <c r="O239" s="8" t="s">
        <v>221</v>
      </c>
      <c r="P239" s="11" t="s">
        <v>1071</v>
      </c>
      <c r="Q239" s="4">
        <v>239847.0</v>
      </c>
      <c r="R239" s="4">
        <v>50.0</v>
      </c>
      <c r="S239" s="4" t="s">
        <v>78</v>
      </c>
      <c r="T239" s="14" t="s">
        <v>1107</v>
      </c>
      <c r="U239" s="8" t="s">
        <v>1108</v>
      </c>
    </row>
    <row r="240">
      <c r="A240" s="9" t="s">
        <v>1104</v>
      </c>
      <c r="B240" s="4" t="s">
        <v>142</v>
      </c>
      <c r="C240" s="22" t="s">
        <v>1105</v>
      </c>
      <c r="D240" s="4" t="s">
        <v>1106</v>
      </c>
      <c r="E240" s="7">
        <v>43765.39421296296</v>
      </c>
      <c r="F240" s="4"/>
      <c r="G240" s="4"/>
      <c r="H240" s="4"/>
      <c r="I240" s="4"/>
      <c r="J240" s="4"/>
      <c r="K240" s="4"/>
      <c r="L240" s="4"/>
      <c r="M240" s="4" t="s">
        <v>145</v>
      </c>
      <c r="N240" s="4"/>
      <c r="O240" s="8" t="s">
        <v>221</v>
      </c>
      <c r="P240" s="11" t="s">
        <v>1071</v>
      </c>
      <c r="Q240" s="4">
        <v>239847.0</v>
      </c>
      <c r="R240" s="4">
        <v>50.0</v>
      </c>
      <c r="S240" s="4" t="s">
        <v>78</v>
      </c>
      <c r="T240" s="14" t="s">
        <v>1107</v>
      </c>
      <c r="U240" s="8" t="s">
        <v>1108</v>
      </c>
    </row>
    <row r="241">
      <c r="A241" s="9" t="s">
        <v>1109</v>
      </c>
      <c r="B241" s="4" t="s">
        <v>73</v>
      </c>
      <c r="C241" s="22" t="s">
        <v>1110</v>
      </c>
      <c r="D241" s="4" t="s">
        <v>1111</v>
      </c>
      <c r="E241" s="7">
        <v>43765.38217592593</v>
      </c>
      <c r="F241" s="4"/>
      <c r="G241" s="4"/>
      <c r="H241" s="4"/>
      <c r="I241" s="4"/>
      <c r="J241" s="4"/>
      <c r="K241" s="4"/>
      <c r="L241" s="4"/>
      <c r="M241" s="4" t="s">
        <v>76</v>
      </c>
      <c r="N241" s="4"/>
      <c r="O241" s="8" t="s">
        <v>30</v>
      </c>
      <c r="P241" s="11" t="s">
        <v>77</v>
      </c>
      <c r="Q241" s="4">
        <v>1455175.0</v>
      </c>
      <c r="R241" s="4">
        <v>260.0</v>
      </c>
      <c r="S241" s="4" t="s">
        <v>78</v>
      </c>
      <c r="T241" s="14" t="s">
        <v>1112</v>
      </c>
      <c r="U241" s="8" t="s">
        <v>1113</v>
      </c>
    </row>
    <row r="242">
      <c r="A242" s="9" t="s">
        <v>1114</v>
      </c>
      <c r="B242" s="4" t="s">
        <v>142</v>
      </c>
      <c r="C242" s="22" t="s">
        <v>1115</v>
      </c>
      <c r="D242" s="4" t="s">
        <v>1116</v>
      </c>
      <c r="E242" s="7">
        <v>43765.36482638889</v>
      </c>
      <c r="F242" s="4"/>
      <c r="G242" s="4"/>
      <c r="H242" s="4"/>
      <c r="I242" s="4"/>
      <c r="J242" s="4"/>
      <c r="K242" s="4"/>
      <c r="L242" s="4"/>
      <c r="M242" s="4" t="s">
        <v>145</v>
      </c>
      <c r="N242" s="4"/>
      <c r="O242" s="8" t="s">
        <v>47</v>
      </c>
      <c r="P242" s="11" t="s">
        <v>1071</v>
      </c>
      <c r="Q242" s="4">
        <v>239836.0</v>
      </c>
      <c r="R242" s="4">
        <v>50.0</v>
      </c>
      <c r="S242" s="4" t="s">
        <v>78</v>
      </c>
      <c r="T242" s="14" t="s">
        <v>1117</v>
      </c>
      <c r="U242" s="8" t="s">
        <v>1118</v>
      </c>
    </row>
    <row r="243">
      <c r="A243" s="9" t="s">
        <v>1119</v>
      </c>
      <c r="B243" s="4" t="s">
        <v>73</v>
      </c>
      <c r="C243" s="22" t="s">
        <v>1120</v>
      </c>
      <c r="D243" s="4" t="s">
        <v>1121</v>
      </c>
      <c r="E243" s="7">
        <v>43765.36152777778</v>
      </c>
      <c r="F243" s="4"/>
      <c r="G243" s="4"/>
      <c r="H243" s="4"/>
      <c r="I243" s="4"/>
      <c r="J243" s="4"/>
      <c r="K243" s="4"/>
      <c r="L243" s="4"/>
      <c r="M243" s="4" t="s">
        <v>76</v>
      </c>
      <c r="N243" s="4"/>
      <c r="O243" s="8" t="s">
        <v>30</v>
      </c>
      <c r="P243" s="11" t="s">
        <v>77</v>
      </c>
      <c r="Q243" s="4">
        <v>1455175.0</v>
      </c>
      <c r="R243" s="4">
        <v>260.0</v>
      </c>
      <c r="S243" s="4" t="s">
        <v>78</v>
      </c>
      <c r="T243" s="14" t="s">
        <v>1122</v>
      </c>
      <c r="U243" s="8" t="s">
        <v>1123</v>
      </c>
    </row>
    <row r="244">
      <c r="A244" s="9" t="s">
        <v>1124</v>
      </c>
      <c r="B244" s="4" t="s">
        <v>125</v>
      </c>
      <c r="C244" s="22" t="s">
        <v>1125</v>
      </c>
      <c r="D244" s="4" t="s">
        <v>1126</v>
      </c>
      <c r="E244" s="7">
        <v>43765.3611574074</v>
      </c>
      <c r="F244" s="4"/>
      <c r="G244" s="4"/>
      <c r="H244" s="4"/>
      <c r="I244" s="4"/>
      <c r="J244" s="4"/>
      <c r="K244" s="4"/>
      <c r="L244" s="4"/>
      <c r="M244" s="4" t="s">
        <v>128</v>
      </c>
      <c r="N244" s="4"/>
      <c r="O244" s="8" t="s">
        <v>129</v>
      </c>
      <c r="P244" s="11" t="s">
        <v>130</v>
      </c>
      <c r="Q244" s="4">
        <v>13660.0</v>
      </c>
      <c r="R244" s="4">
        <v>3.0</v>
      </c>
      <c r="S244" s="4" t="s">
        <v>132</v>
      </c>
      <c r="T244" s="14" t="s">
        <v>1127</v>
      </c>
      <c r="U244" s="8" t="s">
        <v>1128</v>
      </c>
    </row>
    <row r="245">
      <c r="A245" s="9" t="s">
        <v>1129</v>
      </c>
      <c r="B245" s="4" t="s">
        <v>73</v>
      </c>
      <c r="C245" s="22" t="s">
        <v>1130</v>
      </c>
      <c r="D245" s="4" t="s">
        <v>1131</v>
      </c>
      <c r="E245" s="7">
        <v>43765.36104166666</v>
      </c>
      <c r="F245" s="4"/>
      <c r="G245" s="4"/>
      <c r="H245" s="4"/>
      <c r="I245" s="4"/>
      <c r="J245" s="4"/>
      <c r="K245" s="4"/>
      <c r="L245" s="4"/>
      <c r="M245" s="4" t="s">
        <v>76</v>
      </c>
      <c r="N245" s="4"/>
      <c r="O245" s="8" t="s">
        <v>30</v>
      </c>
      <c r="P245" s="11" t="s">
        <v>77</v>
      </c>
      <c r="Q245" s="4">
        <v>1455175.0</v>
      </c>
      <c r="R245" s="4">
        <v>260.0</v>
      </c>
      <c r="S245" s="4" t="s">
        <v>78</v>
      </c>
      <c r="T245" s="14" t="s">
        <v>1132</v>
      </c>
      <c r="U245" s="8" t="s">
        <v>1133</v>
      </c>
    </row>
    <row r="246">
      <c r="A246" s="9" t="s">
        <v>1129</v>
      </c>
      <c r="B246" s="4" t="s">
        <v>73</v>
      </c>
      <c r="C246" s="22" t="s">
        <v>1130</v>
      </c>
      <c r="D246" s="4" t="s">
        <v>1131</v>
      </c>
      <c r="E246" s="7">
        <v>43765.36104166666</v>
      </c>
      <c r="F246" s="4"/>
      <c r="G246" s="4"/>
      <c r="H246" s="4"/>
      <c r="I246" s="4"/>
      <c r="J246" s="4"/>
      <c r="K246" s="4"/>
      <c r="L246" s="4"/>
      <c r="M246" s="4" t="s">
        <v>76</v>
      </c>
      <c r="N246" s="4"/>
      <c r="O246" s="8" t="s">
        <v>30</v>
      </c>
      <c r="P246" s="11" t="s">
        <v>77</v>
      </c>
      <c r="Q246" s="4">
        <v>1455175.0</v>
      </c>
      <c r="R246" s="4">
        <v>260.0</v>
      </c>
      <c r="S246" s="4" t="s">
        <v>78</v>
      </c>
      <c r="T246" s="14" t="s">
        <v>1132</v>
      </c>
      <c r="U246" s="8" t="s">
        <v>1133</v>
      </c>
    </row>
    <row r="247">
      <c r="A247" s="9" t="s">
        <v>1134</v>
      </c>
      <c r="B247" s="4" t="s">
        <v>142</v>
      </c>
      <c r="C247" s="22" t="s">
        <v>1135</v>
      </c>
      <c r="D247" s="4" t="s">
        <v>1136</v>
      </c>
      <c r="E247" s="7">
        <v>43765.3194212963</v>
      </c>
      <c r="F247" s="4"/>
      <c r="G247" s="4"/>
      <c r="H247" s="4"/>
      <c r="I247" s="4"/>
      <c r="J247" s="4"/>
      <c r="K247" s="4"/>
      <c r="L247" s="4"/>
      <c r="M247" s="4" t="s">
        <v>145</v>
      </c>
      <c r="N247" s="4"/>
      <c r="O247" s="8" t="s">
        <v>47</v>
      </c>
      <c r="P247" s="11" t="s">
        <v>1071</v>
      </c>
      <c r="Q247" s="4">
        <v>239815.0</v>
      </c>
      <c r="R247" s="4">
        <v>50.0</v>
      </c>
      <c r="S247" s="4" t="s">
        <v>78</v>
      </c>
      <c r="T247" s="14" t="s">
        <v>1137</v>
      </c>
      <c r="U247" s="8" t="s">
        <v>1138</v>
      </c>
    </row>
    <row r="248">
      <c r="A248" s="9" t="s">
        <v>1139</v>
      </c>
      <c r="B248" s="4" t="s">
        <v>73</v>
      </c>
      <c r="C248" s="22" t="s">
        <v>1140</v>
      </c>
      <c r="D248" s="4" t="s">
        <v>1141</v>
      </c>
      <c r="E248" s="7">
        <v>43765.318773148145</v>
      </c>
      <c r="F248" s="4"/>
      <c r="G248" s="4"/>
      <c r="H248" s="4"/>
      <c r="I248" s="4"/>
      <c r="J248" s="4"/>
      <c r="K248" s="4"/>
      <c r="L248" s="4"/>
      <c r="M248" s="4" t="s">
        <v>76</v>
      </c>
      <c r="N248" s="4"/>
      <c r="O248" s="8" t="s">
        <v>30</v>
      </c>
      <c r="P248" s="11" t="s">
        <v>77</v>
      </c>
      <c r="Q248" s="4">
        <v>1455151.0</v>
      </c>
      <c r="R248" s="4">
        <v>260.0</v>
      </c>
      <c r="S248" s="4" t="s">
        <v>78</v>
      </c>
      <c r="T248" s="14" t="s">
        <v>1142</v>
      </c>
      <c r="U248" s="8" t="s">
        <v>1143</v>
      </c>
    </row>
    <row r="249">
      <c r="A249" s="9" t="s">
        <v>1139</v>
      </c>
      <c r="B249" s="4" t="s">
        <v>73</v>
      </c>
      <c r="C249" s="22" t="s">
        <v>1140</v>
      </c>
      <c r="D249" s="4" t="s">
        <v>1141</v>
      </c>
      <c r="E249" s="7">
        <v>43765.318773148145</v>
      </c>
      <c r="F249" s="4"/>
      <c r="G249" s="4"/>
      <c r="H249" s="4"/>
      <c r="I249" s="4"/>
      <c r="J249" s="4"/>
      <c r="K249" s="4"/>
      <c r="L249" s="4"/>
      <c r="M249" s="4" t="s">
        <v>76</v>
      </c>
      <c r="N249" s="4"/>
      <c r="O249" s="8" t="s">
        <v>30</v>
      </c>
      <c r="P249" s="11" t="s">
        <v>77</v>
      </c>
      <c r="Q249" s="4">
        <v>1455151.0</v>
      </c>
      <c r="R249" s="4">
        <v>260.0</v>
      </c>
      <c r="S249" s="4" t="s">
        <v>78</v>
      </c>
      <c r="T249" s="14" t="s">
        <v>1142</v>
      </c>
      <c r="U249" s="8" t="s">
        <v>1143</v>
      </c>
    </row>
    <row r="250">
      <c r="A250" s="9" t="s">
        <v>1144</v>
      </c>
      <c r="B250" s="4" t="s">
        <v>55</v>
      </c>
      <c r="C250" s="6" t="s">
        <v>1145</v>
      </c>
      <c r="D250" s="4" t="s">
        <v>1146</v>
      </c>
      <c r="E250" s="7">
        <v>43765.27900462963</v>
      </c>
      <c r="F250" s="4"/>
      <c r="G250" s="4"/>
      <c r="H250" s="4" t="s">
        <v>28</v>
      </c>
      <c r="I250" s="4"/>
      <c r="J250" s="4"/>
      <c r="K250" s="4"/>
      <c r="L250" s="4"/>
      <c r="M250" s="4" t="s">
        <v>58</v>
      </c>
      <c r="N250" s="4"/>
      <c r="O250" s="8" t="s">
        <v>30</v>
      </c>
      <c r="P250" s="11" t="s">
        <v>59</v>
      </c>
      <c r="Q250" s="4">
        <v>490431.0</v>
      </c>
      <c r="R250" s="4">
        <v>10.0</v>
      </c>
      <c r="S250" s="4" t="s">
        <v>62</v>
      </c>
      <c r="T250" s="14" t="s">
        <v>1147</v>
      </c>
      <c r="U250" s="8" t="s">
        <v>1148</v>
      </c>
    </row>
    <row r="251">
      <c r="A251" s="9" t="s">
        <v>1149</v>
      </c>
      <c r="B251" s="4" t="s">
        <v>73</v>
      </c>
      <c r="C251" s="126" t="s">
        <v>1150</v>
      </c>
      <c r="D251" s="4" t="s">
        <v>1151</v>
      </c>
      <c r="E251" s="7">
        <v>43765.25456018519</v>
      </c>
      <c r="F251" s="4"/>
      <c r="G251" s="4"/>
      <c r="H251" s="4"/>
      <c r="I251" s="4"/>
      <c r="J251" s="4"/>
      <c r="K251" s="4"/>
      <c r="L251" s="4"/>
      <c r="M251" s="4" t="s">
        <v>76</v>
      </c>
      <c r="N251" s="4"/>
      <c r="O251" s="8" t="s">
        <v>30</v>
      </c>
      <c r="P251" s="11" t="s">
        <v>77</v>
      </c>
      <c r="Q251" s="4">
        <v>1455039.0</v>
      </c>
      <c r="R251" s="4">
        <v>260.0</v>
      </c>
      <c r="S251" s="4" t="s">
        <v>78</v>
      </c>
      <c r="T251" s="14" t="s">
        <v>1152</v>
      </c>
      <c r="U251" s="8" t="s">
        <v>1153</v>
      </c>
    </row>
    <row r="252">
      <c r="A252" s="9" t="s">
        <v>1154</v>
      </c>
      <c r="B252" s="4" t="s">
        <v>73</v>
      </c>
      <c r="C252" s="22" t="s">
        <v>1155</v>
      </c>
      <c r="D252" s="4" t="s">
        <v>1156</v>
      </c>
      <c r="E252" s="7">
        <v>43765.2544212963</v>
      </c>
      <c r="F252" s="4"/>
      <c r="G252" s="4"/>
      <c r="H252" s="4"/>
      <c r="I252" s="4"/>
      <c r="J252" s="4"/>
      <c r="K252" s="4"/>
      <c r="L252" s="4"/>
      <c r="M252" s="4" t="s">
        <v>76</v>
      </c>
      <c r="N252" s="4"/>
      <c r="O252" s="8" t="s">
        <v>30</v>
      </c>
      <c r="P252" s="11" t="s">
        <v>77</v>
      </c>
      <c r="Q252" s="4">
        <v>1455039.0</v>
      </c>
      <c r="R252" s="4">
        <v>260.0</v>
      </c>
      <c r="S252" s="4" t="s">
        <v>78</v>
      </c>
      <c r="T252" s="14" t="s">
        <v>1157</v>
      </c>
      <c r="U252" s="8" t="s">
        <v>1158</v>
      </c>
    </row>
    <row r="253">
      <c r="A253" s="9" t="s">
        <v>1159</v>
      </c>
      <c r="B253" s="4" t="s">
        <v>73</v>
      </c>
      <c r="C253" s="22" t="s">
        <v>1160</v>
      </c>
      <c r="D253" s="4" t="s">
        <v>1161</v>
      </c>
      <c r="E253" s="7">
        <v>43765.25425925926</v>
      </c>
      <c r="F253" s="4"/>
      <c r="G253" s="4"/>
      <c r="H253" s="4"/>
      <c r="I253" s="4"/>
      <c r="J253" s="4"/>
      <c r="K253" s="4"/>
      <c r="L253" s="4"/>
      <c r="M253" s="4" t="s">
        <v>76</v>
      </c>
      <c r="N253" s="4"/>
      <c r="O253" s="8" t="s">
        <v>30</v>
      </c>
      <c r="P253" s="11" t="s">
        <v>77</v>
      </c>
      <c r="Q253" s="4">
        <v>1455039.0</v>
      </c>
      <c r="R253" s="4">
        <v>260.0</v>
      </c>
      <c r="S253" s="4" t="s">
        <v>78</v>
      </c>
      <c r="T253" s="14" t="s">
        <v>1162</v>
      </c>
      <c r="U253" s="8" t="s">
        <v>1163</v>
      </c>
    </row>
    <row r="254">
      <c r="A254" s="9" t="s">
        <v>1164</v>
      </c>
      <c r="B254" s="4" t="s">
        <v>142</v>
      </c>
      <c r="C254" s="22" t="s">
        <v>1165</v>
      </c>
      <c r="D254" s="4" t="s">
        <v>1166</v>
      </c>
      <c r="E254" s="7">
        <v>43765.25</v>
      </c>
      <c r="F254" s="4"/>
      <c r="G254" s="4"/>
      <c r="H254" s="4"/>
      <c r="I254" s="4"/>
      <c r="J254" s="4"/>
      <c r="K254" s="4"/>
      <c r="L254" s="4"/>
      <c r="M254" s="4" t="s">
        <v>145</v>
      </c>
      <c r="N254" s="4"/>
      <c r="O254" s="8" t="s">
        <v>221</v>
      </c>
      <c r="P254" s="11" t="s">
        <v>1071</v>
      </c>
      <c r="Q254" s="4">
        <v>239788.0</v>
      </c>
      <c r="R254" s="4">
        <v>50.0</v>
      </c>
      <c r="S254" s="4" t="s">
        <v>78</v>
      </c>
      <c r="T254" s="14" t="s">
        <v>1167</v>
      </c>
      <c r="U254" s="8" t="s">
        <v>1168</v>
      </c>
    </row>
    <row r="255">
      <c r="A255" s="9" t="s">
        <v>1169</v>
      </c>
      <c r="B255" s="4" t="s">
        <v>37</v>
      </c>
      <c r="C255" s="6" t="s">
        <v>1170</v>
      </c>
      <c r="D255" s="4" t="s">
        <v>1171</v>
      </c>
      <c r="E255" s="7">
        <v>43765.238171296296</v>
      </c>
      <c r="F255" s="4"/>
      <c r="G255" s="4"/>
      <c r="H255" s="4" t="s">
        <v>28</v>
      </c>
      <c r="I255" s="4"/>
      <c r="J255" s="4"/>
      <c r="K255" s="4"/>
      <c r="L255" s="4"/>
      <c r="M255" s="4" t="s">
        <v>46</v>
      </c>
      <c r="N255" s="4"/>
      <c r="O255" s="8" t="s">
        <v>493</v>
      </c>
      <c r="P255" s="11" t="s">
        <v>48</v>
      </c>
      <c r="Q255" s="4">
        <v>708798.0</v>
      </c>
      <c r="R255" s="4">
        <v>40.0</v>
      </c>
      <c r="S255" s="4" t="s">
        <v>49</v>
      </c>
      <c r="T255" s="14" t="s">
        <v>1172</v>
      </c>
      <c r="U255" s="8" t="s">
        <v>1173</v>
      </c>
    </row>
    <row r="256">
      <c r="A256" s="9" t="s">
        <v>1174</v>
      </c>
      <c r="B256" s="4" t="s">
        <v>142</v>
      </c>
      <c r="C256" s="22" t="s">
        <v>1175</v>
      </c>
      <c r="D256" s="4" t="s">
        <v>1176</v>
      </c>
      <c r="E256" s="7">
        <v>43765.22916666667</v>
      </c>
      <c r="F256" s="4"/>
      <c r="G256" s="4"/>
      <c r="H256" s="4"/>
      <c r="I256" s="4"/>
      <c r="J256" s="4"/>
      <c r="K256" s="4"/>
      <c r="L256" s="4"/>
      <c r="M256" s="4" t="s">
        <v>145</v>
      </c>
      <c r="N256" s="4"/>
      <c r="O256" s="8" t="s">
        <v>221</v>
      </c>
      <c r="P256" s="11" t="s">
        <v>1071</v>
      </c>
      <c r="Q256" s="4">
        <v>239788.0</v>
      </c>
      <c r="R256" s="4">
        <v>50.0</v>
      </c>
      <c r="S256" s="4" t="s">
        <v>78</v>
      </c>
      <c r="T256" s="14" t="s">
        <v>1177</v>
      </c>
      <c r="U256" s="8" t="s">
        <v>1178</v>
      </c>
    </row>
    <row r="257">
      <c r="A257" s="9" t="s">
        <v>1174</v>
      </c>
      <c r="B257" s="4" t="s">
        <v>142</v>
      </c>
      <c r="C257" s="22" t="s">
        <v>1175</v>
      </c>
      <c r="D257" s="4" t="s">
        <v>1176</v>
      </c>
      <c r="E257" s="7">
        <v>43765.22916666667</v>
      </c>
      <c r="F257" s="4"/>
      <c r="G257" s="4"/>
      <c r="H257" s="4"/>
      <c r="I257" s="4"/>
      <c r="J257" s="4"/>
      <c r="K257" s="4"/>
      <c r="L257" s="4"/>
      <c r="M257" s="4" t="s">
        <v>145</v>
      </c>
      <c r="N257" s="4"/>
      <c r="O257" s="8" t="s">
        <v>221</v>
      </c>
      <c r="P257" s="11" t="s">
        <v>1071</v>
      </c>
      <c r="Q257" s="4">
        <v>239788.0</v>
      </c>
      <c r="R257" s="4">
        <v>50.0</v>
      </c>
      <c r="S257" s="4" t="s">
        <v>78</v>
      </c>
      <c r="T257" s="14" t="s">
        <v>1177</v>
      </c>
      <c r="U257" s="8" t="s">
        <v>1178</v>
      </c>
    </row>
    <row r="258">
      <c r="A258" s="9" t="s">
        <v>1179</v>
      </c>
      <c r="B258" s="4" t="s">
        <v>142</v>
      </c>
      <c r="C258" s="22" t="s">
        <v>1180</v>
      </c>
      <c r="D258" s="4" t="s">
        <v>1181</v>
      </c>
      <c r="E258" s="7">
        <v>43765.21854166666</v>
      </c>
      <c r="F258" s="4"/>
      <c r="G258" s="4"/>
      <c r="H258" s="4"/>
      <c r="I258" s="4"/>
      <c r="J258" s="4"/>
      <c r="K258" s="4"/>
      <c r="L258" s="4"/>
      <c r="M258" s="4" t="s">
        <v>145</v>
      </c>
      <c r="N258" s="4"/>
      <c r="O258" s="8" t="s">
        <v>221</v>
      </c>
      <c r="P258" s="11" t="s">
        <v>1071</v>
      </c>
      <c r="Q258" s="4">
        <v>239772.0</v>
      </c>
      <c r="R258" s="4">
        <v>50.0</v>
      </c>
      <c r="S258" s="4" t="s">
        <v>78</v>
      </c>
      <c r="T258" s="14" t="s">
        <v>1182</v>
      </c>
      <c r="U258" s="8" t="s">
        <v>1183</v>
      </c>
    </row>
    <row r="259">
      <c r="A259" s="9" t="s">
        <v>1184</v>
      </c>
      <c r="B259" s="4" t="s">
        <v>217</v>
      </c>
      <c r="C259" s="22" t="s">
        <v>1185</v>
      </c>
      <c r="D259" s="4" t="s">
        <v>1186</v>
      </c>
      <c r="E259" s="7">
        <v>43764.85596064814</v>
      </c>
      <c r="F259" s="4"/>
      <c r="G259" s="4"/>
      <c r="H259" s="4"/>
      <c r="I259" s="4"/>
      <c r="J259" s="4"/>
      <c r="K259" s="4"/>
      <c r="L259" s="4"/>
      <c r="M259" s="4" t="s">
        <v>220</v>
      </c>
      <c r="N259" s="4"/>
      <c r="O259" s="8" t="s">
        <v>1187</v>
      </c>
      <c r="P259" s="11" t="s">
        <v>222</v>
      </c>
      <c r="Q259" s="4">
        <v>783334.0</v>
      </c>
      <c r="R259" s="4">
        <v>5.0</v>
      </c>
      <c r="S259" s="4"/>
      <c r="T259" s="14" t="s">
        <v>1188</v>
      </c>
      <c r="U259" s="8" t="s">
        <v>1189</v>
      </c>
    </row>
    <row r="260">
      <c r="A260" s="9" t="s">
        <v>1190</v>
      </c>
      <c r="B260" s="4" t="s">
        <v>37</v>
      </c>
      <c r="C260" s="6" t="s">
        <v>1191</v>
      </c>
      <c r="D260" s="4" t="s">
        <v>1192</v>
      </c>
      <c r="E260" s="7">
        <v>43764.837731481486</v>
      </c>
      <c r="F260" s="4"/>
      <c r="G260" s="4"/>
      <c r="H260" s="4" t="s">
        <v>28</v>
      </c>
      <c r="I260" s="4"/>
      <c r="J260" s="4"/>
      <c r="K260" s="4"/>
      <c r="L260" s="4"/>
      <c r="M260" s="4" t="s">
        <v>46</v>
      </c>
      <c r="N260" s="4"/>
      <c r="O260" s="8" t="s">
        <v>493</v>
      </c>
      <c r="P260" s="11" t="s">
        <v>48</v>
      </c>
      <c r="Q260" s="4">
        <v>708578.0</v>
      </c>
      <c r="R260" s="4">
        <v>40.0</v>
      </c>
      <c r="S260" s="4" t="s">
        <v>49</v>
      </c>
      <c r="T260" s="14" t="s">
        <v>1193</v>
      </c>
      <c r="U260" s="8" t="s">
        <v>1194</v>
      </c>
    </row>
    <row r="261">
      <c r="A261" s="9" t="s">
        <v>1195</v>
      </c>
      <c r="B261" s="4" t="s">
        <v>25</v>
      </c>
      <c r="C261" s="6" t="s">
        <v>1196</v>
      </c>
      <c r="D261" s="4" t="s">
        <v>1197</v>
      </c>
      <c r="E261" s="7">
        <v>43764.796701388885</v>
      </c>
      <c r="F261" s="4"/>
      <c r="G261" s="4"/>
      <c r="H261" s="4" t="s">
        <v>28</v>
      </c>
      <c r="I261" s="4"/>
      <c r="J261" s="4"/>
      <c r="K261" s="4"/>
      <c r="L261" s="4"/>
      <c r="M261" s="4" t="s">
        <v>29</v>
      </c>
      <c r="N261" s="4"/>
      <c r="O261" s="8" t="s">
        <v>30</v>
      </c>
      <c r="P261" s="11" t="s">
        <v>31</v>
      </c>
      <c r="Q261" s="4">
        <v>2149313.0</v>
      </c>
      <c r="R261" s="4">
        <v>37.0</v>
      </c>
      <c r="S261" s="4" t="s">
        <v>33</v>
      </c>
      <c r="T261" s="14" t="s">
        <v>1198</v>
      </c>
      <c r="U261" s="8" t="s">
        <v>1199</v>
      </c>
    </row>
    <row r="262">
      <c r="A262" s="9" t="s">
        <v>1200</v>
      </c>
      <c r="B262" s="4" t="s">
        <v>217</v>
      </c>
      <c r="C262" s="22" t="s">
        <v>1201</v>
      </c>
      <c r="D262" s="4" t="s">
        <v>1202</v>
      </c>
      <c r="E262" s="7">
        <v>43764.64583333333</v>
      </c>
      <c r="F262" s="4"/>
      <c r="G262" s="4"/>
      <c r="H262" s="4"/>
      <c r="I262" s="4"/>
      <c r="J262" s="4"/>
      <c r="K262" s="4"/>
      <c r="L262" s="4"/>
      <c r="M262" s="4" t="s">
        <v>220</v>
      </c>
      <c r="N262" s="4"/>
      <c r="O262" s="8" t="s">
        <v>221</v>
      </c>
      <c r="P262" s="11" t="s">
        <v>222</v>
      </c>
      <c r="Q262" s="4">
        <v>783179.0</v>
      </c>
      <c r="R262" s="4">
        <v>5.0</v>
      </c>
      <c r="S262" s="4"/>
      <c r="T262" s="14" t="s">
        <v>1203</v>
      </c>
      <c r="U262" s="8" t="s">
        <v>1204</v>
      </c>
    </row>
    <row r="263">
      <c r="A263" s="9" t="s">
        <v>1205</v>
      </c>
      <c r="B263" s="4" t="s">
        <v>125</v>
      </c>
      <c r="C263" s="22" t="s">
        <v>1206</v>
      </c>
      <c r="D263" s="4" t="s">
        <v>1207</v>
      </c>
      <c r="E263" s="7">
        <v>43764.59409722222</v>
      </c>
      <c r="F263" s="4"/>
      <c r="G263" s="4"/>
      <c r="H263" s="4"/>
      <c r="I263" s="4"/>
      <c r="J263" s="4"/>
      <c r="K263" s="4"/>
      <c r="L263" s="4"/>
      <c r="M263" s="4" t="s">
        <v>128</v>
      </c>
      <c r="N263" s="4"/>
      <c r="O263" s="8" t="s">
        <v>129</v>
      </c>
      <c r="P263" s="11" t="s">
        <v>130</v>
      </c>
      <c r="Q263" s="4">
        <v>13649.0</v>
      </c>
      <c r="R263" s="4">
        <v>3.0</v>
      </c>
      <c r="S263" s="4" t="s">
        <v>132</v>
      </c>
      <c r="T263" s="14" t="s">
        <v>1208</v>
      </c>
      <c r="U263" s="8" t="s">
        <v>1209</v>
      </c>
    </row>
    <row r="264">
      <c r="A264" s="9" t="s">
        <v>1210</v>
      </c>
      <c r="B264" s="4" t="s">
        <v>37</v>
      </c>
      <c r="C264" s="6" t="s">
        <v>1211</v>
      </c>
      <c r="D264" s="4" t="s">
        <v>1212</v>
      </c>
      <c r="E264" s="7">
        <v>43764.37670138889</v>
      </c>
      <c r="F264" s="4"/>
      <c r="G264" s="4"/>
      <c r="H264" s="4" t="s">
        <v>28</v>
      </c>
      <c r="I264" s="4"/>
      <c r="J264" s="4"/>
      <c r="K264" s="4"/>
      <c r="L264" s="4"/>
      <c r="M264" s="4" t="s">
        <v>46</v>
      </c>
      <c r="N264" s="4"/>
      <c r="O264" s="8" t="s">
        <v>493</v>
      </c>
      <c r="P264" s="11" t="s">
        <v>48</v>
      </c>
      <c r="Q264" s="4">
        <v>708151.0</v>
      </c>
      <c r="R264" s="4">
        <v>40.0</v>
      </c>
      <c r="S264" s="4" t="s">
        <v>49</v>
      </c>
      <c r="T264" s="14" t="s">
        <v>1213</v>
      </c>
      <c r="U264" s="8" t="s">
        <v>1214</v>
      </c>
    </row>
    <row r="265">
      <c r="A265" s="9" t="s">
        <v>1215</v>
      </c>
      <c r="B265" s="4" t="s">
        <v>125</v>
      </c>
      <c r="C265" s="22" t="s">
        <v>1216</v>
      </c>
      <c r="D265" s="4" t="s">
        <v>1217</v>
      </c>
      <c r="E265" s="7">
        <v>43764.36371527778</v>
      </c>
      <c r="F265" s="4"/>
      <c r="G265" s="4"/>
      <c r="H265" s="4"/>
      <c r="I265" s="4"/>
      <c r="J265" s="4"/>
      <c r="K265" s="4"/>
      <c r="L265" s="4"/>
      <c r="M265" s="4" t="s">
        <v>128</v>
      </c>
      <c r="N265" s="4"/>
      <c r="O265" s="8" t="s">
        <v>129</v>
      </c>
      <c r="P265" s="11" t="s">
        <v>130</v>
      </c>
      <c r="Q265" s="4">
        <v>13644.0</v>
      </c>
      <c r="R265" s="4">
        <v>3.0</v>
      </c>
      <c r="S265" s="4" t="s">
        <v>132</v>
      </c>
      <c r="T265" s="14" t="s">
        <v>1218</v>
      </c>
      <c r="U265" s="8" t="s">
        <v>1219</v>
      </c>
    </row>
    <row r="266">
      <c r="A266" s="9" t="s">
        <v>1215</v>
      </c>
      <c r="B266" s="4" t="s">
        <v>125</v>
      </c>
      <c r="C266" s="22" t="s">
        <v>1216</v>
      </c>
      <c r="D266" s="4" t="s">
        <v>1217</v>
      </c>
      <c r="E266" s="7">
        <v>43764.36371527778</v>
      </c>
      <c r="F266" s="4"/>
      <c r="G266" s="4"/>
      <c r="H266" s="4"/>
      <c r="I266" s="4"/>
      <c r="J266" s="4"/>
      <c r="K266" s="4"/>
      <c r="L266" s="4"/>
      <c r="M266" s="4" t="s">
        <v>128</v>
      </c>
      <c r="N266" s="4"/>
      <c r="O266" s="8" t="s">
        <v>129</v>
      </c>
      <c r="P266" s="11" t="s">
        <v>130</v>
      </c>
      <c r="Q266" s="4">
        <v>13644.0</v>
      </c>
      <c r="R266" s="4">
        <v>3.0</v>
      </c>
      <c r="S266" s="4" t="s">
        <v>132</v>
      </c>
      <c r="T266" s="14" t="s">
        <v>1218</v>
      </c>
      <c r="U266" s="8" t="s">
        <v>1219</v>
      </c>
    </row>
    <row r="267">
      <c r="A267" s="9" t="s">
        <v>1220</v>
      </c>
      <c r="B267" s="4" t="s">
        <v>73</v>
      </c>
      <c r="C267" s="22" t="s">
        <v>1221</v>
      </c>
      <c r="D267" s="4" t="s">
        <v>1222</v>
      </c>
      <c r="E267" s="7">
        <v>43764.31180555555</v>
      </c>
      <c r="F267" s="4"/>
      <c r="G267" s="4"/>
      <c r="H267" s="4"/>
      <c r="I267" s="4"/>
      <c r="J267" s="4"/>
      <c r="K267" s="4"/>
      <c r="L267" s="4"/>
      <c r="M267" s="4" t="s">
        <v>76</v>
      </c>
      <c r="N267" s="4"/>
      <c r="O267" s="8" t="s">
        <v>30</v>
      </c>
      <c r="P267" s="11" t="s">
        <v>77</v>
      </c>
      <c r="Q267" s="4">
        <v>1454265.0</v>
      </c>
      <c r="R267" s="4">
        <v>260.0</v>
      </c>
      <c r="S267" s="4" t="s">
        <v>78</v>
      </c>
      <c r="T267" s="14" t="s">
        <v>1223</v>
      </c>
      <c r="U267" s="8" t="s">
        <v>1224</v>
      </c>
    </row>
    <row r="268">
      <c r="A268" s="9" t="s">
        <v>1225</v>
      </c>
      <c r="B268" s="4" t="s">
        <v>73</v>
      </c>
      <c r="C268" s="22" t="s">
        <v>1226</v>
      </c>
      <c r="D268" s="4" t="s">
        <v>1227</v>
      </c>
      <c r="E268" s="7">
        <v>43764.3116087963</v>
      </c>
      <c r="F268" s="4"/>
      <c r="G268" s="4"/>
      <c r="H268" s="4"/>
      <c r="I268" s="4"/>
      <c r="J268" s="4"/>
      <c r="K268" s="4"/>
      <c r="L268" s="4"/>
      <c r="M268" s="4" t="s">
        <v>76</v>
      </c>
      <c r="N268" s="4"/>
      <c r="O268" s="8" t="s">
        <v>30</v>
      </c>
      <c r="P268" s="11" t="s">
        <v>77</v>
      </c>
      <c r="Q268" s="4">
        <v>1454265.0</v>
      </c>
      <c r="R268" s="4">
        <v>260.0</v>
      </c>
      <c r="S268" s="4" t="s">
        <v>78</v>
      </c>
      <c r="T268" s="14" t="s">
        <v>1228</v>
      </c>
      <c r="U268" s="8" t="s">
        <v>1229</v>
      </c>
    </row>
    <row r="269">
      <c r="A269" s="9" t="s">
        <v>1230</v>
      </c>
      <c r="B269" s="4" t="s">
        <v>73</v>
      </c>
      <c r="C269" s="22" t="s">
        <v>1231</v>
      </c>
      <c r="D269" s="4" t="s">
        <v>1232</v>
      </c>
      <c r="E269" s="7">
        <v>43764.31140046296</v>
      </c>
      <c r="F269" s="4"/>
      <c r="G269" s="4"/>
      <c r="H269" s="4"/>
      <c r="I269" s="4"/>
      <c r="J269" s="4"/>
      <c r="K269" s="4"/>
      <c r="L269" s="4"/>
      <c r="M269" s="4" t="s">
        <v>76</v>
      </c>
      <c r="N269" s="4"/>
      <c r="O269" s="8" t="s">
        <v>30</v>
      </c>
      <c r="P269" s="11" t="s">
        <v>77</v>
      </c>
      <c r="Q269" s="4">
        <v>1454265.0</v>
      </c>
      <c r="R269" s="4">
        <v>260.0</v>
      </c>
      <c r="S269" s="4" t="s">
        <v>78</v>
      </c>
      <c r="T269" s="14" t="s">
        <v>1233</v>
      </c>
      <c r="U269" s="8" t="s">
        <v>1234</v>
      </c>
    </row>
    <row r="270">
      <c r="A270" s="9" t="s">
        <v>1230</v>
      </c>
      <c r="B270" s="4" t="s">
        <v>73</v>
      </c>
      <c r="C270" s="22" t="s">
        <v>1231</v>
      </c>
      <c r="D270" s="4" t="s">
        <v>1232</v>
      </c>
      <c r="E270" s="7">
        <v>43764.31140046296</v>
      </c>
      <c r="F270" s="4"/>
      <c r="G270" s="4"/>
      <c r="H270" s="4"/>
      <c r="I270" s="4"/>
      <c r="J270" s="4"/>
      <c r="K270" s="4"/>
      <c r="L270" s="4"/>
      <c r="M270" s="4" t="s">
        <v>76</v>
      </c>
      <c r="N270" s="4"/>
      <c r="O270" s="8" t="s">
        <v>30</v>
      </c>
      <c r="P270" s="11" t="s">
        <v>77</v>
      </c>
      <c r="Q270" s="4">
        <v>1454265.0</v>
      </c>
      <c r="R270" s="4">
        <v>260.0</v>
      </c>
      <c r="S270" s="4" t="s">
        <v>78</v>
      </c>
      <c r="T270" s="14" t="s">
        <v>1233</v>
      </c>
      <c r="U270" s="8" t="s">
        <v>1234</v>
      </c>
    </row>
    <row r="271">
      <c r="A271" s="9" t="s">
        <v>1235</v>
      </c>
      <c r="B271" s="4" t="s">
        <v>55</v>
      </c>
      <c r="C271" s="6" t="s">
        <v>1236</v>
      </c>
      <c r="D271" s="4" t="s">
        <v>1237</v>
      </c>
      <c r="E271" s="7">
        <v>43764.293229166666</v>
      </c>
      <c r="F271" s="4"/>
      <c r="G271" s="4"/>
      <c r="H271" s="4" t="s">
        <v>28</v>
      </c>
      <c r="I271" s="4"/>
      <c r="J271" s="4"/>
      <c r="K271" s="4"/>
      <c r="L271" s="4"/>
      <c r="M271" s="4" t="s">
        <v>58</v>
      </c>
      <c r="N271" s="4"/>
      <c r="O271" s="8" t="s">
        <v>30</v>
      </c>
      <c r="P271" s="11" t="s">
        <v>59</v>
      </c>
      <c r="Q271" s="4">
        <v>490004.0</v>
      </c>
      <c r="R271" s="4">
        <v>10.0</v>
      </c>
      <c r="S271" s="4" t="s">
        <v>62</v>
      </c>
      <c r="T271" s="14" t="s">
        <v>1238</v>
      </c>
      <c r="U271" s="8" t="s">
        <v>1239</v>
      </c>
    </row>
    <row r="272">
      <c r="A272" s="9" t="s">
        <v>1240</v>
      </c>
      <c r="B272" s="4" t="s">
        <v>73</v>
      </c>
      <c r="C272" s="22" t="s">
        <v>1241</v>
      </c>
      <c r="D272" s="4" t="s">
        <v>1242</v>
      </c>
      <c r="E272" s="7">
        <v>43764.26159722223</v>
      </c>
      <c r="F272" s="4"/>
      <c r="G272" s="4"/>
      <c r="H272" s="4"/>
      <c r="I272" s="4"/>
      <c r="J272" s="4"/>
      <c r="K272" s="4"/>
      <c r="L272" s="4"/>
      <c r="M272" s="4" t="s">
        <v>76</v>
      </c>
      <c r="N272" s="4"/>
      <c r="O272" s="8" t="s">
        <v>30</v>
      </c>
      <c r="P272" s="11" t="s">
        <v>77</v>
      </c>
      <c r="Q272" s="4">
        <v>1454202.0</v>
      </c>
      <c r="R272" s="4">
        <v>260.0</v>
      </c>
      <c r="S272" s="4" t="s">
        <v>78</v>
      </c>
      <c r="T272" s="14" t="s">
        <v>1243</v>
      </c>
      <c r="U272" s="8" t="s">
        <v>1244</v>
      </c>
    </row>
    <row r="273">
      <c r="A273" s="9" t="s">
        <v>1245</v>
      </c>
      <c r="B273" s="4" t="s">
        <v>73</v>
      </c>
      <c r="C273" s="22" t="s">
        <v>1246</v>
      </c>
      <c r="D273" s="4" t="s">
        <v>1247</v>
      </c>
      <c r="E273" s="7">
        <v>43764.26090277778</v>
      </c>
      <c r="F273" s="4"/>
      <c r="G273" s="4"/>
      <c r="H273" s="4"/>
      <c r="I273" s="4"/>
      <c r="J273" s="4"/>
      <c r="K273" s="4"/>
      <c r="L273" s="4"/>
      <c r="M273" s="4" t="s">
        <v>76</v>
      </c>
      <c r="N273" s="4"/>
      <c r="O273" s="8" t="s">
        <v>30</v>
      </c>
      <c r="P273" s="11" t="s">
        <v>77</v>
      </c>
      <c r="Q273" s="4">
        <v>1454202.0</v>
      </c>
      <c r="R273" s="4">
        <v>260.0</v>
      </c>
      <c r="S273" s="4" t="s">
        <v>78</v>
      </c>
      <c r="T273" s="14" t="s">
        <v>1248</v>
      </c>
      <c r="U273" s="8" t="s">
        <v>1249</v>
      </c>
    </row>
    <row r="274">
      <c r="A274" s="9" t="s">
        <v>1250</v>
      </c>
      <c r="B274" s="4" t="s">
        <v>73</v>
      </c>
      <c r="C274" s="22" t="s">
        <v>1251</v>
      </c>
      <c r="D274" s="4" t="s">
        <v>1252</v>
      </c>
      <c r="E274" s="7">
        <v>43764.26047453703</v>
      </c>
      <c r="F274" s="4"/>
      <c r="G274" s="4"/>
      <c r="H274" s="4"/>
      <c r="I274" s="4"/>
      <c r="J274" s="4"/>
      <c r="K274" s="4"/>
      <c r="L274" s="4"/>
      <c r="M274" s="4" t="s">
        <v>76</v>
      </c>
      <c r="N274" s="4"/>
      <c r="O274" s="8" t="s">
        <v>30</v>
      </c>
      <c r="P274" s="11" t="s">
        <v>77</v>
      </c>
      <c r="Q274" s="4">
        <v>1454202.0</v>
      </c>
      <c r="R274" s="4">
        <v>260.0</v>
      </c>
      <c r="S274" s="4" t="s">
        <v>78</v>
      </c>
      <c r="T274" s="14" t="s">
        <v>1253</v>
      </c>
      <c r="U274" s="8" t="s">
        <v>1254</v>
      </c>
    </row>
    <row r="275">
      <c r="A275" s="9" t="s">
        <v>1250</v>
      </c>
      <c r="B275" s="4" t="s">
        <v>73</v>
      </c>
      <c r="C275" s="22" t="s">
        <v>1251</v>
      </c>
      <c r="D275" s="4" t="s">
        <v>1252</v>
      </c>
      <c r="E275" s="7">
        <v>43764.26047453703</v>
      </c>
      <c r="F275" s="4"/>
      <c r="G275" s="4"/>
      <c r="H275" s="4"/>
      <c r="I275" s="4"/>
      <c r="J275" s="4"/>
      <c r="K275" s="4"/>
      <c r="L275" s="4"/>
      <c r="M275" s="4" t="s">
        <v>76</v>
      </c>
      <c r="N275" s="4"/>
      <c r="O275" s="8" t="s">
        <v>30</v>
      </c>
      <c r="P275" s="11" t="s">
        <v>77</v>
      </c>
      <c r="Q275" s="4">
        <v>1454202.0</v>
      </c>
      <c r="R275" s="4">
        <v>260.0</v>
      </c>
      <c r="S275" s="4" t="s">
        <v>78</v>
      </c>
      <c r="T275" s="14" t="s">
        <v>1253</v>
      </c>
      <c r="U275" s="8" t="s">
        <v>1254</v>
      </c>
    </row>
    <row r="276">
      <c r="A276" s="9" t="s">
        <v>1255</v>
      </c>
      <c r="B276" s="4" t="s">
        <v>55</v>
      </c>
      <c r="C276" s="6" t="s">
        <v>1256</v>
      </c>
      <c r="D276" s="4" t="s">
        <v>1257</v>
      </c>
      <c r="E276" s="7">
        <v>43764.21491898148</v>
      </c>
      <c r="F276" s="4"/>
      <c r="G276" s="4"/>
      <c r="H276" s="4" t="s">
        <v>28</v>
      </c>
      <c r="I276" s="4"/>
      <c r="J276" s="4"/>
      <c r="K276" s="4"/>
      <c r="L276" s="4"/>
      <c r="M276" s="4" t="s">
        <v>58</v>
      </c>
      <c r="N276" s="4"/>
      <c r="O276" s="8" t="s">
        <v>30</v>
      </c>
      <c r="P276" s="11" t="s">
        <v>59</v>
      </c>
      <c r="Q276" s="4">
        <v>489963.0</v>
      </c>
      <c r="R276" s="4">
        <v>10.0</v>
      </c>
      <c r="S276" s="4" t="s">
        <v>62</v>
      </c>
      <c r="T276" s="14" t="s">
        <v>1258</v>
      </c>
      <c r="U276" s="8" t="s">
        <v>1259</v>
      </c>
    </row>
    <row r="277">
      <c r="A277" s="9" t="s">
        <v>1260</v>
      </c>
      <c r="B277" s="4" t="s">
        <v>55</v>
      </c>
      <c r="C277" s="6" t="s">
        <v>1261</v>
      </c>
      <c r="D277" s="4" t="s">
        <v>1262</v>
      </c>
      <c r="E277" s="7">
        <v>43763.80662037037</v>
      </c>
      <c r="F277" s="4"/>
      <c r="G277" s="4"/>
      <c r="H277" s="4" t="s">
        <v>28</v>
      </c>
      <c r="I277" s="4"/>
      <c r="J277" s="4"/>
      <c r="K277" s="4"/>
      <c r="L277" s="4"/>
      <c r="M277" s="4" t="s">
        <v>58</v>
      </c>
      <c r="N277" s="4"/>
      <c r="O277" s="8" t="s">
        <v>47</v>
      </c>
      <c r="P277" s="11" t="s">
        <v>59</v>
      </c>
      <c r="Q277" s="4">
        <v>489847.0</v>
      </c>
      <c r="R277" s="4">
        <v>10.0</v>
      </c>
      <c r="S277" s="4" t="s">
        <v>62</v>
      </c>
      <c r="T277" s="14" t="s">
        <v>1263</v>
      </c>
      <c r="U277" s="8" t="s">
        <v>1264</v>
      </c>
    </row>
    <row r="278">
      <c r="A278" s="9" t="s">
        <v>1265</v>
      </c>
      <c r="B278" s="4" t="s">
        <v>55</v>
      </c>
      <c r="C278" s="6" t="s">
        <v>1266</v>
      </c>
      <c r="D278" s="4" t="s">
        <v>1267</v>
      </c>
      <c r="E278" s="7">
        <v>43763.75175925926</v>
      </c>
      <c r="F278" s="4"/>
      <c r="G278" s="4"/>
      <c r="H278" s="4" t="s">
        <v>28</v>
      </c>
      <c r="I278" s="4"/>
      <c r="J278" s="4"/>
      <c r="K278" s="4"/>
      <c r="L278" s="4"/>
      <c r="M278" s="4" t="s">
        <v>58</v>
      </c>
      <c r="N278" s="4"/>
      <c r="O278" s="8" t="s">
        <v>47</v>
      </c>
      <c r="P278" s="11" t="s">
        <v>59</v>
      </c>
      <c r="Q278" s="4">
        <v>489819.0</v>
      </c>
      <c r="R278" s="4">
        <v>10.0</v>
      </c>
      <c r="S278" s="4" t="s">
        <v>62</v>
      </c>
      <c r="T278" s="14" t="s">
        <v>1268</v>
      </c>
      <c r="U278" s="8" t="s">
        <v>1269</v>
      </c>
    </row>
    <row r="279">
      <c r="A279" s="9" t="s">
        <v>1270</v>
      </c>
      <c r="B279" s="4" t="s">
        <v>142</v>
      </c>
      <c r="C279" s="6" t="s">
        <v>1271</v>
      </c>
      <c r="D279" s="4" t="s">
        <v>1272</v>
      </c>
      <c r="E279" s="7">
        <v>43763.671331018515</v>
      </c>
      <c r="F279" s="4"/>
      <c r="G279" s="4"/>
      <c r="H279" s="4" t="s">
        <v>28</v>
      </c>
      <c r="I279" s="4"/>
      <c r="J279" s="4"/>
      <c r="K279" s="4"/>
      <c r="L279" s="4"/>
      <c r="M279" s="4" t="s">
        <v>145</v>
      </c>
      <c r="N279" s="4"/>
      <c r="O279" s="8" t="s">
        <v>47</v>
      </c>
      <c r="P279" s="11" t="s">
        <v>1273</v>
      </c>
      <c r="Q279" s="4">
        <v>239166.0</v>
      </c>
      <c r="R279" s="4">
        <v>50.0</v>
      </c>
      <c r="S279" s="4" t="s">
        <v>78</v>
      </c>
      <c r="T279" s="14" t="s">
        <v>1274</v>
      </c>
      <c r="U279" s="8" t="s">
        <v>1275</v>
      </c>
    </row>
    <row r="280">
      <c r="A280" s="9" t="s">
        <v>1276</v>
      </c>
      <c r="B280" s="4" t="s">
        <v>251</v>
      </c>
      <c r="C280" s="22" t="s">
        <v>1277</v>
      </c>
      <c r="D280" s="4" t="s">
        <v>1278</v>
      </c>
      <c r="E280" s="7">
        <v>43763.653287037036</v>
      </c>
      <c r="F280" s="4"/>
      <c r="G280" s="4"/>
      <c r="H280" s="4"/>
      <c r="I280" s="4"/>
      <c r="J280" s="4"/>
      <c r="K280" s="4"/>
      <c r="L280" s="4"/>
      <c r="M280" s="4" t="s">
        <v>254</v>
      </c>
      <c r="N280" s="4"/>
      <c r="O280" s="8" t="s">
        <v>47</v>
      </c>
      <c r="P280" s="11" t="s">
        <v>255</v>
      </c>
      <c r="Q280" s="4">
        <v>1872774.0</v>
      </c>
      <c r="R280" s="4">
        <v>69.0</v>
      </c>
      <c r="S280" s="4" t="s">
        <v>78</v>
      </c>
      <c r="T280" s="14" t="s">
        <v>1279</v>
      </c>
      <c r="U280" s="8" t="s">
        <v>1280</v>
      </c>
    </row>
    <row r="281">
      <c r="A281" s="9" t="s">
        <v>1276</v>
      </c>
      <c r="B281" s="4" t="s">
        <v>251</v>
      </c>
      <c r="C281" s="22" t="s">
        <v>1277</v>
      </c>
      <c r="D281" s="4" t="s">
        <v>1278</v>
      </c>
      <c r="E281" s="7">
        <v>43763.653287037036</v>
      </c>
      <c r="F281" s="4"/>
      <c r="G281" s="4"/>
      <c r="H281" s="4"/>
      <c r="I281" s="4"/>
      <c r="J281" s="4"/>
      <c r="K281" s="4"/>
      <c r="L281" s="4"/>
      <c r="M281" s="4" t="s">
        <v>254</v>
      </c>
      <c r="N281" s="4"/>
      <c r="O281" s="8" t="s">
        <v>47</v>
      </c>
      <c r="P281" s="11" t="s">
        <v>255</v>
      </c>
      <c r="Q281" s="4">
        <v>1872774.0</v>
      </c>
      <c r="R281" s="4">
        <v>69.0</v>
      </c>
      <c r="S281" s="4" t="s">
        <v>78</v>
      </c>
      <c r="T281" s="14" t="s">
        <v>1279</v>
      </c>
      <c r="U281" s="8" t="s">
        <v>1280</v>
      </c>
    </row>
    <row r="282">
      <c r="A282" s="9" t="s">
        <v>1281</v>
      </c>
      <c r="B282" s="4" t="s">
        <v>37</v>
      </c>
      <c r="C282" s="22" t="s">
        <v>1282</v>
      </c>
      <c r="D282" s="4" t="s">
        <v>1283</v>
      </c>
      <c r="E282" s="7">
        <v>43763.24996527778</v>
      </c>
      <c r="F282" s="4"/>
      <c r="G282" s="4"/>
      <c r="H282" s="4"/>
      <c r="I282" s="4"/>
      <c r="J282" s="4"/>
      <c r="K282" s="4"/>
      <c r="L282" s="4"/>
      <c r="M282" s="4" t="s">
        <v>46</v>
      </c>
      <c r="N282" s="4"/>
      <c r="O282" s="8" t="s">
        <v>47</v>
      </c>
      <c r="P282" s="11" t="s">
        <v>48</v>
      </c>
      <c r="Q282" s="4">
        <v>707350.0</v>
      </c>
      <c r="R282" s="4">
        <v>40.0</v>
      </c>
      <c r="S282" s="4" t="s">
        <v>49</v>
      </c>
      <c r="T282" s="14" t="s">
        <v>1284</v>
      </c>
      <c r="U282" s="8" t="s">
        <v>1285</v>
      </c>
    </row>
    <row r="283">
      <c r="A283" s="9" t="s">
        <v>1286</v>
      </c>
      <c r="B283" s="4" t="s">
        <v>125</v>
      </c>
      <c r="C283" s="22" t="s">
        <v>1287</v>
      </c>
      <c r="D283" s="4" t="s">
        <v>1288</v>
      </c>
      <c r="E283" s="7">
        <v>43762.674155092594</v>
      </c>
      <c r="F283" s="4"/>
      <c r="G283" s="4"/>
      <c r="H283" s="4"/>
      <c r="I283" s="4"/>
      <c r="J283" s="4"/>
      <c r="K283" s="4"/>
      <c r="L283" s="4"/>
      <c r="M283" s="4" t="s">
        <v>128</v>
      </c>
      <c r="N283" s="4"/>
      <c r="O283" s="8" t="s">
        <v>129</v>
      </c>
      <c r="P283" s="11" t="s">
        <v>130</v>
      </c>
      <c r="Q283" s="4">
        <v>13603.0</v>
      </c>
      <c r="R283" s="4">
        <v>3.0</v>
      </c>
      <c r="S283" s="4" t="s">
        <v>132</v>
      </c>
      <c r="T283" s="14" t="s">
        <v>1289</v>
      </c>
      <c r="U283" s="8" t="s">
        <v>1290</v>
      </c>
    </row>
    <row r="284">
      <c r="A284" s="9" t="s">
        <v>1291</v>
      </c>
      <c r="B284" s="4" t="s">
        <v>125</v>
      </c>
      <c r="C284" s="22" t="s">
        <v>1292</v>
      </c>
      <c r="D284" s="4" t="s">
        <v>1293</v>
      </c>
      <c r="E284" s="7">
        <v>43762.64199074074</v>
      </c>
      <c r="F284" s="4"/>
      <c r="G284" s="4"/>
      <c r="H284" s="4"/>
      <c r="I284" s="4"/>
      <c r="J284" s="4"/>
      <c r="K284" s="4"/>
      <c r="L284" s="4"/>
      <c r="M284" s="4" t="s">
        <v>128</v>
      </c>
      <c r="N284" s="4"/>
      <c r="O284" s="8" t="s">
        <v>129</v>
      </c>
      <c r="P284" s="11" t="s">
        <v>130</v>
      </c>
      <c r="Q284" s="4">
        <v>13600.0</v>
      </c>
      <c r="R284" s="4">
        <v>3.0</v>
      </c>
      <c r="S284" s="4" t="s">
        <v>132</v>
      </c>
      <c r="T284" s="14" t="s">
        <v>1294</v>
      </c>
      <c r="U284" s="8" t="s">
        <v>1295</v>
      </c>
    </row>
    <row r="285">
      <c r="A285" s="9" t="s">
        <v>1296</v>
      </c>
      <c r="B285" s="4" t="s">
        <v>55</v>
      </c>
      <c r="C285" s="6" t="s">
        <v>1297</v>
      </c>
      <c r="D285" s="4" t="s">
        <v>1298</v>
      </c>
      <c r="E285" s="7">
        <v>43762.45594907408</v>
      </c>
      <c r="F285" s="4"/>
      <c r="G285" s="4"/>
      <c r="H285" s="4" t="s">
        <v>28</v>
      </c>
      <c r="I285" s="4"/>
      <c r="J285" s="4"/>
      <c r="K285" s="4"/>
      <c r="L285" s="4"/>
      <c r="M285" s="4" t="s">
        <v>58</v>
      </c>
      <c r="N285" s="4"/>
      <c r="O285" s="8" t="s">
        <v>30</v>
      </c>
      <c r="P285" s="11" t="s">
        <v>59</v>
      </c>
      <c r="Q285" s="4">
        <v>489322.0</v>
      </c>
      <c r="R285" s="4">
        <v>10.0</v>
      </c>
      <c r="S285" s="4" t="s">
        <v>62</v>
      </c>
      <c r="T285" s="14" t="s">
        <v>1299</v>
      </c>
      <c r="U285" s="8" t="s">
        <v>1300</v>
      </c>
    </row>
    <row r="286">
      <c r="A286" s="9" t="s">
        <v>1301</v>
      </c>
      <c r="B286" s="4" t="s">
        <v>25</v>
      </c>
      <c r="C286" s="6" t="s">
        <v>1302</v>
      </c>
      <c r="D286" s="4" t="s">
        <v>1303</v>
      </c>
      <c r="E286" s="7">
        <v>43762.35560185185</v>
      </c>
      <c r="F286" s="4"/>
      <c r="G286" s="4"/>
      <c r="H286" s="4" t="s">
        <v>28</v>
      </c>
      <c r="I286" s="4"/>
      <c r="J286" s="4"/>
      <c r="K286" s="4"/>
      <c r="L286" s="4"/>
      <c r="M286" s="4" t="s">
        <v>29</v>
      </c>
      <c r="N286" s="4"/>
      <c r="O286" s="8" t="s">
        <v>30</v>
      </c>
      <c r="P286" s="11" t="s">
        <v>31</v>
      </c>
      <c r="Q286" s="4">
        <v>2145065.0</v>
      </c>
      <c r="R286" s="4">
        <v>37.0</v>
      </c>
      <c r="S286" s="4" t="s">
        <v>33</v>
      </c>
      <c r="T286" s="14" t="s">
        <v>1304</v>
      </c>
      <c r="U286" s="8" t="s">
        <v>1305</v>
      </c>
    </row>
    <row r="287">
      <c r="A287" s="9" t="s">
        <v>1306</v>
      </c>
      <c r="B287" s="4" t="s">
        <v>25</v>
      </c>
      <c r="C287" s="6" t="s">
        <v>1307</v>
      </c>
      <c r="D287" s="4" t="s">
        <v>1308</v>
      </c>
      <c r="E287" s="7">
        <v>43762.314618055556</v>
      </c>
      <c r="F287" s="4"/>
      <c r="G287" s="4"/>
      <c r="H287" s="4" t="s">
        <v>28</v>
      </c>
      <c r="I287" s="4"/>
      <c r="J287" s="4"/>
      <c r="K287" s="4"/>
      <c r="L287" s="4"/>
      <c r="M287" s="4" t="s">
        <v>29</v>
      </c>
      <c r="N287" s="4"/>
      <c r="O287" s="8" t="s">
        <v>30</v>
      </c>
      <c r="P287" s="11" t="s">
        <v>31</v>
      </c>
      <c r="Q287" s="4">
        <v>2145001.0</v>
      </c>
      <c r="R287" s="4">
        <v>37.0</v>
      </c>
      <c r="S287" s="4" t="s">
        <v>33</v>
      </c>
      <c r="T287" s="14" t="s">
        <v>1309</v>
      </c>
      <c r="U287" s="8" t="s">
        <v>1310</v>
      </c>
    </row>
    <row r="288">
      <c r="A288" s="9" t="s">
        <v>1311</v>
      </c>
      <c r="B288" s="4" t="s">
        <v>37</v>
      </c>
      <c r="C288" s="22" t="s">
        <v>1312</v>
      </c>
      <c r="D288" s="4" t="s">
        <v>1313</v>
      </c>
      <c r="E288" s="7">
        <v>43762.238171296296</v>
      </c>
      <c r="F288" s="4"/>
      <c r="G288" s="4"/>
      <c r="H288" s="4"/>
      <c r="I288" s="4"/>
      <c r="J288" s="4"/>
      <c r="K288" s="4"/>
      <c r="L288" s="4"/>
      <c r="M288" s="4" t="s">
        <v>46</v>
      </c>
      <c r="N288" s="4"/>
      <c r="O288" s="8" t="s">
        <v>47</v>
      </c>
      <c r="P288" s="11" t="s">
        <v>48</v>
      </c>
      <c r="Q288" s="4">
        <v>706633.0</v>
      </c>
      <c r="R288" s="4">
        <v>40.0</v>
      </c>
      <c r="S288" s="4" t="s">
        <v>49</v>
      </c>
      <c r="T288" s="14" t="s">
        <v>1314</v>
      </c>
      <c r="U288" s="8" t="s">
        <v>1315</v>
      </c>
    </row>
    <row r="289">
      <c r="A289" s="9" t="s">
        <v>1316</v>
      </c>
      <c r="B289" s="4" t="s">
        <v>125</v>
      </c>
      <c r="C289" s="22" t="s">
        <v>1317</v>
      </c>
      <c r="D289" s="4" t="s">
        <v>1318</v>
      </c>
      <c r="E289" s="7">
        <v>43761.804618055554</v>
      </c>
      <c r="F289" s="4"/>
      <c r="G289" s="4"/>
      <c r="H289" s="4"/>
      <c r="I289" s="4"/>
      <c r="J289" s="4"/>
      <c r="K289" s="4"/>
      <c r="L289" s="4"/>
      <c r="M289" s="4" t="s">
        <v>128</v>
      </c>
      <c r="N289" s="4"/>
      <c r="O289" s="8" t="s">
        <v>129</v>
      </c>
      <c r="P289" s="11" t="s">
        <v>130</v>
      </c>
      <c r="Q289" s="4">
        <v>13573.0</v>
      </c>
      <c r="R289" s="4">
        <v>3.0</v>
      </c>
      <c r="S289" s="4" t="s">
        <v>132</v>
      </c>
      <c r="T289" s="14" t="s">
        <v>1319</v>
      </c>
      <c r="U289" s="8" t="s">
        <v>1320</v>
      </c>
    </row>
    <row r="290">
      <c r="A290" s="9" t="s">
        <v>1321</v>
      </c>
      <c r="B290" s="4" t="s">
        <v>55</v>
      </c>
      <c r="C290" s="6" t="s">
        <v>1322</v>
      </c>
      <c r="D290" s="4" t="s">
        <v>1323</v>
      </c>
      <c r="E290" s="7">
        <v>43761.762511574074</v>
      </c>
      <c r="F290" s="4"/>
      <c r="G290" s="4"/>
      <c r="H290" s="4" t="s">
        <v>28</v>
      </c>
      <c r="I290" s="4"/>
      <c r="J290" s="4"/>
      <c r="K290" s="4"/>
      <c r="L290" s="4"/>
      <c r="M290" s="4" t="s">
        <v>58</v>
      </c>
      <c r="N290" s="4"/>
      <c r="O290" s="8" t="s">
        <v>203</v>
      </c>
      <c r="P290" s="11" t="s">
        <v>59</v>
      </c>
      <c r="Q290" s="4">
        <v>489104.0</v>
      </c>
      <c r="R290" s="4">
        <v>10.0</v>
      </c>
      <c r="S290" s="4" t="s">
        <v>62</v>
      </c>
      <c r="T290" s="14" t="s">
        <v>1324</v>
      </c>
      <c r="U290" s="8" t="s">
        <v>1325</v>
      </c>
    </row>
    <row r="291">
      <c r="A291" s="9" t="s">
        <v>1326</v>
      </c>
      <c r="B291" s="4" t="s">
        <v>125</v>
      </c>
      <c r="C291" s="22" t="s">
        <v>1327</v>
      </c>
      <c r="D291" s="4" t="s">
        <v>1328</v>
      </c>
      <c r="E291" s="7">
        <v>43761.65847222222</v>
      </c>
      <c r="F291" s="4"/>
      <c r="G291" s="4"/>
      <c r="H291" s="4"/>
      <c r="I291" s="4"/>
      <c r="J291" s="4"/>
      <c r="K291" s="4"/>
      <c r="L291" s="4"/>
      <c r="M291" s="4" t="s">
        <v>128</v>
      </c>
      <c r="N291" s="4"/>
      <c r="O291" s="8" t="s">
        <v>129</v>
      </c>
      <c r="P291" s="11" t="s">
        <v>130</v>
      </c>
      <c r="Q291" s="4">
        <v>13571.0</v>
      </c>
      <c r="R291" s="4">
        <v>3.0</v>
      </c>
      <c r="S291" s="4" t="s">
        <v>132</v>
      </c>
      <c r="T291" s="14" t="s">
        <v>1329</v>
      </c>
      <c r="U291" s="8" t="s">
        <v>1330</v>
      </c>
    </row>
    <row r="292">
      <c r="A292" s="9" t="s">
        <v>1331</v>
      </c>
      <c r="B292" s="4" t="s">
        <v>217</v>
      </c>
      <c r="C292" s="22" t="s">
        <v>1332</v>
      </c>
      <c r="D292" s="4" t="s">
        <v>1333</v>
      </c>
      <c r="E292" s="7">
        <v>43761.60699074074</v>
      </c>
      <c r="F292" s="4"/>
      <c r="G292" s="4"/>
      <c r="H292" s="4"/>
      <c r="I292" s="4"/>
      <c r="J292" s="4"/>
      <c r="K292" s="4"/>
      <c r="L292" s="4"/>
      <c r="M292" s="4" t="s">
        <v>220</v>
      </c>
      <c r="N292" s="4"/>
      <c r="O292" s="8" t="s">
        <v>47</v>
      </c>
      <c r="P292" s="11" t="s">
        <v>222</v>
      </c>
      <c r="Q292" s="4">
        <v>781520.0</v>
      </c>
      <c r="R292" s="4">
        <v>5.0</v>
      </c>
      <c r="S292" s="4"/>
      <c r="T292" s="14" t="s">
        <v>1334</v>
      </c>
      <c r="U292" s="8" t="s">
        <v>1335</v>
      </c>
    </row>
    <row r="293">
      <c r="A293" s="9" t="s">
        <v>1336</v>
      </c>
      <c r="B293" s="4" t="s">
        <v>142</v>
      </c>
      <c r="C293" s="22" t="s">
        <v>1337</v>
      </c>
      <c r="D293" s="4" t="s">
        <v>1338</v>
      </c>
      <c r="E293" s="7">
        <v>43761.50894675926</v>
      </c>
      <c r="F293" s="4"/>
      <c r="G293" s="4"/>
      <c r="H293" s="4"/>
      <c r="I293" s="4"/>
      <c r="J293" s="4"/>
      <c r="K293" s="4"/>
      <c r="L293" s="4"/>
      <c r="M293" s="4" t="s">
        <v>145</v>
      </c>
      <c r="N293" s="4"/>
      <c r="O293" s="8" t="s">
        <v>47</v>
      </c>
      <c r="P293" s="11" t="s">
        <v>1273</v>
      </c>
      <c r="Q293" s="4">
        <v>238207.0</v>
      </c>
      <c r="R293" s="4">
        <v>50.0</v>
      </c>
      <c r="S293" s="4" t="s">
        <v>78</v>
      </c>
      <c r="T293" s="14" t="s">
        <v>1339</v>
      </c>
      <c r="U293" s="8" t="s">
        <v>1340</v>
      </c>
    </row>
    <row r="294">
      <c r="A294" s="9" t="s">
        <v>1341</v>
      </c>
      <c r="B294" s="4" t="s">
        <v>125</v>
      </c>
      <c r="C294" s="22" t="s">
        <v>1342</v>
      </c>
      <c r="D294" s="4" t="s">
        <v>1343</v>
      </c>
      <c r="E294" s="7">
        <v>43761.50877314815</v>
      </c>
      <c r="F294" s="4"/>
      <c r="G294" s="4"/>
      <c r="H294" s="4"/>
      <c r="I294" s="4"/>
      <c r="J294" s="4"/>
      <c r="K294" s="4"/>
      <c r="L294" s="4"/>
      <c r="M294" s="4" t="s">
        <v>128</v>
      </c>
      <c r="N294" s="4"/>
      <c r="O294" s="8" t="s">
        <v>30</v>
      </c>
      <c r="P294" s="11" t="s">
        <v>130</v>
      </c>
      <c r="Q294" s="4">
        <v>13548.0</v>
      </c>
      <c r="R294" s="4">
        <v>3.0</v>
      </c>
      <c r="S294" s="4" t="s">
        <v>132</v>
      </c>
      <c r="T294" s="14" t="s">
        <v>1344</v>
      </c>
      <c r="U294" s="8" t="s">
        <v>1345</v>
      </c>
    </row>
    <row r="295">
      <c r="A295" s="9" t="s">
        <v>1346</v>
      </c>
      <c r="B295" s="4" t="s">
        <v>73</v>
      </c>
      <c r="C295" s="22" t="s">
        <v>1347</v>
      </c>
      <c r="D295" s="4" t="s">
        <v>1348</v>
      </c>
      <c r="E295" s="7">
        <v>43761.501168981486</v>
      </c>
      <c r="F295" s="4"/>
      <c r="G295" s="4"/>
      <c r="H295" s="4"/>
      <c r="I295" s="4"/>
      <c r="J295" s="4"/>
      <c r="K295" s="4"/>
      <c r="L295" s="4"/>
      <c r="M295" s="4" t="s">
        <v>76</v>
      </c>
      <c r="N295" s="4"/>
      <c r="O295" s="8" t="s">
        <v>30</v>
      </c>
      <c r="P295" s="11" t="s">
        <v>77</v>
      </c>
      <c r="Q295" s="4">
        <v>1452083.0</v>
      </c>
      <c r="R295" s="4">
        <v>260.0</v>
      </c>
      <c r="S295" s="4" t="s">
        <v>78</v>
      </c>
      <c r="T295" s="14" t="s">
        <v>1349</v>
      </c>
      <c r="U295" s="8" t="s">
        <v>1350</v>
      </c>
    </row>
    <row r="296">
      <c r="A296" s="9" t="s">
        <v>1351</v>
      </c>
      <c r="B296" s="4" t="s">
        <v>125</v>
      </c>
      <c r="C296" s="22" t="s">
        <v>1352</v>
      </c>
      <c r="D296" s="4" t="s">
        <v>1353</v>
      </c>
      <c r="E296" s="7">
        <v>43761.500925925924</v>
      </c>
      <c r="F296" s="4"/>
      <c r="G296" s="4"/>
      <c r="H296" s="4"/>
      <c r="I296" s="4"/>
      <c r="J296" s="4"/>
      <c r="K296" s="4"/>
      <c r="L296" s="4"/>
      <c r="M296" s="4" t="s">
        <v>128</v>
      </c>
      <c r="N296" s="4"/>
      <c r="O296" s="8" t="s">
        <v>30</v>
      </c>
      <c r="P296" s="11" t="s">
        <v>130</v>
      </c>
      <c r="Q296" s="4">
        <v>13548.0</v>
      </c>
      <c r="R296" s="4">
        <v>3.0</v>
      </c>
      <c r="S296" s="4" t="s">
        <v>132</v>
      </c>
      <c r="T296" s="14" t="s">
        <v>1354</v>
      </c>
      <c r="U296" s="8" t="s">
        <v>1355</v>
      </c>
    </row>
    <row r="297">
      <c r="A297" s="9" t="s">
        <v>1356</v>
      </c>
      <c r="B297" s="4" t="s">
        <v>73</v>
      </c>
      <c r="C297" s="22" t="s">
        <v>1357</v>
      </c>
      <c r="D297" s="4" t="s">
        <v>1358</v>
      </c>
      <c r="E297" s="7">
        <v>43761.50016203704</v>
      </c>
      <c r="F297" s="4"/>
      <c r="G297" s="4"/>
      <c r="H297" s="4"/>
      <c r="I297" s="4"/>
      <c r="J297" s="4"/>
      <c r="K297" s="4"/>
      <c r="L297" s="4"/>
      <c r="M297" s="4" t="s">
        <v>76</v>
      </c>
      <c r="N297" s="4"/>
      <c r="O297" s="8" t="s">
        <v>30</v>
      </c>
      <c r="P297" s="11" t="s">
        <v>77</v>
      </c>
      <c r="Q297" s="4">
        <v>1452083.0</v>
      </c>
      <c r="R297" s="4">
        <v>260.0</v>
      </c>
      <c r="S297" s="4" t="s">
        <v>78</v>
      </c>
      <c r="T297" s="14" t="s">
        <v>1359</v>
      </c>
      <c r="U297" s="8" t="s">
        <v>1360</v>
      </c>
    </row>
    <row r="298">
      <c r="A298" s="9" t="s">
        <v>1361</v>
      </c>
      <c r="B298" s="4" t="s">
        <v>125</v>
      </c>
      <c r="C298" s="22" t="s">
        <v>1362</v>
      </c>
      <c r="D298" s="4" t="s">
        <v>1363</v>
      </c>
      <c r="E298" s="7">
        <v>43761.49381944444</v>
      </c>
      <c r="F298" s="4"/>
      <c r="G298" s="4"/>
      <c r="H298" s="4"/>
      <c r="I298" s="4"/>
      <c r="J298" s="4"/>
      <c r="K298" s="4"/>
      <c r="L298" s="4"/>
      <c r="M298" s="4" t="s">
        <v>128</v>
      </c>
      <c r="N298" s="4"/>
      <c r="O298" s="8" t="s">
        <v>30</v>
      </c>
      <c r="P298" s="11" t="s">
        <v>130</v>
      </c>
      <c r="Q298" s="4">
        <v>13548.0</v>
      </c>
      <c r="R298" s="4">
        <v>3.0</v>
      </c>
      <c r="S298" s="4" t="s">
        <v>132</v>
      </c>
      <c r="T298" s="14" t="s">
        <v>1364</v>
      </c>
      <c r="U298" s="8" t="s">
        <v>1365</v>
      </c>
    </row>
    <row r="299">
      <c r="A299" s="9" t="s">
        <v>1366</v>
      </c>
      <c r="B299" s="4" t="s">
        <v>55</v>
      </c>
      <c r="C299" s="6" t="s">
        <v>1367</v>
      </c>
      <c r="D299" s="4" t="s">
        <v>1368</v>
      </c>
      <c r="E299" s="7">
        <v>43761.47966435185</v>
      </c>
      <c r="F299" s="4"/>
      <c r="G299" s="4"/>
      <c r="H299" s="4" t="s">
        <v>28</v>
      </c>
      <c r="I299" s="4"/>
      <c r="J299" s="4"/>
      <c r="K299" s="4"/>
      <c r="L299" s="4"/>
      <c r="M299" s="4" t="s">
        <v>58</v>
      </c>
      <c r="N299" s="4"/>
      <c r="O299" s="8" t="s">
        <v>30</v>
      </c>
      <c r="P299" s="11" t="s">
        <v>59</v>
      </c>
      <c r="Q299" s="4">
        <v>489007.0</v>
      </c>
      <c r="R299" s="4">
        <v>10.0</v>
      </c>
      <c r="S299" s="4" t="s">
        <v>62</v>
      </c>
      <c r="T299" s="14" t="s">
        <v>1369</v>
      </c>
      <c r="U299" s="8" t="s">
        <v>1370</v>
      </c>
    </row>
    <row r="300">
      <c r="A300" s="9" t="s">
        <v>1366</v>
      </c>
      <c r="B300" s="4" t="s">
        <v>55</v>
      </c>
      <c r="C300" s="6" t="s">
        <v>1367</v>
      </c>
      <c r="D300" s="4" t="s">
        <v>1368</v>
      </c>
      <c r="E300" s="7">
        <v>43761.47966435185</v>
      </c>
      <c r="F300" s="4"/>
      <c r="G300" s="4"/>
      <c r="H300" s="4" t="s">
        <v>28</v>
      </c>
      <c r="I300" s="4"/>
      <c r="J300" s="4"/>
      <c r="K300" s="4"/>
      <c r="L300" s="4"/>
      <c r="M300" s="4" t="s">
        <v>58</v>
      </c>
      <c r="N300" s="4"/>
      <c r="O300" s="8" t="s">
        <v>30</v>
      </c>
      <c r="P300" s="11" t="s">
        <v>59</v>
      </c>
      <c r="Q300" s="4">
        <v>489007.0</v>
      </c>
      <c r="R300" s="4">
        <v>10.0</v>
      </c>
      <c r="S300" s="4" t="s">
        <v>62</v>
      </c>
      <c r="T300" s="14" t="s">
        <v>1369</v>
      </c>
      <c r="U300" s="8" t="s">
        <v>1370</v>
      </c>
    </row>
    <row r="301">
      <c r="A301" s="9" t="s">
        <v>1371</v>
      </c>
      <c r="B301" s="4" t="s">
        <v>73</v>
      </c>
      <c r="C301" s="22" t="s">
        <v>1372</v>
      </c>
      <c r="D301" s="4" t="s">
        <v>1373</v>
      </c>
      <c r="E301" s="7">
        <v>43761.40258101852</v>
      </c>
      <c r="F301" s="4"/>
      <c r="G301" s="4"/>
      <c r="H301" s="4"/>
      <c r="I301" s="4"/>
      <c r="J301" s="4"/>
      <c r="K301" s="4"/>
      <c r="L301" s="4"/>
      <c r="M301" s="4" t="s">
        <v>76</v>
      </c>
      <c r="N301" s="4"/>
      <c r="O301" s="8" t="s">
        <v>30</v>
      </c>
      <c r="P301" s="11" t="s">
        <v>77</v>
      </c>
      <c r="Q301" s="4">
        <v>1452018.0</v>
      </c>
      <c r="R301" s="4">
        <v>260.0</v>
      </c>
      <c r="S301" s="4" t="s">
        <v>78</v>
      </c>
      <c r="T301" s="14" t="s">
        <v>1374</v>
      </c>
      <c r="U301" s="8" t="s">
        <v>1375</v>
      </c>
    </row>
    <row r="302">
      <c r="A302" s="9" t="s">
        <v>1376</v>
      </c>
      <c r="B302" s="4" t="s">
        <v>73</v>
      </c>
      <c r="C302" s="22" t="s">
        <v>1377</v>
      </c>
      <c r="D302" s="4" t="s">
        <v>1378</v>
      </c>
      <c r="E302" s="7">
        <v>43761.40246527777</v>
      </c>
      <c r="F302" s="4"/>
      <c r="G302" s="4"/>
      <c r="H302" s="4"/>
      <c r="I302" s="4"/>
      <c r="J302" s="4"/>
      <c r="K302" s="4"/>
      <c r="L302" s="4"/>
      <c r="M302" s="4" t="s">
        <v>76</v>
      </c>
      <c r="N302" s="4"/>
      <c r="O302" s="8" t="s">
        <v>30</v>
      </c>
      <c r="P302" s="11" t="s">
        <v>77</v>
      </c>
      <c r="Q302" s="4">
        <v>1452018.0</v>
      </c>
      <c r="R302" s="4">
        <v>260.0</v>
      </c>
      <c r="S302" s="4" t="s">
        <v>78</v>
      </c>
      <c r="T302" s="14" t="s">
        <v>1379</v>
      </c>
      <c r="U302" s="8" t="s">
        <v>1380</v>
      </c>
    </row>
    <row r="303">
      <c r="A303" s="9" t="s">
        <v>1381</v>
      </c>
      <c r="B303" s="4" t="s">
        <v>73</v>
      </c>
      <c r="C303" s="22" t="s">
        <v>1382</v>
      </c>
      <c r="D303" s="4" t="s">
        <v>1383</v>
      </c>
      <c r="E303" s="7">
        <v>43761.40225694445</v>
      </c>
      <c r="F303" s="4"/>
      <c r="G303" s="4"/>
      <c r="H303" s="4"/>
      <c r="I303" s="4"/>
      <c r="J303" s="4"/>
      <c r="K303" s="4"/>
      <c r="L303" s="4"/>
      <c r="M303" s="4" t="s">
        <v>76</v>
      </c>
      <c r="N303" s="4"/>
      <c r="O303" s="8" t="s">
        <v>30</v>
      </c>
      <c r="P303" s="11" t="s">
        <v>77</v>
      </c>
      <c r="Q303" s="4">
        <v>1452018.0</v>
      </c>
      <c r="R303" s="4">
        <v>260.0</v>
      </c>
      <c r="S303" s="4" t="s">
        <v>78</v>
      </c>
      <c r="T303" s="14" t="s">
        <v>1384</v>
      </c>
      <c r="U303" s="8" t="s">
        <v>1385</v>
      </c>
    </row>
    <row r="304">
      <c r="A304" s="9" t="s">
        <v>1381</v>
      </c>
      <c r="B304" s="4" t="s">
        <v>73</v>
      </c>
      <c r="C304" s="22" t="s">
        <v>1382</v>
      </c>
      <c r="D304" s="4" t="s">
        <v>1383</v>
      </c>
      <c r="E304" s="7">
        <v>43761.40225694445</v>
      </c>
      <c r="F304" s="4"/>
      <c r="G304" s="4"/>
      <c r="H304" s="4"/>
      <c r="I304" s="4"/>
      <c r="J304" s="4"/>
      <c r="K304" s="4"/>
      <c r="L304" s="4"/>
      <c r="M304" s="4" t="s">
        <v>76</v>
      </c>
      <c r="N304" s="4"/>
      <c r="O304" s="8" t="s">
        <v>30</v>
      </c>
      <c r="P304" s="11" t="s">
        <v>77</v>
      </c>
      <c r="Q304" s="4">
        <v>1452018.0</v>
      </c>
      <c r="R304" s="4">
        <v>260.0</v>
      </c>
      <c r="S304" s="4" t="s">
        <v>78</v>
      </c>
      <c r="T304" s="14" t="s">
        <v>1384</v>
      </c>
      <c r="U304" s="8" t="s">
        <v>1385</v>
      </c>
    </row>
    <row r="305">
      <c r="A305" s="9" t="s">
        <v>1386</v>
      </c>
      <c r="B305" s="4" t="s">
        <v>125</v>
      </c>
      <c r="C305" s="22" t="s">
        <v>1387</v>
      </c>
      <c r="D305" s="4" t="s">
        <v>1388</v>
      </c>
      <c r="E305" s="7">
        <v>43761.37988425926</v>
      </c>
      <c r="F305" s="4"/>
      <c r="G305" s="4"/>
      <c r="H305" s="4"/>
      <c r="I305" s="4"/>
      <c r="J305" s="4"/>
      <c r="K305" s="4"/>
      <c r="L305" s="4"/>
      <c r="M305" s="4" t="s">
        <v>128</v>
      </c>
      <c r="N305" s="4"/>
      <c r="O305" s="8" t="s">
        <v>129</v>
      </c>
      <c r="P305" s="11" t="s">
        <v>130</v>
      </c>
      <c r="Q305" s="4">
        <v>13527.0</v>
      </c>
      <c r="R305" s="4">
        <v>3.0</v>
      </c>
      <c r="S305" s="4" t="s">
        <v>132</v>
      </c>
      <c r="T305" s="14" t="s">
        <v>1389</v>
      </c>
      <c r="U305" s="8" t="s">
        <v>1390</v>
      </c>
    </row>
    <row r="306">
      <c r="A306" s="9" t="s">
        <v>1391</v>
      </c>
      <c r="B306" s="4" t="s">
        <v>125</v>
      </c>
      <c r="C306" s="22" t="s">
        <v>1392</v>
      </c>
      <c r="D306" s="4" t="s">
        <v>1393</v>
      </c>
      <c r="E306" s="7">
        <v>43761.37269675926</v>
      </c>
      <c r="F306" s="4"/>
      <c r="G306" s="4"/>
      <c r="H306" s="4"/>
      <c r="I306" s="4"/>
      <c r="J306" s="4"/>
      <c r="K306" s="4"/>
      <c r="L306" s="4"/>
      <c r="M306" s="4" t="s">
        <v>128</v>
      </c>
      <c r="N306" s="4"/>
      <c r="O306" s="8" t="s">
        <v>30</v>
      </c>
      <c r="P306" s="11" t="s">
        <v>130</v>
      </c>
      <c r="Q306" s="4">
        <v>13527.0</v>
      </c>
      <c r="R306" s="4">
        <v>3.0</v>
      </c>
      <c r="S306" s="4" t="s">
        <v>132</v>
      </c>
      <c r="T306" s="14" t="s">
        <v>1394</v>
      </c>
      <c r="U306" s="8" t="s">
        <v>1395</v>
      </c>
    </row>
    <row r="307">
      <c r="A307" s="9" t="s">
        <v>1391</v>
      </c>
      <c r="B307" s="4" t="s">
        <v>125</v>
      </c>
      <c r="C307" s="22" t="s">
        <v>1392</v>
      </c>
      <c r="D307" s="4" t="s">
        <v>1393</v>
      </c>
      <c r="E307" s="7">
        <v>43761.37269675926</v>
      </c>
      <c r="F307" s="4"/>
      <c r="G307" s="4"/>
      <c r="H307" s="4"/>
      <c r="I307" s="4"/>
      <c r="J307" s="4"/>
      <c r="K307" s="4"/>
      <c r="L307" s="4"/>
      <c r="M307" s="4" t="s">
        <v>128</v>
      </c>
      <c r="N307" s="4"/>
      <c r="O307" s="8" t="s">
        <v>30</v>
      </c>
      <c r="P307" s="11" t="s">
        <v>130</v>
      </c>
      <c r="Q307" s="4">
        <v>13527.0</v>
      </c>
      <c r="R307" s="4">
        <v>3.0</v>
      </c>
      <c r="S307" s="4" t="s">
        <v>132</v>
      </c>
      <c r="T307" s="14" t="s">
        <v>1394</v>
      </c>
      <c r="U307" s="8" t="s">
        <v>1395</v>
      </c>
    </row>
    <row r="308">
      <c r="A308" s="9" t="s">
        <v>1396</v>
      </c>
      <c r="B308" s="4" t="s">
        <v>142</v>
      </c>
      <c r="C308" s="22" t="s">
        <v>1397</v>
      </c>
      <c r="D308" s="4" t="s">
        <v>1398</v>
      </c>
      <c r="E308" s="7">
        <v>43761.30208333333</v>
      </c>
      <c r="F308" s="4"/>
      <c r="G308" s="4"/>
      <c r="H308" s="4"/>
      <c r="I308" s="4"/>
      <c r="J308" s="4"/>
      <c r="K308" s="4"/>
      <c r="L308" s="4"/>
      <c r="M308" s="4" t="s">
        <v>145</v>
      </c>
      <c r="N308" s="4"/>
      <c r="O308" s="8" t="s">
        <v>221</v>
      </c>
      <c r="P308" s="11" t="s">
        <v>1273</v>
      </c>
      <c r="Q308" s="4">
        <v>238096.0</v>
      </c>
      <c r="R308" s="4">
        <v>50.0</v>
      </c>
      <c r="S308" s="4" t="s">
        <v>78</v>
      </c>
      <c r="T308" s="14" t="s">
        <v>1399</v>
      </c>
      <c r="U308" s="8" t="s">
        <v>1400</v>
      </c>
    </row>
    <row r="309">
      <c r="A309" s="9" t="s">
        <v>1401</v>
      </c>
      <c r="B309" s="4" t="s">
        <v>73</v>
      </c>
      <c r="C309" s="22" t="s">
        <v>1402</v>
      </c>
      <c r="D309" s="4" t="s">
        <v>1403</v>
      </c>
      <c r="E309" s="7">
        <v>43761.25042824074</v>
      </c>
      <c r="F309" s="4"/>
      <c r="G309" s="4"/>
      <c r="H309" s="4"/>
      <c r="I309" s="4"/>
      <c r="J309" s="4"/>
      <c r="K309" s="4"/>
      <c r="L309" s="4"/>
      <c r="M309" s="4" t="s">
        <v>76</v>
      </c>
      <c r="N309" s="4"/>
      <c r="O309" s="8" t="s">
        <v>30</v>
      </c>
      <c r="P309" s="11" t="s">
        <v>77</v>
      </c>
      <c r="Q309" s="4">
        <v>1451891.0</v>
      </c>
      <c r="R309" s="4">
        <v>260.0</v>
      </c>
      <c r="S309" s="4" t="s">
        <v>78</v>
      </c>
      <c r="T309" s="14" t="s">
        <v>1404</v>
      </c>
      <c r="U309" s="8" t="s">
        <v>1405</v>
      </c>
    </row>
    <row r="310">
      <c r="A310" s="9" t="s">
        <v>1406</v>
      </c>
      <c r="B310" s="4" t="s">
        <v>55</v>
      </c>
      <c r="C310" s="6" t="s">
        <v>1407</v>
      </c>
      <c r="D310" s="4" t="s">
        <v>1408</v>
      </c>
      <c r="E310" s="7">
        <v>43761.242743055554</v>
      </c>
      <c r="F310" s="4"/>
      <c r="G310" s="4"/>
      <c r="H310" s="4" t="s">
        <v>28</v>
      </c>
      <c r="I310" s="4"/>
      <c r="J310" s="4"/>
      <c r="K310" s="4"/>
      <c r="L310" s="4"/>
      <c r="M310" s="4" t="s">
        <v>58</v>
      </c>
      <c r="N310" s="4"/>
      <c r="O310" s="8" t="s">
        <v>30</v>
      </c>
      <c r="P310" s="11" t="s">
        <v>59</v>
      </c>
      <c r="Q310" s="4">
        <v>488924.0</v>
      </c>
      <c r="R310" s="4">
        <v>10.0</v>
      </c>
      <c r="S310" s="4" t="s">
        <v>62</v>
      </c>
      <c r="T310" s="14" t="s">
        <v>1409</v>
      </c>
      <c r="U310" s="8" t="s">
        <v>1410</v>
      </c>
    </row>
    <row r="311">
      <c r="A311" s="9" t="s">
        <v>1411</v>
      </c>
      <c r="B311" s="4" t="s">
        <v>37</v>
      </c>
      <c r="C311" s="22" t="s">
        <v>1412</v>
      </c>
      <c r="D311" s="4" t="s">
        <v>1413</v>
      </c>
      <c r="E311" s="7">
        <v>43761.2309837963</v>
      </c>
      <c r="F311" s="4"/>
      <c r="G311" s="4"/>
      <c r="H311" s="4"/>
      <c r="I311" s="4"/>
      <c r="J311" s="4"/>
      <c r="K311" s="4"/>
      <c r="L311" s="4"/>
      <c r="M311" s="4" t="s">
        <v>46</v>
      </c>
      <c r="N311" s="4"/>
      <c r="O311" s="8" t="s">
        <v>47</v>
      </c>
      <c r="P311" s="11" t="s">
        <v>48</v>
      </c>
      <c r="Q311" s="4">
        <v>705948.0</v>
      </c>
      <c r="R311" s="4">
        <v>40.0</v>
      </c>
      <c r="S311" s="4" t="s">
        <v>49</v>
      </c>
      <c r="T311" s="14" t="s">
        <v>1414</v>
      </c>
      <c r="U311" s="8" t="s">
        <v>1415</v>
      </c>
    </row>
    <row r="312">
      <c r="A312" s="9" t="s">
        <v>1411</v>
      </c>
      <c r="B312" s="4" t="s">
        <v>37</v>
      </c>
      <c r="C312" s="22" t="s">
        <v>1412</v>
      </c>
      <c r="D312" s="4" t="s">
        <v>1413</v>
      </c>
      <c r="E312" s="7">
        <v>43761.2309837963</v>
      </c>
      <c r="F312" s="4"/>
      <c r="G312" s="4"/>
      <c r="H312" s="4"/>
      <c r="I312" s="4"/>
      <c r="J312" s="4"/>
      <c r="K312" s="4"/>
      <c r="L312" s="4"/>
      <c r="M312" s="4" t="s">
        <v>46</v>
      </c>
      <c r="N312" s="4"/>
      <c r="O312" s="8" t="s">
        <v>47</v>
      </c>
      <c r="P312" s="11" t="s">
        <v>48</v>
      </c>
      <c r="Q312" s="4">
        <v>705948.0</v>
      </c>
      <c r="R312" s="4">
        <v>40.0</v>
      </c>
      <c r="S312" s="4" t="s">
        <v>49</v>
      </c>
      <c r="T312" s="14" t="s">
        <v>1414</v>
      </c>
      <c r="U312" s="8" t="s">
        <v>1415</v>
      </c>
    </row>
    <row r="313">
      <c r="A313" s="9" t="s">
        <v>1416</v>
      </c>
      <c r="B313" s="4" t="s">
        <v>125</v>
      </c>
      <c r="C313" s="22" t="s">
        <v>1417</v>
      </c>
      <c r="D313" s="4" t="s">
        <v>1418</v>
      </c>
      <c r="E313" s="7">
        <v>43761.218923611115</v>
      </c>
      <c r="F313" s="4"/>
      <c r="G313" s="4"/>
      <c r="H313" s="4"/>
      <c r="I313" s="4"/>
      <c r="J313" s="4"/>
      <c r="K313" s="4"/>
      <c r="L313" s="4"/>
      <c r="M313" s="4" t="s">
        <v>128</v>
      </c>
      <c r="N313" s="4"/>
      <c r="O313" s="8" t="s">
        <v>129</v>
      </c>
      <c r="P313" s="11" t="s">
        <v>130</v>
      </c>
      <c r="Q313" s="4">
        <v>13527.0</v>
      </c>
      <c r="R313" s="4">
        <v>3.0</v>
      </c>
      <c r="S313" s="4" t="s">
        <v>132</v>
      </c>
      <c r="T313" s="14" t="s">
        <v>1419</v>
      </c>
      <c r="U313" s="8" t="s">
        <v>1420</v>
      </c>
    </row>
    <row r="314">
      <c r="A314" s="9" t="s">
        <v>1421</v>
      </c>
      <c r="B314" s="4" t="s">
        <v>73</v>
      </c>
      <c r="C314" s="22" t="s">
        <v>1422</v>
      </c>
      <c r="D314" s="4" t="s">
        <v>1423</v>
      </c>
      <c r="E314" s="7">
        <v>43760.89266203703</v>
      </c>
      <c r="F314" s="4"/>
      <c r="G314" s="4"/>
      <c r="H314" s="4"/>
      <c r="I314" s="4"/>
      <c r="J314" s="4"/>
      <c r="K314" s="4"/>
      <c r="L314" s="4"/>
      <c r="M314" s="4" t="s">
        <v>76</v>
      </c>
      <c r="N314" s="4"/>
      <c r="O314" s="8" t="s">
        <v>30</v>
      </c>
      <c r="P314" s="11" t="s">
        <v>77</v>
      </c>
      <c r="Q314" s="4">
        <v>1451759.0</v>
      </c>
      <c r="R314" s="4">
        <v>260.0</v>
      </c>
      <c r="S314" s="4" t="s">
        <v>78</v>
      </c>
      <c r="T314" s="14" t="s">
        <v>1424</v>
      </c>
      <c r="U314" s="8" t="s">
        <v>1425</v>
      </c>
    </row>
    <row r="315">
      <c r="A315" s="9" t="s">
        <v>1426</v>
      </c>
      <c r="B315" s="4" t="s">
        <v>73</v>
      </c>
      <c r="C315" s="22" t="s">
        <v>1427</v>
      </c>
      <c r="D315" s="4" t="s">
        <v>1428</v>
      </c>
      <c r="E315" s="7">
        <v>43760.88028935185</v>
      </c>
      <c r="F315" s="4"/>
      <c r="G315" s="4"/>
      <c r="H315" s="4"/>
      <c r="I315" s="4"/>
      <c r="J315" s="4"/>
      <c r="K315" s="4"/>
      <c r="L315" s="4"/>
      <c r="M315" s="4" t="s">
        <v>76</v>
      </c>
      <c r="N315" s="4"/>
      <c r="O315" s="8" t="s">
        <v>30</v>
      </c>
      <c r="P315" s="11" t="s">
        <v>77</v>
      </c>
      <c r="Q315" s="4">
        <v>1451759.0</v>
      </c>
      <c r="R315" s="4">
        <v>260.0</v>
      </c>
      <c r="S315" s="4" t="s">
        <v>78</v>
      </c>
      <c r="T315" s="14" t="s">
        <v>1429</v>
      </c>
      <c r="U315" s="8" t="s">
        <v>1430</v>
      </c>
    </row>
    <row r="316">
      <c r="A316" s="9" t="s">
        <v>1431</v>
      </c>
      <c r="B316" s="4" t="s">
        <v>73</v>
      </c>
      <c r="C316" s="22" t="s">
        <v>1432</v>
      </c>
      <c r="D316" s="4" t="s">
        <v>1433</v>
      </c>
      <c r="E316" s="7">
        <v>43760.87998842592</v>
      </c>
      <c r="F316" s="4"/>
      <c r="G316" s="4"/>
      <c r="H316" s="4"/>
      <c r="I316" s="4"/>
      <c r="J316" s="4"/>
      <c r="K316" s="4"/>
      <c r="L316" s="4"/>
      <c r="M316" s="4" t="s">
        <v>76</v>
      </c>
      <c r="N316" s="4"/>
      <c r="O316" s="8" t="s">
        <v>30</v>
      </c>
      <c r="P316" s="11" t="s">
        <v>77</v>
      </c>
      <c r="Q316" s="4">
        <v>1451759.0</v>
      </c>
      <c r="R316" s="4">
        <v>260.0</v>
      </c>
      <c r="S316" s="4" t="s">
        <v>78</v>
      </c>
      <c r="T316" s="14" t="s">
        <v>1434</v>
      </c>
      <c r="U316" s="8" t="s">
        <v>1435</v>
      </c>
    </row>
    <row r="317">
      <c r="A317" s="9" t="s">
        <v>1431</v>
      </c>
      <c r="B317" s="4" t="s">
        <v>73</v>
      </c>
      <c r="C317" s="22" t="s">
        <v>1432</v>
      </c>
      <c r="D317" s="4" t="s">
        <v>1433</v>
      </c>
      <c r="E317" s="7">
        <v>43760.87998842592</v>
      </c>
      <c r="F317" s="4"/>
      <c r="G317" s="4"/>
      <c r="H317" s="4"/>
      <c r="I317" s="4"/>
      <c r="J317" s="4"/>
      <c r="K317" s="4"/>
      <c r="L317" s="4"/>
      <c r="M317" s="4" t="s">
        <v>76</v>
      </c>
      <c r="N317" s="4"/>
      <c r="O317" s="8" t="s">
        <v>30</v>
      </c>
      <c r="P317" s="11" t="s">
        <v>77</v>
      </c>
      <c r="Q317" s="4">
        <v>1451759.0</v>
      </c>
      <c r="R317" s="4">
        <v>260.0</v>
      </c>
      <c r="S317" s="4" t="s">
        <v>78</v>
      </c>
      <c r="T317" s="14" t="s">
        <v>1434</v>
      </c>
      <c r="U317" s="8" t="s">
        <v>1435</v>
      </c>
    </row>
    <row r="318">
      <c r="A318" s="9" t="s">
        <v>1436</v>
      </c>
      <c r="B318" s="4" t="s">
        <v>142</v>
      </c>
      <c r="C318" s="22" t="s">
        <v>1437</v>
      </c>
      <c r="D318" s="4" t="s">
        <v>1438</v>
      </c>
      <c r="E318" s="7">
        <v>43760.77240740741</v>
      </c>
      <c r="F318" s="4"/>
      <c r="G318" s="4"/>
      <c r="H318" s="4"/>
      <c r="I318" s="4"/>
      <c r="J318" s="4"/>
      <c r="K318" s="4"/>
      <c r="L318" s="4"/>
      <c r="M318" s="4" t="s">
        <v>145</v>
      </c>
      <c r="N318" s="4"/>
      <c r="O318" s="8" t="s">
        <v>47</v>
      </c>
      <c r="P318" s="11" t="s">
        <v>1273</v>
      </c>
      <c r="Q318" s="4">
        <v>237964.0</v>
      </c>
      <c r="R318" s="4">
        <v>50.0</v>
      </c>
      <c r="S318" s="4" t="s">
        <v>78</v>
      </c>
      <c r="T318" s="14" t="s">
        <v>1439</v>
      </c>
      <c r="U318" s="8" t="s">
        <v>1440</v>
      </c>
    </row>
    <row r="319">
      <c r="A319" s="9" t="s">
        <v>1441</v>
      </c>
      <c r="B319" s="4" t="s">
        <v>142</v>
      </c>
      <c r="C319" s="22" t="s">
        <v>1442</v>
      </c>
      <c r="D319" s="4" t="s">
        <v>1443</v>
      </c>
      <c r="E319" s="7">
        <v>43760.76534722222</v>
      </c>
      <c r="F319" s="4"/>
      <c r="G319" s="4"/>
      <c r="H319" s="4"/>
      <c r="I319" s="4"/>
      <c r="J319" s="4"/>
      <c r="K319" s="4"/>
      <c r="L319" s="4"/>
      <c r="M319" s="4" t="s">
        <v>145</v>
      </c>
      <c r="N319" s="4"/>
      <c r="O319" s="8" t="s">
        <v>47</v>
      </c>
      <c r="P319" s="11" t="s">
        <v>1273</v>
      </c>
      <c r="Q319" s="4">
        <v>237939.0</v>
      </c>
      <c r="R319" s="4">
        <v>50.0</v>
      </c>
      <c r="S319" s="4" t="s">
        <v>78</v>
      </c>
      <c r="T319" s="14" t="s">
        <v>1444</v>
      </c>
      <c r="U319" s="8" t="s">
        <v>1445</v>
      </c>
    </row>
    <row r="320">
      <c r="A320" s="9" t="s">
        <v>1446</v>
      </c>
      <c r="B320" s="4" t="s">
        <v>25</v>
      </c>
      <c r="C320" s="6" t="s">
        <v>1447</v>
      </c>
      <c r="D320" s="4" t="s">
        <v>1448</v>
      </c>
      <c r="E320" s="7">
        <v>43760.737395833334</v>
      </c>
      <c r="F320" s="4"/>
      <c r="G320" s="4"/>
      <c r="H320" s="4" t="s">
        <v>28</v>
      </c>
      <c r="I320" s="4"/>
      <c r="J320" s="4"/>
      <c r="K320" s="4"/>
      <c r="L320" s="4"/>
      <c r="M320" s="4" t="s">
        <v>29</v>
      </c>
      <c r="N320" s="4"/>
      <c r="O320" s="8" t="s">
        <v>30</v>
      </c>
      <c r="P320" s="11" t="s">
        <v>31</v>
      </c>
      <c r="Q320" s="4">
        <v>2142547.0</v>
      </c>
      <c r="R320" s="4">
        <v>37.0</v>
      </c>
      <c r="S320" s="4" t="s">
        <v>33</v>
      </c>
      <c r="T320" s="14" t="s">
        <v>1449</v>
      </c>
      <c r="U320" s="8" t="s">
        <v>1450</v>
      </c>
    </row>
    <row r="321">
      <c r="A321" s="9" t="s">
        <v>1446</v>
      </c>
      <c r="B321" s="4" t="s">
        <v>25</v>
      </c>
      <c r="C321" s="6" t="s">
        <v>1447</v>
      </c>
      <c r="D321" s="4" t="s">
        <v>1448</v>
      </c>
      <c r="E321" s="7">
        <v>43760.737395833334</v>
      </c>
      <c r="F321" s="4"/>
      <c r="G321" s="4"/>
      <c r="H321" s="4" t="s">
        <v>28</v>
      </c>
      <c r="I321" s="4"/>
      <c r="J321" s="4"/>
      <c r="K321" s="4"/>
      <c r="L321" s="4"/>
      <c r="M321" s="4" t="s">
        <v>29</v>
      </c>
      <c r="N321" s="4"/>
      <c r="O321" s="8" t="s">
        <v>30</v>
      </c>
      <c r="P321" s="11" t="s">
        <v>31</v>
      </c>
      <c r="Q321" s="4">
        <v>2142547.0</v>
      </c>
      <c r="R321" s="4">
        <v>37.0</v>
      </c>
      <c r="S321" s="4" t="s">
        <v>33</v>
      </c>
      <c r="T321" s="14" t="s">
        <v>1449</v>
      </c>
      <c r="U321" s="8" t="s">
        <v>1450</v>
      </c>
    </row>
    <row r="322">
      <c r="A322" s="9" t="s">
        <v>1451</v>
      </c>
      <c r="B322" s="4" t="s">
        <v>73</v>
      </c>
      <c r="C322" s="22" t="s">
        <v>1452</v>
      </c>
      <c r="D322" s="4" t="s">
        <v>1453</v>
      </c>
      <c r="E322" s="7">
        <v>43760.70511574074</v>
      </c>
      <c r="F322" s="4"/>
      <c r="G322" s="4"/>
      <c r="H322" s="4"/>
      <c r="I322" s="4"/>
      <c r="J322" s="4"/>
      <c r="K322" s="4"/>
      <c r="L322" s="4"/>
      <c r="M322" s="4" t="s">
        <v>76</v>
      </c>
      <c r="N322" s="4"/>
      <c r="O322" s="8" t="s">
        <v>47</v>
      </c>
      <c r="P322" s="11" t="s">
        <v>77</v>
      </c>
      <c r="Q322" s="4">
        <v>1451608.0</v>
      </c>
      <c r="R322" s="4">
        <v>260.0</v>
      </c>
      <c r="S322" s="4" t="s">
        <v>78</v>
      </c>
      <c r="T322" s="14" t="s">
        <v>1454</v>
      </c>
      <c r="U322" s="8" t="s">
        <v>1455</v>
      </c>
    </row>
    <row r="323">
      <c r="A323" s="9" t="s">
        <v>1456</v>
      </c>
      <c r="B323" s="4" t="s">
        <v>125</v>
      </c>
      <c r="C323" s="22" t="s">
        <v>1457</v>
      </c>
      <c r="D323" s="4" t="s">
        <v>1458</v>
      </c>
      <c r="E323" s="7">
        <v>43760.69200231481</v>
      </c>
      <c r="F323" s="4"/>
      <c r="G323" s="4"/>
      <c r="H323" s="4"/>
      <c r="I323" s="4"/>
      <c r="J323" s="4"/>
      <c r="K323" s="4"/>
      <c r="L323" s="4"/>
      <c r="M323" s="4" t="s">
        <v>128</v>
      </c>
      <c r="N323" s="4"/>
      <c r="O323" s="8" t="s">
        <v>129</v>
      </c>
      <c r="P323" s="11" t="s">
        <v>130</v>
      </c>
      <c r="Q323" s="4">
        <v>13517.0</v>
      </c>
      <c r="R323" s="4">
        <v>3.0</v>
      </c>
      <c r="S323" s="4" t="s">
        <v>132</v>
      </c>
      <c r="T323" s="14" t="s">
        <v>1459</v>
      </c>
      <c r="U323" s="8" t="s">
        <v>1460</v>
      </c>
    </row>
    <row r="324">
      <c r="A324" s="9" t="s">
        <v>1461</v>
      </c>
      <c r="B324" s="4" t="s">
        <v>55</v>
      </c>
      <c r="C324" s="6" t="s">
        <v>1462</v>
      </c>
      <c r="D324" s="4" t="s">
        <v>1463</v>
      </c>
      <c r="E324" s="7">
        <v>43760.68872685185</v>
      </c>
      <c r="F324" s="4"/>
      <c r="G324" s="4"/>
      <c r="H324" s="4" t="s">
        <v>28</v>
      </c>
      <c r="I324" s="4"/>
      <c r="J324" s="4"/>
      <c r="K324" s="4"/>
      <c r="L324" s="4"/>
      <c r="M324" s="4" t="s">
        <v>58</v>
      </c>
      <c r="N324" s="4"/>
      <c r="O324" s="8" t="s">
        <v>203</v>
      </c>
      <c r="P324" s="11" t="s">
        <v>59</v>
      </c>
      <c r="Q324" s="4">
        <v>488788.0</v>
      </c>
      <c r="R324" s="4">
        <v>10.0</v>
      </c>
      <c r="S324" s="4" t="s">
        <v>62</v>
      </c>
      <c r="T324" s="14" t="s">
        <v>1464</v>
      </c>
      <c r="U324" s="8" t="s">
        <v>1465</v>
      </c>
    </row>
    <row r="325">
      <c r="A325" s="9" t="s">
        <v>1461</v>
      </c>
      <c r="B325" s="4" t="s">
        <v>55</v>
      </c>
      <c r="C325" s="6" t="s">
        <v>1462</v>
      </c>
      <c r="D325" s="4" t="s">
        <v>1463</v>
      </c>
      <c r="E325" s="7">
        <v>43760.68872685185</v>
      </c>
      <c r="F325" s="4"/>
      <c r="G325" s="4"/>
      <c r="H325" s="4" t="s">
        <v>28</v>
      </c>
      <c r="I325" s="4"/>
      <c r="J325" s="4"/>
      <c r="K325" s="4"/>
      <c r="L325" s="4"/>
      <c r="M325" s="4" t="s">
        <v>58</v>
      </c>
      <c r="N325" s="4"/>
      <c r="O325" s="8" t="s">
        <v>203</v>
      </c>
      <c r="P325" s="11" t="s">
        <v>59</v>
      </c>
      <c r="Q325" s="4">
        <v>488788.0</v>
      </c>
      <c r="R325" s="4">
        <v>10.0</v>
      </c>
      <c r="S325" s="4" t="s">
        <v>62</v>
      </c>
      <c r="T325" s="14" t="s">
        <v>1464</v>
      </c>
      <c r="U325" s="8" t="s">
        <v>1465</v>
      </c>
    </row>
    <row r="326">
      <c r="A326" s="9" t="s">
        <v>1466</v>
      </c>
      <c r="B326" s="4" t="s">
        <v>217</v>
      </c>
      <c r="C326" s="22" t="s">
        <v>1467</v>
      </c>
      <c r="D326" s="4" t="s">
        <v>1468</v>
      </c>
      <c r="E326" s="7">
        <v>43760.68483796297</v>
      </c>
      <c r="F326" s="4"/>
      <c r="G326" s="4"/>
      <c r="H326" s="4"/>
      <c r="I326" s="4"/>
      <c r="J326" s="4"/>
      <c r="K326" s="4"/>
      <c r="L326" s="4"/>
      <c r="M326" s="4" t="s">
        <v>220</v>
      </c>
      <c r="N326" s="4"/>
      <c r="O326" s="8" t="s">
        <v>47</v>
      </c>
      <c r="P326" s="11" t="s">
        <v>222</v>
      </c>
      <c r="Q326" s="4">
        <v>781066.0</v>
      </c>
      <c r="R326" s="4">
        <v>5.0</v>
      </c>
      <c r="S326" s="4"/>
      <c r="T326" s="14" t="s">
        <v>1469</v>
      </c>
      <c r="U326" s="8" t="s">
        <v>1470</v>
      </c>
    </row>
    <row r="327">
      <c r="A327" s="9" t="s">
        <v>1471</v>
      </c>
      <c r="B327" s="4" t="s">
        <v>251</v>
      </c>
      <c r="C327" s="22" t="s">
        <v>1472</v>
      </c>
      <c r="D327" s="4" t="s">
        <v>1473</v>
      </c>
      <c r="E327" s="7">
        <v>43760.58530092593</v>
      </c>
      <c r="F327" s="4"/>
      <c r="G327" s="4"/>
      <c r="H327" s="4"/>
      <c r="I327" s="4"/>
      <c r="J327" s="4"/>
      <c r="K327" s="4" t="s">
        <v>254</v>
      </c>
      <c r="L327" s="4" t="s">
        <v>251</v>
      </c>
      <c r="M327" s="4" t="s">
        <v>254</v>
      </c>
      <c r="N327" s="4" t="s">
        <v>1474</v>
      </c>
      <c r="O327" s="8" t="s">
        <v>47</v>
      </c>
      <c r="P327" s="11" t="s">
        <v>255</v>
      </c>
      <c r="Q327" s="4">
        <v>1869098.0</v>
      </c>
      <c r="R327" s="4">
        <v>69.0</v>
      </c>
      <c r="S327" s="4" t="s">
        <v>78</v>
      </c>
      <c r="T327" s="14" t="s">
        <v>1475</v>
      </c>
      <c r="U327" s="8" t="s">
        <v>1476</v>
      </c>
    </row>
    <row r="328">
      <c r="A328" s="9" t="s">
        <v>1474</v>
      </c>
      <c r="B328" s="4" t="s">
        <v>251</v>
      </c>
      <c r="C328" s="22" t="s">
        <v>1477</v>
      </c>
      <c r="D328" s="4" t="s">
        <v>1478</v>
      </c>
      <c r="E328" s="7">
        <v>43760.58528935185</v>
      </c>
      <c r="F328" s="4"/>
      <c r="G328" s="4"/>
      <c r="H328" s="4"/>
      <c r="I328" s="4"/>
      <c r="J328" s="4"/>
      <c r="K328" s="4"/>
      <c r="L328" s="4"/>
      <c r="M328" s="4" t="s">
        <v>254</v>
      </c>
      <c r="N328" s="4"/>
      <c r="O328" s="8" t="s">
        <v>47</v>
      </c>
      <c r="P328" s="11" t="s">
        <v>255</v>
      </c>
      <c r="Q328" s="4">
        <v>1869098.0</v>
      </c>
      <c r="R328" s="4">
        <v>69.0</v>
      </c>
      <c r="S328" s="4" t="s">
        <v>78</v>
      </c>
      <c r="T328" s="14" t="s">
        <v>1479</v>
      </c>
      <c r="U328" s="8" t="s">
        <v>1480</v>
      </c>
    </row>
    <row r="329">
      <c r="A329" s="9" t="s">
        <v>1474</v>
      </c>
      <c r="B329" s="4" t="s">
        <v>251</v>
      </c>
      <c r="C329" s="22" t="s">
        <v>1477</v>
      </c>
      <c r="D329" s="4" t="s">
        <v>1478</v>
      </c>
      <c r="E329" s="7">
        <v>43760.58528935185</v>
      </c>
      <c r="F329" s="4"/>
      <c r="G329" s="4"/>
      <c r="H329" s="4"/>
      <c r="I329" s="4"/>
      <c r="J329" s="4"/>
      <c r="K329" s="4"/>
      <c r="L329" s="4"/>
      <c r="M329" s="4" t="s">
        <v>254</v>
      </c>
      <c r="N329" s="4"/>
      <c r="O329" s="8" t="s">
        <v>47</v>
      </c>
      <c r="P329" s="11" t="s">
        <v>255</v>
      </c>
      <c r="Q329" s="4">
        <v>1869098.0</v>
      </c>
      <c r="R329" s="4">
        <v>69.0</v>
      </c>
      <c r="S329" s="4" t="s">
        <v>78</v>
      </c>
      <c r="T329" s="14" t="s">
        <v>1479</v>
      </c>
      <c r="U329" s="8" t="s">
        <v>1480</v>
      </c>
    </row>
    <row r="330">
      <c r="A330" s="9" t="s">
        <v>1481</v>
      </c>
      <c r="B330" s="4" t="s">
        <v>73</v>
      </c>
      <c r="C330" s="22" t="s">
        <v>1482</v>
      </c>
      <c r="D330" s="4" t="s">
        <v>1483</v>
      </c>
      <c r="E330" s="7">
        <v>43760.54954861111</v>
      </c>
      <c r="F330" s="4"/>
      <c r="G330" s="4"/>
      <c r="H330" s="4"/>
      <c r="I330" s="4"/>
      <c r="J330" s="4"/>
      <c r="K330" s="4"/>
      <c r="L330" s="4"/>
      <c r="M330" s="4" t="s">
        <v>76</v>
      </c>
      <c r="N330" s="4"/>
      <c r="O330" s="8" t="s">
        <v>30</v>
      </c>
      <c r="P330" s="11" t="s">
        <v>77</v>
      </c>
      <c r="Q330" s="4">
        <v>1451419.0</v>
      </c>
      <c r="R330" s="4">
        <v>260.0</v>
      </c>
      <c r="S330" s="4" t="s">
        <v>78</v>
      </c>
      <c r="T330" s="14" t="s">
        <v>1484</v>
      </c>
      <c r="U330" s="8" t="s">
        <v>1485</v>
      </c>
    </row>
    <row r="331">
      <c r="A331" s="9" t="s">
        <v>1486</v>
      </c>
      <c r="B331" s="4" t="s">
        <v>73</v>
      </c>
      <c r="C331" s="22" t="s">
        <v>1487</v>
      </c>
      <c r="D331" s="4" t="s">
        <v>1488</v>
      </c>
      <c r="E331" s="7">
        <v>43760.549409722225</v>
      </c>
      <c r="F331" s="4"/>
      <c r="G331" s="4"/>
      <c r="H331" s="4"/>
      <c r="I331" s="4"/>
      <c r="J331" s="4"/>
      <c r="K331" s="4"/>
      <c r="L331" s="4"/>
      <c r="M331" s="4" t="s">
        <v>76</v>
      </c>
      <c r="N331" s="4"/>
      <c r="O331" s="8" t="s">
        <v>30</v>
      </c>
      <c r="P331" s="11" t="s">
        <v>77</v>
      </c>
      <c r="Q331" s="4">
        <v>1451419.0</v>
      </c>
      <c r="R331" s="4">
        <v>260.0</v>
      </c>
      <c r="S331" s="4" t="s">
        <v>78</v>
      </c>
      <c r="T331" s="14" t="s">
        <v>1489</v>
      </c>
      <c r="U331" s="8" t="s">
        <v>1490</v>
      </c>
    </row>
    <row r="332">
      <c r="A332" s="9" t="s">
        <v>1486</v>
      </c>
      <c r="B332" s="4" t="s">
        <v>73</v>
      </c>
      <c r="C332" s="22" t="s">
        <v>1487</v>
      </c>
      <c r="D332" s="4" t="s">
        <v>1488</v>
      </c>
      <c r="E332" s="7">
        <v>43760.549409722225</v>
      </c>
      <c r="F332" s="4"/>
      <c r="G332" s="4"/>
      <c r="H332" s="4"/>
      <c r="I332" s="4"/>
      <c r="J332" s="4"/>
      <c r="K332" s="4"/>
      <c r="L332" s="4"/>
      <c r="M332" s="4" t="s">
        <v>76</v>
      </c>
      <c r="N332" s="4"/>
      <c r="O332" s="8" t="s">
        <v>30</v>
      </c>
      <c r="P332" s="11" t="s">
        <v>77</v>
      </c>
      <c r="Q332" s="4">
        <v>1451419.0</v>
      </c>
      <c r="R332" s="4">
        <v>260.0</v>
      </c>
      <c r="S332" s="4" t="s">
        <v>78</v>
      </c>
      <c r="T332" s="14" t="s">
        <v>1489</v>
      </c>
      <c r="U332" s="8" t="s">
        <v>1490</v>
      </c>
    </row>
    <row r="333">
      <c r="A333" s="9" t="s">
        <v>1491</v>
      </c>
      <c r="B333" s="4" t="s">
        <v>73</v>
      </c>
      <c r="C333" s="22" t="s">
        <v>1492</v>
      </c>
      <c r="D333" s="4" t="s">
        <v>1493</v>
      </c>
      <c r="E333" s="7">
        <v>43760.46451388889</v>
      </c>
      <c r="F333" s="4"/>
      <c r="G333" s="4"/>
      <c r="H333" s="4"/>
      <c r="I333" s="4"/>
      <c r="J333" s="4"/>
      <c r="K333" s="4"/>
      <c r="L333" s="4"/>
      <c r="M333" s="4" t="s">
        <v>76</v>
      </c>
      <c r="N333" s="4"/>
      <c r="O333" s="8" t="s">
        <v>30</v>
      </c>
      <c r="P333" s="11" t="s">
        <v>77</v>
      </c>
      <c r="Q333" s="4">
        <v>1451374.0</v>
      </c>
      <c r="R333" s="4">
        <v>260.0</v>
      </c>
      <c r="S333" s="4" t="s">
        <v>78</v>
      </c>
      <c r="T333" s="14" t="s">
        <v>1494</v>
      </c>
      <c r="U333" s="8" t="s">
        <v>1495</v>
      </c>
    </row>
    <row r="334">
      <c r="A334" s="9" t="s">
        <v>1496</v>
      </c>
      <c r="B334" s="4" t="s">
        <v>73</v>
      </c>
      <c r="C334" s="22" t="s">
        <v>1497</v>
      </c>
      <c r="D334" s="4" t="s">
        <v>1498</v>
      </c>
      <c r="E334" s="7">
        <v>43760.46435185186</v>
      </c>
      <c r="F334" s="4"/>
      <c r="G334" s="4"/>
      <c r="H334" s="4"/>
      <c r="I334" s="4"/>
      <c r="J334" s="4"/>
      <c r="K334" s="4"/>
      <c r="L334" s="4"/>
      <c r="M334" s="4" t="s">
        <v>76</v>
      </c>
      <c r="N334" s="4"/>
      <c r="O334" s="8" t="s">
        <v>30</v>
      </c>
      <c r="P334" s="11" t="s">
        <v>77</v>
      </c>
      <c r="Q334" s="4">
        <v>1451374.0</v>
      </c>
      <c r="R334" s="4">
        <v>260.0</v>
      </c>
      <c r="S334" s="4" t="s">
        <v>78</v>
      </c>
      <c r="T334" s="14" t="s">
        <v>1499</v>
      </c>
      <c r="U334" s="8" t="s">
        <v>1500</v>
      </c>
    </row>
    <row r="335">
      <c r="A335" s="9" t="s">
        <v>1496</v>
      </c>
      <c r="B335" s="4" t="s">
        <v>73</v>
      </c>
      <c r="C335" s="22" t="s">
        <v>1497</v>
      </c>
      <c r="D335" s="4" t="s">
        <v>1498</v>
      </c>
      <c r="E335" s="7">
        <v>43760.46435185186</v>
      </c>
      <c r="F335" s="4"/>
      <c r="G335" s="4"/>
      <c r="H335" s="4"/>
      <c r="I335" s="4"/>
      <c r="J335" s="4"/>
      <c r="K335" s="4"/>
      <c r="L335" s="4"/>
      <c r="M335" s="4" t="s">
        <v>76</v>
      </c>
      <c r="N335" s="4"/>
      <c r="O335" s="8" t="s">
        <v>30</v>
      </c>
      <c r="P335" s="11" t="s">
        <v>77</v>
      </c>
      <c r="Q335" s="4">
        <v>1451374.0</v>
      </c>
      <c r="R335" s="4">
        <v>260.0</v>
      </c>
      <c r="S335" s="4" t="s">
        <v>78</v>
      </c>
      <c r="T335" s="14" t="s">
        <v>1499</v>
      </c>
      <c r="U335" s="8" t="s">
        <v>1500</v>
      </c>
    </row>
    <row r="336">
      <c r="A336" s="9" t="s">
        <v>1501</v>
      </c>
      <c r="B336" s="4" t="s">
        <v>125</v>
      </c>
      <c r="C336" s="22" t="s">
        <v>1502</v>
      </c>
      <c r="D336" s="4" t="s">
        <v>1503</v>
      </c>
      <c r="E336" s="7">
        <v>43760.430439814816</v>
      </c>
      <c r="F336" s="4"/>
      <c r="G336" s="4"/>
      <c r="H336" s="4"/>
      <c r="I336" s="4"/>
      <c r="J336" s="4"/>
      <c r="K336" s="4"/>
      <c r="L336" s="4"/>
      <c r="M336" s="4" t="s">
        <v>128</v>
      </c>
      <c r="N336" s="4"/>
      <c r="O336" s="8" t="s">
        <v>129</v>
      </c>
      <c r="P336" s="11" t="s">
        <v>130</v>
      </c>
      <c r="Q336" s="4">
        <v>13509.0</v>
      </c>
      <c r="R336" s="4">
        <v>3.0</v>
      </c>
      <c r="S336" s="4" t="s">
        <v>132</v>
      </c>
      <c r="T336" s="14" t="s">
        <v>1504</v>
      </c>
      <c r="U336" s="8" t="s">
        <v>1505</v>
      </c>
    </row>
    <row r="337">
      <c r="A337" s="9" t="s">
        <v>1506</v>
      </c>
      <c r="B337" s="4" t="s">
        <v>37</v>
      </c>
      <c r="C337" s="22" t="s">
        <v>1507</v>
      </c>
      <c r="D337" s="4" t="s">
        <v>1508</v>
      </c>
      <c r="E337" s="7">
        <v>43760.23003472222</v>
      </c>
      <c r="F337" s="4"/>
      <c r="G337" s="4"/>
      <c r="H337" s="4"/>
      <c r="I337" s="4"/>
      <c r="J337" s="4"/>
      <c r="K337" s="4"/>
      <c r="L337" s="4"/>
      <c r="M337" s="4" t="s">
        <v>46</v>
      </c>
      <c r="N337" s="4"/>
      <c r="O337" s="8" t="s">
        <v>47</v>
      </c>
      <c r="P337" s="11" t="s">
        <v>48</v>
      </c>
      <c r="Q337" s="4">
        <v>705121.0</v>
      </c>
      <c r="R337" s="4">
        <v>40.0</v>
      </c>
      <c r="S337" s="4" t="s">
        <v>49</v>
      </c>
      <c r="T337" s="14" t="s">
        <v>1509</v>
      </c>
      <c r="U337" s="8" t="s">
        <v>1510</v>
      </c>
    </row>
    <row r="338">
      <c r="A338" s="9" t="s">
        <v>1511</v>
      </c>
      <c r="B338" s="4" t="s">
        <v>142</v>
      </c>
      <c r="C338" s="22" t="s">
        <v>1512</v>
      </c>
      <c r="D338" s="4" t="s">
        <v>1513</v>
      </c>
      <c r="E338" s="7">
        <v>43760.21490740741</v>
      </c>
      <c r="F338" s="4"/>
      <c r="G338" s="4"/>
      <c r="H338" s="4"/>
      <c r="I338" s="4"/>
      <c r="J338" s="4"/>
      <c r="K338" s="4"/>
      <c r="L338" s="4"/>
      <c r="M338" s="4" t="s">
        <v>145</v>
      </c>
      <c r="N338" s="4"/>
      <c r="O338" s="8" t="s">
        <v>47</v>
      </c>
      <c r="P338" s="11" t="s">
        <v>1273</v>
      </c>
      <c r="Q338" s="4">
        <v>237636.0</v>
      </c>
      <c r="R338" s="4">
        <v>50.0</v>
      </c>
      <c r="S338" s="4" t="s">
        <v>78</v>
      </c>
      <c r="T338" s="14" t="s">
        <v>1514</v>
      </c>
      <c r="U338" s="8" t="s">
        <v>1515</v>
      </c>
    </row>
    <row r="339">
      <c r="A339" s="9" t="s">
        <v>1516</v>
      </c>
      <c r="B339" s="4" t="s">
        <v>125</v>
      </c>
      <c r="C339" s="22" t="s">
        <v>1517</v>
      </c>
      <c r="D339" s="4" t="s">
        <v>1518</v>
      </c>
      <c r="E339" s="7">
        <v>43759.77712962963</v>
      </c>
      <c r="F339" s="4"/>
      <c r="G339" s="4"/>
      <c r="H339" s="4"/>
      <c r="I339" s="4"/>
      <c r="J339" s="4"/>
      <c r="K339" s="4"/>
      <c r="L339" s="4"/>
      <c r="M339" s="4" t="s">
        <v>128</v>
      </c>
      <c r="N339" s="4"/>
      <c r="O339" s="8" t="s">
        <v>129</v>
      </c>
      <c r="P339" s="11" t="s">
        <v>130</v>
      </c>
      <c r="Q339" s="4">
        <v>13498.0</v>
      </c>
      <c r="R339" s="4">
        <v>3.0</v>
      </c>
      <c r="S339" s="4" t="s">
        <v>132</v>
      </c>
      <c r="T339" s="14" t="s">
        <v>1519</v>
      </c>
      <c r="U339" s="8" t="s">
        <v>1520</v>
      </c>
    </row>
    <row r="340">
      <c r="A340" s="9" t="s">
        <v>1521</v>
      </c>
      <c r="B340" s="4" t="s">
        <v>73</v>
      </c>
      <c r="C340" s="22" t="s">
        <v>1522</v>
      </c>
      <c r="D340" s="4" t="s">
        <v>1523</v>
      </c>
      <c r="E340" s="7">
        <v>43759.40119212963</v>
      </c>
      <c r="F340" s="4"/>
      <c r="G340" s="4"/>
      <c r="H340" s="4"/>
      <c r="I340" s="4"/>
      <c r="J340" s="4"/>
      <c r="K340" s="4"/>
      <c r="L340" s="4"/>
      <c r="M340" s="4" t="s">
        <v>76</v>
      </c>
      <c r="N340" s="4"/>
      <c r="O340" s="8" t="s">
        <v>30</v>
      </c>
      <c r="P340" s="11" t="s">
        <v>77</v>
      </c>
      <c r="Q340" s="4">
        <v>1450541.0</v>
      </c>
      <c r="R340" s="4">
        <v>260.0</v>
      </c>
      <c r="S340" s="4" t="s">
        <v>78</v>
      </c>
      <c r="T340" s="14" t="s">
        <v>1524</v>
      </c>
      <c r="U340" s="8" t="s">
        <v>1525</v>
      </c>
    </row>
    <row r="341">
      <c r="A341" s="9" t="s">
        <v>1526</v>
      </c>
      <c r="B341" s="4" t="s">
        <v>73</v>
      </c>
      <c r="C341" s="22" t="s">
        <v>1527</v>
      </c>
      <c r="D341" s="4" t="s">
        <v>1528</v>
      </c>
      <c r="E341" s="7">
        <v>43759.39076388889</v>
      </c>
      <c r="F341" s="4"/>
      <c r="G341" s="4"/>
      <c r="H341" s="4"/>
      <c r="I341" s="4"/>
      <c r="J341" s="4"/>
      <c r="K341" s="4"/>
      <c r="L341" s="4"/>
      <c r="M341" s="4" t="s">
        <v>76</v>
      </c>
      <c r="N341" s="4"/>
      <c r="O341" s="8" t="s">
        <v>30</v>
      </c>
      <c r="P341" s="11" t="s">
        <v>77</v>
      </c>
      <c r="Q341" s="4">
        <v>1450498.0</v>
      </c>
      <c r="R341" s="4">
        <v>260.0</v>
      </c>
      <c r="S341" s="4" t="s">
        <v>78</v>
      </c>
      <c r="T341" s="14" t="s">
        <v>1529</v>
      </c>
      <c r="U341" s="8" t="s">
        <v>1530</v>
      </c>
    </row>
    <row r="342">
      <c r="A342" s="9" t="s">
        <v>1531</v>
      </c>
      <c r="B342" s="4" t="s">
        <v>25</v>
      </c>
      <c r="C342" s="6" t="s">
        <v>1532</v>
      </c>
      <c r="D342" s="4" t="s">
        <v>1533</v>
      </c>
      <c r="E342" s="7">
        <v>43759.37189814815</v>
      </c>
      <c r="F342" s="4"/>
      <c r="G342" s="4"/>
      <c r="H342" s="4" t="s">
        <v>28</v>
      </c>
      <c r="I342" s="4"/>
      <c r="J342" s="4"/>
      <c r="K342" s="4"/>
      <c r="L342" s="4"/>
      <c r="M342" s="4" t="s">
        <v>29</v>
      </c>
      <c r="N342" s="4"/>
      <c r="O342" s="8" t="s">
        <v>30</v>
      </c>
      <c r="P342" s="11" t="s">
        <v>31</v>
      </c>
      <c r="Q342" s="4">
        <v>2140022.0</v>
      </c>
      <c r="R342" s="4">
        <v>37.0</v>
      </c>
      <c r="S342" s="4" t="s">
        <v>33</v>
      </c>
      <c r="T342" s="14" t="s">
        <v>1534</v>
      </c>
      <c r="U342" s="8" t="s">
        <v>1535</v>
      </c>
    </row>
    <row r="343">
      <c r="A343" s="9" t="s">
        <v>1531</v>
      </c>
      <c r="B343" s="4" t="s">
        <v>25</v>
      </c>
      <c r="C343" s="6" t="s">
        <v>1532</v>
      </c>
      <c r="D343" s="4" t="s">
        <v>1533</v>
      </c>
      <c r="E343" s="7">
        <v>43759.37189814815</v>
      </c>
      <c r="F343" s="4"/>
      <c r="G343" s="4"/>
      <c r="H343" s="4" t="s">
        <v>28</v>
      </c>
      <c r="I343" s="4"/>
      <c r="J343" s="4"/>
      <c r="K343" s="4"/>
      <c r="L343" s="4"/>
      <c r="M343" s="4" t="s">
        <v>29</v>
      </c>
      <c r="N343" s="4"/>
      <c r="O343" s="8" t="s">
        <v>30</v>
      </c>
      <c r="P343" s="11" t="s">
        <v>31</v>
      </c>
      <c r="Q343" s="4">
        <v>2140022.0</v>
      </c>
      <c r="R343" s="4">
        <v>37.0</v>
      </c>
      <c r="S343" s="4" t="s">
        <v>33</v>
      </c>
      <c r="T343" s="14" t="s">
        <v>1534</v>
      </c>
      <c r="U343" s="8" t="s">
        <v>1535</v>
      </c>
    </row>
    <row r="344">
      <c r="A344" s="9" t="s">
        <v>1536</v>
      </c>
      <c r="B344" s="4" t="s">
        <v>37</v>
      </c>
      <c r="C344" s="22" t="s">
        <v>1537</v>
      </c>
      <c r="D344" s="4" t="s">
        <v>1538</v>
      </c>
      <c r="E344" s="7">
        <v>43759.255995370375</v>
      </c>
      <c r="F344" s="4"/>
      <c r="G344" s="4"/>
      <c r="H344" s="4"/>
      <c r="I344" s="4"/>
      <c r="J344" s="4"/>
      <c r="K344" s="4"/>
      <c r="L344" s="4"/>
      <c r="M344" s="4" t="s">
        <v>46</v>
      </c>
      <c r="N344" s="4"/>
      <c r="O344" s="8" t="s">
        <v>47</v>
      </c>
      <c r="P344" s="11" t="s">
        <v>48</v>
      </c>
      <c r="Q344" s="4">
        <v>704248.0</v>
      </c>
      <c r="R344" s="4">
        <v>40.0</v>
      </c>
      <c r="S344" s="4" t="s">
        <v>49</v>
      </c>
      <c r="T344" s="14" t="s">
        <v>1539</v>
      </c>
      <c r="U344" s="8" t="s">
        <v>1540</v>
      </c>
    </row>
    <row r="345">
      <c r="A345" s="9" t="s">
        <v>1541</v>
      </c>
      <c r="B345" s="4" t="s">
        <v>37</v>
      </c>
      <c r="C345" s="22" t="s">
        <v>1542</v>
      </c>
      <c r="D345" s="4" t="s">
        <v>1543</v>
      </c>
      <c r="E345" s="7">
        <v>43759.252488425926</v>
      </c>
      <c r="F345" s="4"/>
      <c r="G345" s="4"/>
      <c r="H345" s="4"/>
      <c r="I345" s="4"/>
      <c r="J345" s="4"/>
      <c r="K345" s="4"/>
      <c r="L345" s="4"/>
      <c r="M345" s="4" t="s">
        <v>46</v>
      </c>
      <c r="N345" s="4"/>
      <c r="O345" s="8" t="s">
        <v>47</v>
      </c>
      <c r="P345" s="11" t="s">
        <v>48</v>
      </c>
      <c r="Q345" s="4">
        <v>704248.0</v>
      </c>
      <c r="R345" s="4">
        <v>40.0</v>
      </c>
      <c r="S345" s="4" t="s">
        <v>49</v>
      </c>
      <c r="T345" s="14" t="s">
        <v>1544</v>
      </c>
      <c r="U345" s="8" t="s">
        <v>1545</v>
      </c>
    </row>
    <row r="346">
      <c r="A346" s="9" t="s">
        <v>1541</v>
      </c>
      <c r="B346" s="4" t="s">
        <v>37</v>
      </c>
      <c r="C346" s="22" t="s">
        <v>1542</v>
      </c>
      <c r="D346" s="4" t="s">
        <v>1543</v>
      </c>
      <c r="E346" s="7">
        <v>43759.252488425926</v>
      </c>
      <c r="F346" s="4"/>
      <c r="G346" s="4"/>
      <c r="H346" s="4"/>
      <c r="I346" s="4"/>
      <c r="J346" s="4"/>
      <c r="K346" s="4"/>
      <c r="L346" s="4"/>
      <c r="M346" s="4" t="s">
        <v>46</v>
      </c>
      <c r="N346" s="4"/>
      <c r="O346" s="8" t="s">
        <v>47</v>
      </c>
      <c r="P346" s="11" t="s">
        <v>48</v>
      </c>
      <c r="Q346" s="4">
        <v>704248.0</v>
      </c>
      <c r="R346" s="4">
        <v>40.0</v>
      </c>
      <c r="S346" s="4" t="s">
        <v>49</v>
      </c>
      <c r="T346" s="14" t="s">
        <v>1544</v>
      </c>
      <c r="U346" s="8" t="s">
        <v>1545</v>
      </c>
    </row>
    <row r="347">
      <c r="A347" s="9" t="s">
        <v>1546</v>
      </c>
      <c r="B347" s="4" t="s">
        <v>125</v>
      </c>
      <c r="C347" s="22" t="s">
        <v>1547</v>
      </c>
      <c r="D347" s="4" t="s">
        <v>1548</v>
      </c>
      <c r="E347" s="7">
        <v>43758.867118055554</v>
      </c>
      <c r="F347" s="4"/>
      <c r="G347" s="4"/>
      <c r="H347" s="4"/>
      <c r="I347" s="4"/>
      <c r="J347" s="4"/>
      <c r="K347" s="4"/>
      <c r="L347" s="4"/>
      <c r="M347" s="4" t="s">
        <v>128</v>
      </c>
      <c r="N347" s="4"/>
      <c r="O347" s="8" t="s">
        <v>129</v>
      </c>
      <c r="P347" s="11" t="s">
        <v>130</v>
      </c>
      <c r="Q347" s="4">
        <v>13484.0</v>
      </c>
      <c r="R347" s="4">
        <v>3.0</v>
      </c>
      <c r="S347" s="4" t="s">
        <v>132</v>
      </c>
      <c r="T347" s="14" t="s">
        <v>1549</v>
      </c>
      <c r="U347" s="8" t="s">
        <v>1550</v>
      </c>
    </row>
    <row r="348">
      <c r="A348" s="9" t="s">
        <v>1551</v>
      </c>
      <c r="B348" s="4" t="s">
        <v>125</v>
      </c>
      <c r="C348" s="22" t="s">
        <v>1552</v>
      </c>
      <c r="D348" s="4" t="s">
        <v>1553</v>
      </c>
      <c r="E348" s="7">
        <v>43758.85391203704</v>
      </c>
      <c r="F348" s="4"/>
      <c r="G348" s="4"/>
      <c r="H348" s="4"/>
      <c r="I348" s="4"/>
      <c r="J348" s="4"/>
      <c r="K348" s="4"/>
      <c r="L348" s="4"/>
      <c r="M348" s="4" t="s">
        <v>128</v>
      </c>
      <c r="N348" s="4"/>
      <c r="O348" s="8" t="s">
        <v>129</v>
      </c>
      <c r="P348" s="11" t="s">
        <v>130</v>
      </c>
      <c r="Q348" s="4">
        <v>13484.0</v>
      </c>
      <c r="R348" s="4">
        <v>3.0</v>
      </c>
      <c r="S348" s="4" t="s">
        <v>132</v>
      </c>
      <c r="T348" s="14" t="s">
        <v>1554</v>
      </c>
      <c r="U348" s="8" t="s">
        <v>1555</v>
      </c>
    </row>
    <row r="349">
      <c r="A349" s="9" t="s">
        <v>1551</v>
      </c>
      <c r="B349" s="4" t="s">
        <v>125</v>
      </c>
      <c r="C349" s="22" t="s">
        <v>1552</v>
      </c>
      <c r="D349" s="4" t="s">
        <v>1553</v>
      </c>
      <c r="E349" s="7">
        <v>43758.85391203704</v>
      </c>
      <c r="F349" s="4"/>
      <c r="G349" s="4"/>
      <c r="H349" s="4"/>
      <c r="I349" s="4"/>
      <c r="J349" s="4"/>
      <c r="K349" s="4"/>
      <c r="L349" s="4"/>
      <c r="M349" s="4" t="s">
        <v>128</v>
      </c>
      <c r="N349" s="4"/>
      <c r="O349" s="8" t="s">
        <v>129</v>
      </c>
      <c r="P349" s="11" t="s">
        <v>130</v>
      </c>
      <c r="Q349" s="4">
        <v>13484.0</v>
      </c>
      <c r="R349" s="4">
        <v>3.0</v>
      </c>
      <c r="S349" s="4" t="s">
        <v>132</v>
      </c>
      <c r="T349" s="14" t="s">
        <v>1554</v>
      </c>
      <c r="U349" s="8" t="s">
        <v>1555</v>
      </c>
    </row>
    <row r="350">
      <c r="A350" s="9" t="s">
        <v>1556</v>
      </c>
      <c r="B350" s="4" t="s">
        <v>125</v>
      </c>
      <c r="C350" s="22" t="s">
        <v>1557</v>
      </c>
      <c r="D350" s="4" t="s">
        <v>1558</v>
      </c>
      <c r="E350" s="7">
        <v>43758.66976851852</v>
      </c>
      <c r="F350" s="4"/>
      <c r="G350" s="4"/>
      <c r="H350" s="4"/>
      <c r="I350" s="4"/>
      <c r="J350" s="4"/>
      <c r="K350" s="4"/>
      <c r="L350" s="4"/>
      <c r="M350" s="4" t="s">
        <v>128</v>
      </c>
      <c r="N350" s="4"/>
      <c r="O350" s="8" t="s">
        <v>129</v>
      </c>
      <c r="P350" s="11" t="s">
        <v>130</v>
      </c>
      <c r="Q350" s="4">
        <v>13477.0</v>
      </c>
      <c r="R350" s="4">
        <v>3.0</v>
      </c>
      <c r="S350" s="4" t="s">
        <v>132</v>
      </c>
      <c r="T350" s="14" t="s">
        <v>1559</v>
      </c>
      <c r="U350" s="8" t="s">
        <v>1560</v>
      </c>
    </row>
    <row r="351">
      <c r="A351" s="9" t="s">
        <v>1561</v>
      </c>
      <c r="B351" s="4" t="s">
        <v>125</v>
      </c>
      <c r="C351" s="22" t="s">
        <v>1562</v>
      </c>
      <c r="D351" s="4" t="s">
        <v>1563</v>
      </c>
      <c r="E351" s="7">
        <v>43758.632361111115</v>
      </c>
      <c r="F351" s="4"/>
      <c r="G351" s="4"/>
      <c r="H351" s="4"/>
      <c r="I351" s="4"/>
      <c r="J351" s="4"/>
      <c r="K351" s="4"/>
      <c r="L351" s="4"/>
      <c r="M351" s="4" t="s">
        <v>128</v>
      </c>
      <c r="N351" s="4"/>
      <c r="O351" s="8" t="s">
        <v>129</v>
      </c>
      <c r="P351" s="11" t="s">
        <v>130</v>
      </c>
      <c r="Q351" s="4">
        <v>13476.0</v>
      </c>
      <c r="R351" s="4">
        <v>3.0</v>
      </c>
      <c r="S351" s="4" t="s">
        <v>132</v>
      </c>
      <c r="T351" s="14" t="s">
        <v>1564</v>
      </c>
      <c r="U351" s="8" t="s">
        <v>1565</v>
      </c>
    </row>
    <row r="352">
      <c r="A352" s="9" t="s">
        <v>1566</v>
      </c>
      <c r="B352" s="4" t="s">
        <v>142</v>
      </c>
      <c r="C352" s="22" t="s">
        <v>1567</v>
      </c>
      <c r="D352" s="4" t="s">
        <v>1568</v>
      </c>
      <c r="E352" s="7">
        <v>43758.615694444445</v>
      </c>
      <c r="F352" s="4"/>
      <c r="G352" s="4"/>
      <c r="H352" s="4"/>
      <c r="I352" s="4"/>
      <c r="J352" s="4"/>
      <c r="K352" s="4"/>
      <c r="L352" s="4"/>
      <c r="M352" s="4" t="s">
        <v>145</v>
      </c>
      <c r="N352" s="4"/>
      <c r="O352" s="8" t="s">
        <v>47</v>
      </c>
      <c r="P352" s="11" t="s">
        <v>1273</v>
      </c>
      <c r="Q352" s="4">
        <v>236931.0</v>
      </c>
      <c r="R352" s="4">
        <v>50.0</v>
      </c>
      <c r="S352" s="4" t="s">
        <v>78</v>
      </c>
      <c r="T352" s="14" t="s">
        <v>1569</v>
      </c>
      <c r="U352" s="8" t="s">
        <v>1570</v>
      </c>
    </row>
    <row r="353">
      <c r="A353" s="9" t="s">
        <v>1566</v>
      </c>
      <c r="B353" s="4" t="s">
        <v>142</v>
      </c>
      <c r="C353" s="22" t="s">
        <v>1567</v>
      </c>
      <c r="D353" s="4" t="s">
        <v>1568</v>
      </c>
      <c r="E353" s="7">
        <v>43758.615694444445</v>
      </c>
      <c r="F353" s="4"/>
      <c r="G353" s="4"/>
      <c r="H353" s="4"/>
      <c r="I353" s="4"/>
      <c r="J353" s="4"/>
      <c r="K353" s="4"/>
      <c r="L353" s="4"/>
      <c r="M353" s="4" t="s">
        <v>145</v>
      </c>
      <c r="N353" s="4"/>
      <c r="O353" s="8" t="s">
        <v>47</v>
      </c>
      <c r="P353" s="11" t="s">
        <v>1273</v>
      </c>
      <c r="Q353" s="4">
        <v>236931.0</v>
      </c>
      <c r="R353" s="4">
        <v>50.0</v>
      </c>
      <c r="S353" s="4" t="s">
        <v>78</v>
      </c>
      <c r="T353" s="14" t="s">
        <v>1569</v>
      </c>
      <c r="U353" s="8" t="s">
        <v>1570</v>
      </c>
    </row>
    <row r="354">
      <c r="A354" s="9" t="s">
        <v>1571</v>
      </c>
      <c r="B354" s="4" t="s">
        <v>142</v>
      </c>
      <c r="C354" s="22" t="s">
        <v>1572</v>
      </c>
      <c r="D354" s="4" t="s">
        <v>1573</v>
      </c>
      <c r="E354" s="7">
        <v>43758.58244212963</v>
      </c>
      <c r="F354" s="4"/>
      <c r="G354" s="4"/>
      <c r="H354" s="4"/>
      <c r="I354" s="4"/>
      <c r="J354" s="4"/>
      <c r="K354" s="4"/>
      <c r="L354" s="4"/>
      <c r="M354" s="4" t="s">
        <v>145</v>
      </c>
      <c r="N354" s="4"/>
      <c r="O354" s="8" t="s">
        <v>47</v>
      </c>
      <c r="P354" s="11" t="s">
        <v>1273</v>
      </c>
      <c r="Q354" s="4">
        <v>236909.0</v>
      </c>
      <c r="R354" s="4">
        <v>50.0</v>
      </c>
      <c r="S354" s="4" t="s">
        <v>78</v>
      </c>
      <c r="T354" s="14" t="s">
        <v>1574</v>
      </c>
      <c r="U354" s="8" t="s">
        <v>1575</v>
      </c>
    </row>
    <row r="355">
      <c r="A355" s="9" t="s">
        <v>1576</v>
      </c>
      <c r="B355" s="4" t="s">
        <v>125</v>
      </c>
      <c r="C355" s="22" t="s">
        <v>1577</v>
      </c>
      <c r="D355" s="4" t="s">
        <v>1578</v>
      </c>
      <c r="E355" s="7">
        <v>43758.54252314815</v>
      </c>
      <c r="F355" s="4"/>
      <c r="G355" s="4"/>
      <c r="H355" s="4"/>
      <c r="I355" s="4"/>
      <c r="J355" s="4"/>
      <c r="K355" s="4"/>
      <c r="L355" s="4"/>
      <c r="M355" s="4" t="s">
        <v>128</v>
      </c>
      <c r="N355" s="4"/>
      <c r="O355" s="8" t="s">
        <v>129</v>
      </c>
      <c r="P355" s="11" t="s">
        <v>130</v>
      </c>
      <c r="Q355" s="4">
        <v>13470.0</v>
      </c>
      <c r="R355" s="4">
        <v>3.0</v>
      </c>
      <c r="S355" s="4" t="s">
        <v>132</v>
      </c>
      <c r="T355" s="14" t="s">
        <v>1579</v>
      </c>
      <c r="U355" s="8" t="s">
        <v>1580</v>
      </c>
    </row>
    <row r="356">
      <c r="A356" s="9" t="s">
        <v>1581</v>
      </c>
      <c r="B356" s="4" t="s">
        <v>142</v>
      </c>
      <c r="C356" s="22" t="s">
        <v>1582</v>
      </c>
      <c r="D356" s="4" t="s">
        <v>1583</v>
      </c>
      <c r="E356" s="7">
        <v>43758.53125</v>
      </c>
      <c r="F356" s="4"/>
      <c r="G356" s="4"/>
      <c r="H356" s="4"/>
      <c r="I356" s="4"/>
      <c r="J356" s="4"/>
      <c r="K356" s="4"/>
      <c r="L356" s="4"/>
      <c r="M356" s="4" t="s">
        <v>145</v>
      </c>
      <c r="N356" s="4"/>
      <c r="O356" s="8" t="s">
        <v>221</v>
      </c>
      <c r="P356" s="11" t="s">
        <v>1273</v>
      </c>
      <c r="Q356" s="4">
        <v>236884.0</v>
      </c>
      <c r="R356" s="4">
        <v>50.0</v>
      </c>
      <c r="S356" s="4" t="s">
        <v>78</v>
      </c>
      <c r="T356" s="14" t="s">
        <v>1584</v>
      </c>
      <c r="U356" s="8" t="s">
        <v>1585</v>
      </c>
    </row>
    <row r="357">
      <c r="A357" s="9" t="s">
        <v>1586</v>
      </c>
      <c r="B357" s="4" t="s">
        <v>142</v>
      </c>
      <c r="C357" s="22" t="s">
        <v>1587</v>
      </c>
      <c r="D357" s="4" t="s">
        <v>1588</v>
      </c>
      <c r="E357" s="7">
        <v>43758.52143518519</v>
      </c>
      <c r="F357" s="4"/>
      <c r="G357" s="4"/>
      <c r="H357" s="4"/>
      <c r="I357" s="4"/>
      <c r="J357" s="4"/>
      <c r="K357" s="4"/>
      <c r="L357" s="4"/>
      <c r="M357" s="4" t="s">
        <v>145</v>
      </c>
      <c r="N357" s="4"/>
      <c r="O357" s="8" t="s">
        <v>47</v>
      </c>
      <c r="P357" s="11" t="s">
        <v>1273</v>
      </c>
      <c r="Q357" s="4">
        <v>236884.0</v>
      </c>
      <c r="R357" s="4">
        <v>50.0</v>
      </c>
      <c r="S357" s="4" t="s">
        <v>78</v>
      </c>
      <c r="T357" s="14" t="s">
        <v>1589</v>
      </c>
      <c r="U357" s="8" t="s">
        <v>1590</v>
      </c>
    </row>
    <row r="358">
      <c r="A358" s="9" t="s">
        <v>1586</v>
      </c>
      <c r="B358" s="4" t="s">
        <v>142</v>
      </c>
      <c r="C358" s="22" t="s">
        <v>1587</v>
      </c>
      <c r="D358" s="4" t="s">
        <v>1588</v>
      </c>
      <c r="E358" s="7">
        <v>43758.52143518519</v>
      </c>
      <c r="F358" s="4"/>
      <c r="G358" s="4"/>
      <c r="H358" s="4"/>
      <c r="I358" s="4"/>
      <c r="J358" s="4"/>
      <c r="K358" s="4"/>
      <c r="L358" s="4"/>
      <c r="M358" s="4" t="s">
        <v>145</v>
      </c>
      <c r="N358" s="4"/>
      <c r="O358" s="8" t="s">
        <v>47</v>
      </c>
      <c r="P358" s="11" t="s">
        <v>1273</v>
      </c>
      <c r="Q358" s="4">
        <v>236884.0</v>
      </c>
      <c r="R358" s="4">
        <v>50.0</v>
      </c>
      <c r="S358" s="4" t="s">
        <v>78</v>
      </c>
      <c r="T358" s="14" t="s">
        <v>1589</v>
      </c>
      <c r="U358" s="8" t="s">
        <v>1590</v>
      </c>
    </row>
    <row r="359">
      <c r="A359" s="9" t="s">
        <v>1591</v>
      </c>
      <c r="B359" s="4" t="s">
        <v>25</v>
      </c>
      <c r="C359" s="6" t="s">
        <v>1592</v>
      </c>
      <c r="D359" s="4" t="s">
        <v>1593</v>
      </c>
      <c r="E359" s="7">
        <v>43757.818391203706</v>
      </c>
      <c r="F359" s="4"/>
      <c r="G359" s="4"/>
      <c r="H359" s="4"/>
      <c r="I359" s="4"/>
      <c r="J359" s="4"/>
      <c r="K359" s="4"/>
      <c r="L359" s="4"/>
      <c r="M359" s="4" t="s">
        <v>29</v>
      </c>
      <c r="N359" s="4"/>
      <c r="O359" s="8" t="s">
        <v>30</v>
      </c>
      <c r="P359" s="11" t="s">
        <v>31</v>
      </c>
      <c r="Q359" s="4">
        <v>2137381.0</v>
      </c>
      <c r="R359" s="4">
        <v>37.0</v>
      </c>
      <c r="S359" s="4" t="s">
        <v>33</v>
      </c>
      <c r="T359" s="14" t="s">
        <v>1594</v>
      </c>
      <c r="U359" s="8" t="s">
        <v>1595</v>
      </c>
    </row>
    <row r="360">
      <c r="A360" s="9" t="s">
        <v>1596</v>
      </c>
      <c r="B360" s="4" t="s">
        <v>352</v>
      </c>
      <c r="C360" s="6" t="s">
        <v>1597</v>
      </c>
      <c r="D360" s="4" t="s">
        <v>1598</v>
      </c>
      <c r="E360" s="7">
        <v>43757.37369212963</v>
      </c>
      <c r="F360" s="4"/>
      <c r="G360" s="4"/>
      <c r="H360" s="4" t="s">
        <v>28</v>
      </c>
      <c r="I360" s="4"/>
      <c r="J360" s="4"/>
      <c r="K360" s="4"/>
      <c r="L360" s="4"/>
      <c r="M360" s="4" t="s">
        <v>355</v>
      </c>
      <c r="N360" s="4"/>
      <c r="O360" s="8" t="s">
        <v>30</v>
      </c>
      <c r="P360" s="11" t="s">
        <v>356</v>
      </c>
      <c r="Q360" s="4">
        <v>882817.0</v>
      </c>
      <c r="R360" s="4">
        <v>335.0</v>
      </c>
      <c r="S360" s="4" t="s">
        <v>78</v>
      </c>
      <c r="T360" s="14" t="s">
        <v>1599</v>
      </c>
      <c r="U360" s="8" t="s">
        <v>1600</v>
      </c>
    </row>
    <row r="361">
      <c r="A361" s="9" t="s">
        <v>1601</v>
      </c>
      <c r="B361" s="4" t="s">
        <v>37</v>
      </c>
      <c r="C361" s="22" t="s">
        <v>1602</v>
      </c>
      <c r="D361" s="4" t="s">
        <v>1603</v>
      </c>
      <c r="E361" s="7">
        <v>43756.47665509259</v>
      </c>
      <c r="F361" s="4"/>
      <c r="G361" s="4"/>
      <c r="H361" s="4"/>
      <c r="I361" s="4"/>
      <c r="J361" s="4"/>
      <c r="K361" s="4"/>
      <c r="L361" s="4"/>
      <c r="M361" s="4" t="s">
        <v>46</v>
      </c>
      <c r="N361" s="4"/>
      <c r="O361" s="8" t="s">
        <v>47</v>
      </c>
      <c r="P361" s="11" t="s">
        <v>48</v>
      </c>
      <c r="Q361" s="4">
        <v>701869.0</v>
      </c>
      <c r="R361" s="4">
        <v>40.0</v>
      </c>
      <c r="S361" s="4" t="s">
        <v>49</v>
      </c>
      <c r="T361" s="14" t="s">
        <v>1604</v>
      </c>
      <c r="U361" s="8" t="s">
        <v>1605</v>
      </c>
    </row>
    <row r="362">
      <c r="A362" s="9" t="s">
        <v>1606</v>
      </c>
      <c r="B362" s="4" t="s">
        <v>25</v>
      </c>
      <c r="C362" s="6" t="s">
        <v>1607</v>
      </c>
      <c r="D362" s="4" t="s">
        <v>1608</v>
      </c>
      <c r="E362" s="7">
        <v>43756.34881944444</v>
      </c>
      <c r="F362" s="4"/>
      <c r="G362" s="4"/>
      <c r="H362" s="4" t="s">
        <v>28</v>
      </c>
      <c r="I362" s="4"/>
      <c r="J362" s="4"/>
      <c r="K362" s="4"/>
      <c r="L362" s="4"/>
      <c r="M362" s="4" t="s">
        <v>29</v>
      </c>
      <c r="N362" s="4"/>
      <c r="O362" s="8" t="s">
        <v>30</v>
      </c>
      <c r="P362" s="11" t="s">
        <v>31</v>
      </c>
      <c r="Q362" s="4">
        <v>2134771.0</v>
      </c>
      <c r="R362" s="4">
        <v>37.0</v>
      </c>
      <c r="S362" s="4" t="s">
        <v>33</v>
      </c>
      <c r="T362" s="14" t="s">
        <v>1609</v>
      </c>
      <c r="U362" s="8" t="s">
        <v>1610</v>
      </c>
    </row>
    <row r="363">
      <c r="A363" s="9" t="s">
        <v>1611</v>
      </c>
      <c r="B363" s="4" t="s">
        <v>37</v>
      </c>
      <c r="C363" s="22" t="s">
        <v>1612</v>
      </c>
      <c r="D363" s="4" t="s">
        <v>1613</v>
      </c>
      <c r="E363" s="7">
        <v>43756.29644675926</v>
      </c>
      <c r="F363" s="4"/>
      <c r="G363" s="4"/>
      <c r="H363" s="4"/>
      <c r="I363" s="4"/>
      <c r="J363" s="4"/>
      <c r="K363" s="4"/>
      <c r="L363" s="4"/>
      <c r="M363" s="4" t="s">
        <v>46</v>
      </c>
      <c r="N363" s="4"/>
      <c r="O363" s="8" t="s">
        <v>47</v>
      </c>
      <c r="P363" s="11" t="s">
        <v>48</v>
      </c>
      <c r="Q363" s="4">
        <v>701700.0</v>
      </c>
      <c r="R363" s="4">
        <v>40.0</v>
      </c>
      <c r="S363" s="4" t="s">
        <v>49</v>
      </c>
      <c r="T363" s="14" t="s">
        <v>1614</v>
      </c>
      <c r="U363" s="8" t="s">
        <v>1615</v>
      </c>
    </row>
    <row r="364">
      <c r="A364" s="9" t="s">
        <v>1616</v>
      </c>
      <c r="B364" s="4" t="s">
        <v>37</v>
      </c>
      <c r="C364" s="22" t="s">
        <v>1617</v>
      </c>
      <c r="D364" s="4" t="s">
        <v>1618</v>
      </c>
      <c r="E364" s="7">
        <v>43756.23032407407</v>
      </c>
      <c r="F364" s="4"/>
      <c r="G364" s="4"/>
      <c r="H364" s="4"/>
      <c r="I364" s="4"/>
      <c r="J364" s="4"/>
      <c r="K364" s="4"/>
      <c r="L364" s="4"/>
      <c r="M364" s="4" t="s">
        <v>46</v>
      </c>
      <c r="N364" s="4"/>
      <c r="O364" s="8" t="s">
        <v>47</v>
      </c>
      <c r="P364" s="11" t="s">
        <v>48</v>
      </c>
      <c r="Q364" s="4">
        <v>701651.0</v>
      </c>
      <c r="R364" s="4">
        <v>40.0</v>
      </c>
      <c r="S364" s="4" t="s">
        <v>49</v>
      </c>
      <c r="T364" s="14" t="s">
        <v>1619</v>
      </c>
      <c r="U364" s="8" t="s">
        <v>1620</v>
      </c>
    </row>
    <row r="365">
      <c r="A365" s="9" t="s">
        <v>1621</v>
      </c>
      <c r="B365" s="4" t="s">
        <v>125</v>
      </c>
      <c r="C365" s="22" t="s">
        <v>1622</v>
      </c>
      <c r="D365" s="4" t="s">
        <v>1623</v>
      </c>
      <c r="E365" s="7">
        <v>43755.84206018518</v>
      </c>
      <c r="F365" s="4"/>
      <c r="G365" s="4"/>
      <c r="H365" s="4"/>
      <c r="I365" s="4"/>
      <c r="J365" s="4"/>
      <c r="K365" s="4"/>
      <c r="L365" s="4"/>
      <c r="M365" s="4" t="s">
        <v>128</v>
      </c>
      <c r="N365" s="4"/>
      <c r="O365" s="8" t="s">
        <v>30</v>
      </c>
      <c r="P365" s="11" t="s">
        <v>130</v>
      </c>
      <c r="Q365" s="4">
        <v>13437.0</v>
      </c>
      <c r="R365" s="4">
        <v>3.0</v>
      </c>
      <c r="S365" s="4" t="s">
        <v>132</v>
      </c>
      <c r="T365" s="14" t="s">
        <v>1624</v>
      </c>
      <c r="U365" s="8" t="s">
        <v>1625</v>
      </c>
    </row>
    <row r="366">
      <c r="A366" s="9" t="s">
        <v>1626</v>
      </c>
      <c r="B366" s="4" t="s">
        <v>251</v>
      </c>
      <c r="C366" s="22" t="s">
        <v>1627</v>
      </c>
      <c r="D366" s="4" t="s">
        <v>1628</v>
      </c>
      <c r="E366" s="7">
        <v>43755.79232638889</v>
      </c>
      <c r="F366" s="4"/>
      <c r="G366" s="4"/>
      <c r="H366" s="4"/>
      <c r="I366" s="4"/>
      <c r="J366" s="4"/>
      <c r="K366" s="4"/>
      <c r="L366" s="4"/>
      <c r="M366" s="4" t="s">
        <v>254</v>
      </c>
      <c r="N366" s="4"/>
      <c r="O366" s="8" t="s">
        <v>47</v>
      </c>
      <c r="P366" s="11" t="s">
        <v>255</v>
      </c>
      <c r="Q366" s="4">
        <v>1863300.0</v>
      </c>
      <c r="R366" s="4">
        <v>69.0</v>
      </c>
      <c r="S366" s="4" t="s">
        <v>78</v>
      </c>
      <c r="T366" s="14" t="s">
        <v>1629</v>
      </c>
      <c r="U366" s="8" t="s">
        <v>1630</v>
      </c>
    </row>
    <row r="367">
      <c r="A367" s="9" t="s">
        <v>1631</v>
      </c>
      <c r="B367" s="4" t="s">
        <v>217</v>
      </c>
      <c r="C367" s="22" t="s">
        <v>1632</v>
      </c>
      <c r="D367" s="4" t="s">
        <v>1633</v>
      </c>
      <c r="E367" s="7">
        <v>43755.75833333333</v>
      </c>
      <c r="F367" s="4"/>
      <c r="G367" s="4"/>
      <c r="H367" s="4"/>
      <c r="I367" s="4"/>
      <c r="J367" s="4"/>
      <c r="K367" s="4"/>
      <c r="L367" s="4"/>
      <c r="M367" s="4" t="s">
        <v>220</v>
      </c>
      <c r="N367" s="4"/>
      <c r="O367" s="8" t="s">
        <v>221</v>
      </c>
      <c r="P367" s="11" t="s">
        <v>222</v>
      </c>
      <c r="Q367" s="4">
        <v>778348.0</v>
      </c>
      <c r="R367" s="4">
        <v>5.0</v>
      </c>
      <c r="S367" s="4"/>
      <c r="T367" s="14" t="s">
        <v>1634</v>
      </c>
      <c r="U367" s="8" t="s">
        <v>1635</v>
      </c>
    </row>
    <row r="368">
      <c r="A368" s="9" t="s">
        <v>1636</v>
      </c>
      <c r="B368" s="4" t="s">
        <v>55</v>
      </c>
      <c r="C368" s="6" t="s">
        <v>1637</v>
      </c>
      <c r="D368" s="4" t="s">
        <v>1638</v>
      </c>
      <c r="E368" s="7">
        <v>43755.62603009259</v>
      </c>
      <c r="F368" s="4"/>
      <c r="G368" s="4"/>
      <c r="H368" s="4" t="s">
        <v>28</v>
      </c>
      <c r="I368" s="4"/>
      <c r="J368" s="4"/>
      <c r="K368" s="4"/>
      <c r="L368" s="4"/>
      <c r="M368" s="4" t="s">
        <v>58</v>
      </c>
      <c r="N368" s="4"/>
      <c r="O368" s="8" t="s">
        <v>203</v>
      </c>
      <c r="P368" s="11" t="s">
        <v>59</v>
      </c>
      <c r="Q368" s="4">
        <v>487061.0</v>
      </c>
      <c r="R368" s="4">
        <v>10.0</v>
      </c>
      <c r="S368" s="4" t="s">
        <v>62</v>
      </c>
      <c r="T368" s="14" t="s">
        <v>1639</v>
      </c>
      <c r="U368" s="8" t="s">
        <v>1640</v>
      </c>
    </row>
    <row r="369">
      <c r="A369" s="9" t="s">
        <v>1641</v>
      </c>
      <c r="B369" s="4" t="s">
        <v>125</v>
      </c>
      <c r="C369" s="6" t="s">
        <v>1642</v>
      </c>
      <c r="D369" s="4" t="s">
        <v>1643</v>
      </c>
      <c r="E369" s="7">
        <v>43755.61969907407</v>
      </c>
      <c r="F369" s="4"/>
      <c r="G369" s="4"/>
      <c r="H369" s="4" t="s">
        <v>28</v>
      </c>
      <c r="I369" s="4"/>
      <c r="J369" s="4"/>
      <c r="K369" s="4"/>
      <c r="L369" s="4"/>
      <c r="M369" s="4" t="s">
        <v>128</v>
      </c>
      <c r="N369" s="4"/>
      <c r="O369" s="8" t="s">
        <v>47</v>
      </c>
      <c r="P369" s="11" t="s">
        <v>130</v>
      </c>
      <c r="Q369" s="4">
        <v>13432.0</v>
      </c>
      <c r="R369" s="4">
        <v>3.0</v>
      </c>
      <c r="S369" s="4" t="s">
        <v>132</v>
      </c>
      <c r="T369" s="14" t="s">
        <v>1644</v>
      </c>
      <c r="U369" s="8" t="s">
        <v>1645</v>
      </c>
    </row>
    <row r="370">
      <c r="A370" s="9" t="s">
        <v>1641</v>
      </c>
      <c r="B370" s="4" t="s">
        <v>125</v>
      </c>
      <c r="C370" s="6" t="s">
        <v>1642</v>
      </c>
      <c r="D370" s="4" t="s">
        <v>1643</v>
      </c>
      <c r="E370" s="7">
        <v>43755.61969907407</v>
      </c>
      <c r="F370" s="4"/>
      <c r="G370" s="4"/>
      <c r="H370" s="4" t="s">
        <v>28</v>
      </c>
      <c r="I370" s="4"/>
      <c r="J370" s="4"/>
      <c r="K370" s="4"/>
      <c r="L370" s="4"/>
      <c r="M370" s="4" t="s">
        <v>128</v>
      </c>
      <c r="N370" s="4"/>
      <c r="O370" s="8" t="s">
        <v>47</v>
      </c>
      <c r="P370" s="11" t="s">
        <v>130</v>
      </c>
      <c r="Q370" s="4">
        <v>13432.0</v>
      </c>
      <c r="R370" s="4">
        <v>3.0</v>
      </c>
      <c r="S370" s="4" t="s">
        <v>132</v>
      </c>
      <c r="T370" s="14" t="s">
        <v>1644</v>
      </c>
      <c r="U370" s="8" t="s">
        <v>1645</v>
      </c>
    </row>
    <row r="371">
      <c r="A371" s="9" t="s">
        <v>1646</v>
      </c>
      <c r="B371" s="4" t="s">
        <v>37</v>
      </c>
      <c r="C371" s="22" t="s">
        <v>1647</v>
      </c>
      <c r="D371" s="4" t="s">
        <v>1648</v>
      </c>
      <c r="E371" s="7">
        <v>43755.22333333333</v>
      </c>
      <c r="F371" s="4"/>
      <c r="G371" s="4"/>
      <c r="H371" s="4"/>
      <c r="I371" s="4"/>
      <c r="J371" s="4"/>
      <c r="K371" s="4"/>
      <c r="L371" s="4"/>
      <c r="M371" s="4" t="s">
        <v>46</v>
      </c>
      <c r="N371" s="4"/>
      <c r="O371" s="8" t="s">
        <v>47</v>
      </c>
      <c r="P371" s="11" t="s">
        <v>48</v>
      </c>
      <c r="Q371" s="4">
        <v>700840.0</v>
      </c>
      <c r="R371" s="4">
        <v>40.0</v>
      </c>
      <c r="S371" s="4" t="s">
        <v>49</v>
      </c>
      <c r="T371" s="14" t="s">
        <v>1649</v>
      </c>
      <c r="U371" s="8" t="s">
        <v>1650</v>
      </c>
    </row>
    <row r="372">
      <c r="A372" s="9" t="s">
        <v>1651</v>
      </c>
      <c r="B372" s="4" t="s">
        <v>25</v>
      </c>
      <c r="C372" s="6" t="s">
        <v>1652</v>
      </c>
      <c r="D372" s="4" t="s">
        <v>1653</v>
      </c>
      <c r="E372" s="7">
        <v>43754.87515046296</v>
      </c>
      <c r="F372" s="4"/>
      <c r="G372" s="4"/>
      <c r="H372" s="4" t="s">
        <v>28</v>
      </c>
      <c r="I372" s="4"/>
      <c r="J372" s="4"/>
      <c r="K372" s="4"/>
      <c r="L372" s="4"/>
      <c r="M372" s="4" t="s">
        <v>29</v>
      </c>
      <c r="N372" s="4"/>
      <c r="O372" s="8" t="s">
        <v>30</v>
      </c>
      <c r="P372" s="11" t="s">
        <v>31</v>
      </c>
      <c r="Q372" s="4">
        <v>2132620.0</v>
      </c>
      <c r="R372" s="4">
        <v>37.0</v>
      </c>
      <c r="S372" s="4" t="s">
        <v>33</v>
      </c>
      <c r="T372" s="14" t="s">
        <v>1654</v>
      </c>
      <c r="U372" s="8" t="s">
        <v>1655</v>
      </c>
    </row>
    <row r="373">
      <c r="A373" s="9" t="s">
        <v>1656</v>
      </c>
      <c r="B373" s="4" t="s">
        <v>25</v>
      </c>
      <c r="C373" s="6" t="s">
        <v>1657</v>
      </c>
      <c r="D373" s="4" t="s">
        <v>1658</v>
      </c>
      <c r="E373" s="7">
        <v>43754.80788194445</v>
      </c>
      <c r="F373" s="4"/>
      <c r="G373" s="4"/>
      <c r="H373" s="4" t="s">
        <v>28</v>
      </c>
      <c r="I373" s="4"/>
      <c r="J373" s="4"/>
      <c r="K373" s="4"/>
      <c r="L373" s="4"/>
      <c r="M373" s="4" t="s">
        <v>29</v>
      </c>
      <c r="N373" s="4"/>
      <c r="O373" s="8" t="s">
        <v>30</v>
      </c>
      <c r="P373" s="11" t="s">
        <v>31</v>
      </c>
      <c r="Q373" s="4">
        <v>2132456.0</v>
      </c>
      <c r="R373" s="4">
        <v>37.0</v>
      </c>
      <c r="S373" s="4" t="s">
        <v>33</v>
      </c>
      <c r="T373" s="14" t="s">
        <v>1659</v>
      </c>
      <c r="U373" s="8" t="s">
        <v>1660</v>
      </c>
    </row>
    <row r="374">
      <c r="A374" s="9" t="s">
        <v>1661</v>
      </c>
      <c r="B374" s="4" t="s">
        <v>217</v>
      </c>
      <c r="C374" s="22" t="s">
        <v>1662</v>
      </c>
      <c r="D374" s="4" t="s">
        <v>1663</v>
      </c>
      <c r="E374" s="7">
        <v>43754.74673611111</v>
      </c>
      <c r="F374" s="4"/>
      <c r="G374" s="4"/>
      <c r="H374" s="4"/>
      <c r="I374" s="4"/>
      <c r="J374" s="4"/>
      <c r="K374" s="4"/>
      <c r="L374" s="4"/>
      <c r="M374" s="4" t="s">
        <v>220</v>
      </c>
      <c r="N374" s="4"/>
      <c r="O374" s="8" t="s">
        <v>47</v>
      </c>
      <c r="P374" s="11" t="s">
        <v>222</v>
      </c>
      <c r="Q374" s="4">
        <v>777784.0</v>
      </c>
      <c r="R374" s="4">
        <v>5.0</v>
      </c>
      <c r="S374" s="4"/>
      <c r="T374" s="14" t="s">
        <v>1664</v>
      </c>
      <c r="U374" s="8" t="s">
        <v>1665</v>
      </c>
    </row>
    <row r="375">
      <c r="A375" s="9" t="s">
        <v>1666</v>
      </c>
      <c r="B375" s="4" t="s">
        <v>25</v>
      </c>
      <c r="C375" s="6" t="s">
        <v>1667</v>
      </c>
      <c r="D375" s="4" t="s">
        <v>1668</v>
      </c>
      <c r="E375" s="7">
        <v>43754.709282407406</v>
      </c>
      <c r="F375" s="4"/>
      <c r="G375" s="4"/>
      <c r="H375" s="4" t="s">
        <v>28</v>
      </c>
      <c r="I375" s="4"/>
      <c r="J375" s="4"/>
      <c r="K375" s="4"/>
      <c r="L375" s="4"/>
      <c r="M375" s="4" t="s">
        <v>29</v>
      </c>
      <c r="N375" s="4"/>
      <c r="O375" s="8" t="s">
        <v>30</v>
      </c>
      <c r="P375" s="11" t="s">
        <v>31</v>
      </c>
      <c r="Q375" s="4">
        <v>2132274.0</v>
      </c>
      <c r="R375" s="4">
        <v>37.0</v>
      </c>
      <c r="S375" s="4" t="s">
        <v>33</v>
      </c>
      <c r="T375" s="14" t="s">
        <v>1669</v>
      </c>
      <c r="U375" s="8" t="s">
        <v>1670</v>
      </c>
    </row>
    <row r="376">
      <c r="A376" s="9" t="s">
        <v>1671</v>
      </c>
      <c r="B376" s="4" t="s">
        <v>251</v>
      </c>
      <c r="C376" s="22" t="s">
        <v>1672</v>
      </c>
      <c r="D376" s="4" t="s">
        <v>1673</v>
      </c>
      <c r="E376" s="7">
        <v>43754.70726851852</v>
      </c>
      <c r="F376" s="4"/>
      <c r="G376" s="4"/>
      <c r="H376" s="4"/>
      <c r="I376" s="4"/>
      <c r="J376" s="4"/>
      <c r="K376" s="4"/>
      <c r="L376" s="4"/>
      <c r="M376" s="4" t="s">
        <v>254</v>
      </c>
      <c r="N376" s="4"/>
      <c r="O376" s="8" t="s">
        <v>47</v>
      </c>
      <c r="P376" s="11" t="s">
        <v>255</v>
      </c>
      <c r="Q376" s="4">
        <v>1861892.0</v>
      </c>
      <c r="R376" s="4">
        <v>68.0</v>
      </c>
      <c r="S376" s="4" t="s">
        <v>78</v>
      </c>
      <c r="T376" s="14" t="s">
        <v>1674</v>
      </c>
      <c r="U376" s="8" t="s">
        <v>1675</v>
      </c>
    </row>
    <row r="377">
      <c r="A377" s="9" t="s">
        <v>1671</v>
      </c>
      <c r="B377" s="4" t="s">
        <v>251</v>
      </c>
      <c r="C377" s="22" t="s">
        <v>1672</v>
      </c>
      <c r="D377" s="4" t="s">
        <v>1673</v>
      </c>
      <c r="E377" s="7">
        <v>43754.70726851852</v>
      </c>
      <c r="F377" s="4"/>
      <c r="G377" s="4"/>
      <c r="H377" s="4"/>
      <c r="I377" s="4"/>
      <c r="J377" s="4"/>
      <c r="K377" s="4"/>
      <c r="L377" s="4"/>
      <c r="M377" s="4" t="s">
        <v>254</v>
      </c>
      <c r="N377" s="4"/>
      <c r="O377" s="8" t="s">
        <v>47</v>
      </c>
      <c r="P377" s="11" t="s">
        <v>255</v>
      </c>
      <c r="Q377" s="4">
        <v>1861892.0</v>
      </c>
      <c r="R377" s="4">
        <v>68.0</v>
      </c>
      <c r="S377" s="4" t="s">
        <v>78</v>
      </c>
      <c r="T377" s="14" t="s">
        <v>1674</v>
      </c>
      <c r="U377" s="8" t="s">
        <v>1675</v>
      </c>
    </row>
    <row r="378">
      <c r="A378" s="9" t="s">
        <v>1676</v>
      </c>
      <c r="B378" s="4" t="s">
        <v>217</v>
      </c>
      <c r="C378" s="22" t="s">
        <v>1677</v>
      </c>
      <c r="D378" s="4" t="s">
        <v>1678</v>
      </c>
      <c r="E378" s="7">
        <v>43753.86887731482</v>
      </c>
      <c r="F378" s="4"/>
      <c r="G378" s="4"/>
      <c r="H378" s="4"/>
      <c r="I378" s="4"/>
      <c r="J378" s="4"/>
      <c r="K378" s="4"/>
      <c r="L378" s="4"/>
      <c r="M378" s="4" t="s">
        <v>220</v>
      </c>
      <c r="N378" s="4"/>
      <c r="O378" s="8" t="s">
        <v>221</v>
      </c>
      <c r="P378" s="11" t="s">
        <v>222</v>
      </c>
      <c r="Q378" s="4">
        <v>777277.0</v>
      </c>
      <c r="R378" s="4">
        <v>5.0</v>
      </c>
      <c r="S378" s="4"/>
      <c r="T378" s="14" t="s">
        <v>1679</v>
      </c>
      <c r="U378" s="8" t="s">
        <v>1680</v>
      </c>
    </row>
    <row r="379">
      <c r="A379" s="9" t="s">
        <v>1681</v>
      </c>
      <c r="B379" s="4" t="s">
        <v>55</v>
      </c>
      <c r="C379" s="6" t="s">
        <v>1682</v>
      </c>
      <c r="D379" s="4" t="s">
        <v>1683</v>
      </c>
      <c r="E379" s="7">
        <v>43753.71225694445</v>
      </c>
      <c r="F379" s="4"/>
      <c r="G379" s="4"/>
      <c r="H379" s="4" t="s">
        <v>28</v>
      </c>
      <c r="I379" s="4"/>
      <c r="J379" s="4"/>
      <c r="K379" s="4"/>
      <c r="L379" s="4"/>
      <c r="M379" s="4" t="s">
        <v>58</v>
      </c>
      <c r="N379" s="4"/>
      <c r="O379" s="8" t="s">
        <v>203</v>
      </c>
      <c r="P379" s="11" t="s">
        <v>59</v>
      </c>
      <c r="Q379" s="4">
        <v>486513.0</v>
      </c>
      <c r="R379" s="4">
        <v>10.0</v>
      </c>
      <c r="S379" s="4" t="s">
        <v>62</v>
      </c>
      <c r="T379" s="14" t="s">
        <v>1684</v>
      </c>
      <c r="U379" s="8" t="s">
        <v>1685</v>
      </c>
    </row>
    <row r="380">
      <c r="A380" s="9" t="s">
        <v>1686</v>
      </c>
      <c r="B380" s="4" t="s">
        <v>352</v>
      </c>
      <c r="C380" s="6" t="s">
        <v>1687</v>
      </c>
      <c r="D380" s="4" t="s">
        <v>1688</v>
      </c>
      <c r="E380" s="7">
        <v>43753.54141203704</v>
      </c>
      <c r="F380" s="4"/>
      <c r="G380" s="4"/>
      <c r="H380" s="4" t="s">
        <v>28</v>
      </c>
      <c r="I380" s="4"/>
      <c r="J380" s="4"/>
      <c r="K380" s="4"/>
      <c r="L380" s="4"/>
      <c r="M380" s="4" t="s">
        <v>355</v>
      </c>
      <c r="N380" s="4"/>
      <c r="O380" s="8" t="s">
        <v>30</v>
      </c>
      <c r="P380" s="11" t="s">
        <v>356</v>
      </c>
      <c r="Q380" s="4">
        <v>881268.0</v>
      </c>
      <c r="R380" s="4">
        <v>336.0</v>
      </c>
      <c r="S380" s="4" t="s">
        <v>78</v>
      </c>
      <c r="T380" s="14" t="s">
        <v>1689</v>
      </c>
      <c r="U380" s="8" t="s">
        <v>1690</v>
      </c>
    </row>
    <row r="381">
      <c r="A381" s="9" t="s">
        <v>1691</v>
      </c>
      <c r="B381" s="4" t="s">
        <v>142</v>
      </c>
      <c r="C381" s="22" t="s">
        <v>1692</v>
      </c>
      <c r="D381" s="4" t="s">
        <v>1693</v>
      </c>
      <c r="E381" s="7">
        <v>43753.49283564815</v>
      </c>
      <c r="F381" s="4"/>
      <c r="G381" s="4"/>
      <c r="H381" s="4"/>
      <c r="I381" s="4"/>
      <c r="J381" s="4"/>
      <c r="K381" s="4"/>
      <c r="L381" s="4"/>
      <c r="M381" s="4" t="s">
        <v>145</v>
      </c>
      <c r="N381" s="4"/>
      <c r="O381" s="8" t="s">
        <v>221</v>
      </c>
      <c r="P381" s="11" t="s">
        <v>1694</v>
      </c>
      <c r="Q381" s="4">
        <v>234663.0</v>
      </c>
      <c r="R381" s="4">
        <v>50.0</v>
      </c>
      <c r="S381" s="4" t="s">
        <v>78</v>
      </c>
      <c r="T381" s="14" t="s">
        <v>1695</v>
      </c>
      <c r="U381" s="8" t="s">
        <v>1696</v>
      </c>
    </row>
    <row r="382">
      <c r="A382" s="9" t="s">
        <v>1697</v>
      </c>
      <c r="B382" s="4" t="s">
        <v>55</v>
      </c>
      <c r="C382" s="6" t="s">
        <v>1698</v>
      </c>
      <c r="D382" s="4" t="s">
        <v>1699</v>
      </c>
      <c r="E382" s="7">
        <v>43753.45510416667</v>
      </c>
      <c r="F382" s="4"/>
      <c r="G382" s="4"/>
      <c r="H382" s="4"/>
      <c r="I382" s="4"/>
      <c r="J382" s="4"/>
      <c r="K382" s="4"/>
      <c r="L382" s="4"/>
      <c r="M382" s="4" t="s">
        <v>58</v>
      </c>
      <c r="N382" s="4"/>
      <c r="O382" s="8" t="s">
        <v>30</v>
      </c>
      <c r="P382" s="11" t="s">
        <v>59</v>
      </c>
      <c r="Q382" s="4">
        <v>486417.0</v>
      </c>
      <c r="R382" s="4">
        <v>10.0</v>
      </c>
      <c r="S382" s="4" t="s">
        <v>62</v>
      </c>
      <c r="T382" s="14" t="s">
        <v>1700</v>
      </c>
      <c r="U382" s="8" t="s">
        <v>1701</v>
      </c>
    </row>
    <row r="383">
      <c r="A383" s="9" t="s">
        <v>1702</v>
      </c>
      <c r="B383" s="4" t="s">
        <v>142</v>
      </c>
      <c r="C383" s="22" t="s">
        <v>1703</v>
      </c>
      <c r="D383" s="4" t="s">
        <v>1704</v>
      </c>
      <c r="E383" s="7">
        <v>43752.762812500005</v>
      </c>
      <c r="F383" s="4"/>
      <c r="G383" s="4"/>
      <c r="H383" s="4"/>
      <c r="I383" s="4"/>
      <c r="J383" s="4"/>
      <c r="K383" s="4"/>
      <c r="L383" s="4"/>
      <c r="M383" s="4" t="s">
        <v>145</v>
      </c>
      <c r="N383" s="4"/>
      <c r="O383" s="8" t="s">
        <v>47</v>
      </c>
      <c r="P383" s="11" t="s">
        <v>1694</v>
      </c>
      <c r="Q383" s="4">
        <v>234394.0</v>
      </c>
      <c r="R383" s="4">
        <v>50.0</v>
      </c>
      <c r="S383" s="4" t="s">
        <v>78</v>
      </c>
      <c r="T383" s="14" t="s">
        <v>1705</v>
      </c>
      <c r="U383" s="8" t="s">
        <v>1706</v>
      </c>
    </row>
    <row r="384">
      <c r="A384" s="9" t="s">
        <v>1707</v>
      </c>
      <c r="B384" s="4" t="s">
        <v>73</v>
      </c>
      <c r="C384" s="126" t="s">
        <v>1708</v>
      </c>
      <c r="D384" s="4" t="s">
        <v>1709</v>
      </c>
      <c r="E384" s="7">
        <v>43752.493981481486</v>
      </c>
      <c r="F384" s="4"/>
      <c r="G384" s="4"/>
      <c r="H384" s="4"/>
      <c r="I384" s="4"/>
      <c r="J384" s="4"/>
      <c r="K384" s="4"/>
      <c r="L384" s="4"/>
      <c r="M384" s="4" t="s">
        <v>76</v>
      </c>
      <c r="N384" s="4"/>
      <c r="O384" s="8" t="s">
        <v>47</v>
      </c>
      <c r="P384" s="11" t="s">
        <v>77</v>
      </c>
      <c r="Q384" s="4">
        <v>1445099.0</v>
      </c>
      <c r="R384" s="4">
        <v>260.0</v>
      </c>
      <c r="S384" s="4" t="s">
        <v>78</v>
      </c>
      <c r="T384" s="14" t="s">
        <v>1710</v>
      </c>
      <c r="U384" s="8" t="s">
        <v>1711</v>
      </c>
    </row>
    <row r="385">
      <c r="A385" s="9" t="s">
        <v>1712</v>
      </c>
      <c r="B385" s="4" t="s">
        <v>125</v>
      </c>
      <c r="C385" s="22" t="s">
        <v>1713</v>
      </c>
      <c r="D385" s="4" t="s">
        <v>1714</v>
      </c>
      <c r="E385" s="7">
        <v>43752.48359953704</v>
      </c>
      <c r="F385" s="4"/>
      <c r="G385" s="4"/>
      <c r="H385" s="4"/>
      <c r="I385" s="4"/>
      <c r="J385" s="4"/>
      <c r="K385" s="4"/>
      <c r="L385" s="4"/>
      <c r="M385" s="4" t="s">
        <v>128</v>
      </c>
      <c r="N385" s="4"/>
      <c r="O385" s="8" t="s">
        <v>129</v>
      </c>
      <c r="P385" s="11" t="s">
        <v>130</v>
      </c>
      <c r="Q385" s="4">
        <v>13398.0</v>
      </c>
      <c r="R385" s="4">
        <v>3.0</v>
      </c>
      <c r="S385" s="4" t="s">
        <v>132</v>
      </c>
      <c r="T385" s="14" t="s">
        <v>1715</v>
      </c>
      <c r="U385" s="8" t="s">
        <v>1716</v>
      </c>
    </row>
    <row r="386">
      <c r="A386" s="9" t="s">
        <v>1712</v>
      </c>
      <c r="B386" s="4" t="s">
        <v>125</v>
      </c>
      <c r="C386" s="22" t="s">
        <v>1713</v>
      </c>
      <c r="D386" s="4" t="s">
        <v>1714</v>
      </c>
      <c r="E386" s="7">
        <v>43752.48359953704</v>
      </c>
      <c r="F386" s="4"/>
      <c r="G386" s="4"/>
      <c r="H386" s="4"/>
      <c r="I386" s="4"/>
      <c r="J386" s="4"/>
      <c r="K386" s="4"/>
      <c r="L386" s="4"/>
      <c r="M386" s="4" t="s">
        <v>128</v>
      </c>
      <c r="N386" s="4"/>
      <c r="O386" s="8" t="s">
        <v>129</v>
      </c>
      <c r="P386" s="11" t="s">
        <v>130</v>
      </c>
      <c r="Q386" s="4">
        <v>13398.0</v>
      </c>
      <c r="R386" s="4">
        <v>3.0</v>
      </c>
      <c r="S386" s="4" t="s">
        <v>132</v>
      </c>
      <c r="T386" s="14" t="s">
        <v>1715</v>
      </c>
      <c r="U386" s="8" t="s">
        <v>1716</v>
      </c>
    </row>
    <row r="387">
      <c r="A387" s="9" t="s">
        <v>1717</v>
      </c>
      <c r="B387" s="4" t="s">
        <v>73</v>
      </c>
      <c r="C387" s="22" t="s">
        <v>1718</v>
      </c>
      <c r="D387" s="4" t="s">
        <v>1719</v>
      </c>
      <c r="E387" s="7">
        <v>43752.474398148144</v>
      </c>
      <c r="F387" s="4"/>
      <c r="G387" s="4"/>
      <c r="H387" s="4"/>
      <c r="I387" s="4"/>
      <c r="J387" s="4"/>
      <c r="K387" s="4"/>
      <c r="L387" s="4"/>
      <c r="M387" s="4" t="s">
        <v>76</v>
      </c>
      <c r="N387" s="4"/>
      <c r="O387" s="8" t="s">
        <v>30</v>
      </c>
      <c r="P387" s="11" t="s">
        <v>77</v>
      </c>
      <c r="Q387" s="4">
        <v>1445071.0</v>
      </c>
      <c r="R387" s="4">
        <v>260.0</v>
      </c>
      <c r="S387" s="4" t="s">
        <v>78</v>
      </c>
      <c r="T387" s="14" t="s">
        <v>1720</v>
      </c>
      <c r="U387" s="8" t="s">
        <v>1721</v>
      </c>
    </row>
    <row r="388">
      <c r="A388" s="9" t="s">
        <v>1722</v>
      </c>
      <c r="B388" s="4" t="s">
        <v>55</v>
      </c>
      <c r="C388" s="6" t="s">
        <v>1723</v>
      </c>
      <c r="D388" s="4" t="s">
        <v>1724</v>
      </c>
      <c r="E388" s="7">
        <v>43752.428981481484</v>
      </c>
      <c r="F388" s="4"/>
      <c r="G388" s="4"/>
      <c r="H388" s="4" t="s">
        <v>28</v>
      </c>
      <c r="I388" s="4"/>
      <c r="J388" s="4"/>
      <c r="K388" s="4"/>
      <c r="L388" s="4"/>
      <c r="M388" s="4" t="s">
        <v>58</v>
      </c>
      <c r="N388" s="4"/>
      <c r="O388" s="8" t="s">
        <v>30</v>
      </c>
      <c r="P388" s="11" t="s">
        <v>59</v>
      </c>
      <c r="Q388" s="4">
        <v>486130.0</v>
      </c>
      <c r="R388" s="4">
        <v>10.0</v>
      </c>
      <c r="S388" s="4" t="s">
        <v>62</v>
      </c>
      <c r="T388" s="14" t="s">
        <v>1725</v>
      </c>
      <c r="U388" s="8" t="s">
        <v>1726</v>
      </c>
    </row>
    <row r="389">
      <c r="A389" s="9" t="s">
        <v>1727</v>
      </c>
      <c r="B389" s="4" t="s">
        <v>55</v>
      </c>
      <c r="C389" s="6" t="s">
        <v>1728</v>
      </c>
      <c r="D389" s="4" t="s">
        <v>1729</v>
      </c>
      <c r="E389" s="7">
        <v>43752.293020833335</v>
      </c>
      <c r="F389" s="4"/>
      <c r="G389" s="4"/>
      <c r="H389" s="4" t="s">
        <v>28</v>
      </c>
      <c r="I389" s="4"/>
      <c r="J389" s="4"/>
      <c r="K389" s="4"/>
      <c r="L389" s="4"/>
      <c r="M389" s="4" t="s">
        <v>58</v>
      </c>
      <c r="N389" s="4"/>
      <c r="O389" s="8" t="s">
        <v>30</v>
      </c>
      <c r="P389" s="11" t="s">
        <v>59</v>
      </c>
      <c r="Q389" s="4">
        <v>486106.0</v>
      </c>
      <c r="R389" s="4">
        <v>10.0</v>
      </c>
      <c r="S389" s="4" t="s">
        <v>62</v>
      </c>
      <c r="T389" s="14" t="s">
        <v>1730</v>
      </c>
      <c r="U389" s="8" t="s">
        <v>1731</v>
      </c>
    </row>
    <row r="390">
      <c r="A390" s="9" t="s">
        <v>1732</v>
      </c>
      <c r="B390" s="4" t="s">
        <v>125</v>
      </c>
      <c r="C390" s="22" t="s">
        <v>1733</v>
      </c>
      <c r="D390" s="4" t="s">
        <v>1734</v>
      </c>
      <c r="E390" s="7">
        <v>43751.7652662037</v>
      </c>
      <c r="F390" s="4"/>
      <c r="G390" s="4"/>
      <c r="H390" s="4"/>
      <c r="I390" s="4"/>
      <c r="J390" s="4"/>
      <c r="K390" s="4"/>
      <c r="L390" s="4"/>
      <c r="M390" s="4" t="s">
        <v>128</v>
      </c>
      <c r="N390" s="4"/>
      <c r="O390" s="8" t="s">
        <v>129</v>
      </c>
      <c r="P390" s="11" t="s">
        <v>130</v>
      </c>
      <c r="Q390" s="4">
        <v>13394.0</v>
      </c>
      <c r="R390" s="4">
        <v>3.0</v>
      </c>
      <c r="S390" s="4" t="s">
        <v>132</v>
      </c>
      <c r="T390" s="14" t="s">
        <v>1735</v>
      </c>
      <c r="U390" s="8" t="s">
        <v>1736</v>
      </c>
    </row>
    <row r="391">
      <c r="A391" s="9" t="s">
        <v>1737</v>
      </c>
      <c r="B391" s="4" t="s">
        <v>25</v>
      </c>
      <c r="C391" s="6" t="s">
        <v>1738</v>
      </c>
      <c r="D391" s="4" t="s">
        <v>1739</v>
      </c>
      <c r="E391" s="7">
        <v>43751.71832175926</v>
      </c>
      <c r="F391" s="4"/>
      <c r="G391" s="4"/>
      <c r="H391" s="4" t="s">
        <v>28</v>
      </c>
      <c r="I391" s="4"/>
      <c r="J391" s="4"/>
      <c r="K391" s="4"/>
      <c r="L391" s="4"/>
      <c r="M391" s="4" t="s">
        <v>29</v>
      </c>
      <c r="N391" s="4"/>
      <c r="O391" s="8" t="s">
        <v>30</v>
      </c>
      <c r="P391" s="11" t="s">
        <v>31</v>
      </c>
      <c r="Q391" s="4">
        <v>2127528.0</v>
      </c>
      <c r="R391" s="4">
        <v>37.0</v>
      </c>
      <c r="S391" s="4" t="s">
        <v>33</v>
      </c>
      <c r="T391" s="14" t="s">
        <v>1740</v>
      </c>
      <c r="U391" s="8" t="s">
        <v>1741</v>
      </c>
    </row>
    <row r="392">
      <c r="A392" s="9" t="s">
        <v>1742</v>
      </c>
      <c r="B392" s="4" t="s">
        <v>25</v>
      </c>
      <c r="C392" s="6" t="s">
        <v>1743</v>
      </c>
      <c r="D392" s="4" t="s">
        <v>1744</v>
      </c>
      <c r="E392" s="7">
        <v>43751.69398148148</v>
      </c>
      <c r="F392" s="4"/>
      <c r="G392" s="4"/>
      <c r="H392" s="4" t="s">
        <v>28</v>
      </c>
      <c r="I392" s="4"/>
      <c r="J392" s="4"/>
      <c r="K392" s="4"/>
      <c r="L392" s="4"/>
      <c r="M392" s="4" t="s">
        <v>29</v>
      </c>
      <c r="N392" s="4"/>
      <c r="O392" s="8" t="s">
        <v>30</v>
      </c>
      <c r="P392" s="11" t="s">
        <v>31</v>
      </c>
      <c r="Q392" s="4">
        <v>2127528.0</v>
      </c>
      <c r="R392" s="4">
        <v>37.0</v>
      </c>
      <c r="S392" s="4" t="s">
        <v>33</v>
      </c>
      <c r="T392" s="14" t="s">
        <v>1745</v>
      </c>
      <c r="U392" s="8" t="s">
        <v>1746</v>
      </c>
    </row>
    <row r="393">
      <c r="A393" s="9" t="s">
        <v>1742</v>
      </c>
      <c r="B393" s="4" t="s">
        <v>25</v>
      </c>
      <c r="C393" s="6" t="s">
        <v>1743</v>
      </c>
      <c r="D393" s="4" t="s">
        <v>1744</v>
      </c>
      <c r="E393" s="7">
        <v>43751.69398148148</v>
      </c>
      <c r="F393" s="4"/>
      <c r="G393" s="4"/>
      <c r="H393" s="4" t="s">
        <v>28</v>
      </c>
      <c r="I393" s="4"/>
      <c r="J393" s="4"/>
      <c r="K393" s="4"/>
      <c r="L393" s="4"/>
      <c r="M393" s="4" t="s">
        <v>29</v>
      </c>
      <c r="N393" s="4"/>
      <c r="O393" s="8" t="s">
        <v>30</v>
      </c>
      <c r="P393" s="11" t="s">
        <v>31</v>
      </c>
      <c r="Q393" s="4">
        <v>2127528.0</v>
      </c>
      <c r="R393" s="4">
        <v>37.0</v>
      </c>
      <c r="S393" s="4" t="s">
        <v>33</v>
      </c>
      <c r="T393" s="14" t="s">
        <v>1745</v>
      </c>
      <c r="U393" s="8" t="s">
        <v>1746</v>
      </c>
    </row>
    <row r="394">
      <c r="A394" s="9" t="s">
        <v>1747</v>
      </c>
      <c r="B394" s="4" t="s">
        <v>251</v>
      </c>
      <c r="C394" s="22" t="s">
        <v>1748</v>
      </c>
      <c r="D394" s="4" t="s">
        <v>1749</v>
      </c>
      <c r="E394" s="7">
        <v>43751.628159722226</v>
      </c>
      <c r="F394" s="4"/>
      <c r="G394" s="4"/>
      <c r="H394" s="4"/>
      <c r="I394" s="4"/>
      <c r="J394" s="4"/>
      <c r="K394" s="4"/>
      <c r="L394" s="4"/>
      <c r="M394" s="4" t="s">
        <v>254</v>
      </c>
      <c r="N394" s="4"/>
      <c r="O394" s="8" t="s">
        <v>47</v>
      </c>
      <c r="P394" s="11" t="s">
        <v>255</v>
      </c>
      <c r="Q394" s="4">
        <v>1858107.0</v>
      </c>
      <c r="R394" s="4">
        <v>68.0</v>
      </c>
      <c r="S394" s="4" t="s">
        <v>78</v>
      </c>
      <c r="T394" s="14" t="s">
        <v>1750</v>
      </c>
      <c r="U394" s="8" t="s">
        <v>1751</v>
      </c>
    </row>
    <row r="395">
      <c r="A395" s="9" t="s">
        <v>1752</v>
      </c>
      <c r="B395" s="4" t="s">
        <v>25</v>
      </c>
      <c r="C395" s="6" t="s">
        <v>1753</v>
      </c>
      <c r="D395" s="4" t="s">
        <v>1754</v>
      </c>
      <c r="E395" s="7">
        <v>43751.33366898148</v>
      </c>
      <c r="F395" s="4"/>
      <c r="G395" s="4"/>
      <c r="H395" s="4" t="s">
        <v>28</v>
      </c>
      <c r="I395" s="4"/>
      <c r="J395" s="4"/>
      <c r="K395" s="4"/>
      <c r="L395" s="4"/>
      <c r="M395" s="4" t="s">
        <v>29</v>
      </c>
      <c r="N395" s="4"/>
      <c r="O395" s="8" t="s">
        <v>30</v>
      </c>
      <c r="P395" s="11" t="s">
        <v>31</v>
      </c>
      <c r="Q395" s="4">
        <v>2126826.0</v>
      </c>
      <c r="R395" s="4">
        <v>37.0</v>
      </c>
      <c r="S395" s="4" t="s">
        <v>33</v>
      </c>
      <c r="T395" s="14" t="s">
        <v>1755</v>
      </c>
      <c r="U395" s="8" t="s">
        <v>1756</v>
      </c>
    </row>
    <row r="396">
      <c r="A396" s="9" t="s">
        <v>1757</v>
      </c>
      <c r="B396" s="4" t="s">
        <v>55</v>
      </c>
      <c r="C396" s="6" t="s">
        <v>1758</v>
      </c>
      <c r="D396" s="4" t="s">
        <v>1759</v>
      </c>
      <c r="E396" s="7">
        <v>43751.27819444444</v>
      </c>
      <c r="F396" s="4"/>
      <c r="G396" s="4"/>
      <c r="H396" s="4" t="s">
        <v>28</v>
      </c>
      <c r="I396" s="4"/>
      <c r="J396" s="4"/>
      <c r="K396" s="4"/>
      <c r="L396" s="4"/>
      <c r="M396" s="4" t="s">
        <v>58</v>
      </c>
      <c r="N396" s="4"/>
      <c r="O396" s="8" t="s">
        <v>203</v>
      </c>
      <c r="P396" s="11" t="s">
        <v>59</v>
      </c>
      <c r="Q396" s="4">
        <v>485805.0</v>
      </c>
      <c r="R396" s="4">
        <v>10.0</v>
      </c>
      <c r="S396" s="4" t="s">
        <v>62</v>
      </c>
      <c r="T396" s="14" t="s">
        <v>1760</v>
      </c>
      <c r="U396" s="8" t="s">
        <v>1761</v>
      </c>
    </row>
    <row r="397">
      <c r="A397" s="9" t="s">
        <v>1762</v>
      </c>
      <c r="B397" s="4" t="s">
        <v>217</v>
      </c>
      <c r="C397" s="22" t="s">
        <v>1763</v>
      </c>
      <c r="D397" s="4" t="s">
        <v>1764</v>
      </c>
      <c r="E397" s="7">
        <v>43750.79912037037</v>
      </c>
      <c r="F397" s="4"/>
      <c r="G397" s="4"/>
      <c r="H397" s="4"/>
      <c r="I397" s="4"/>
      <c r="J397" s="4"/>
      <c r="K397" s="4"/>
      <c r="L397" s="4"/>
      <c r="M397" s="4" t="s">
        <v>220</v>
      </c>
      <c r="N397" s="4"/>
      <c r="O397" s="8" t="s">
        <v>47</v>
      </c>
      <c r="P397" s="11" t="s">
        <v>222</v>
      </c>
      <c r="Q397" s="4">
        <v>775670.0</v>
      </c>
      <c r="R397" s="4">
        <v>5.0</v>
      </c>
      <c r="S397" s="4"/>
      <c r="T397" s="14" t="s">
        <v>1765</v>
      </c>
      <c r="U397" s="8" t="s">
        <v>1766</v>
      </c>
    </row>
    <row r="398">
      <c r="A398" s="9" t="s">
        <v>1767</v>
      </c>
      <c r="B398" s="4" t="s">
        <v>217</v>
      </c>
      <c r="C398" s="22" t="s">
        <v>1768</v>
      </c>
      <c r="D398" s="4" t="s">
        <v>1769</v>
      </c>
      <c r="E398" s="7">
        <v>43750.79909722222</v>
      </c>
      <c r="F398" s="4"/>
      <c r="G398" s="4"/>
      <c r="H398" s="4"/>
      <c r="I398" s="4"/>
      <c r="J398" s="4"/>
      <c r="K398" s="4"/>
      <c r="L398" s="4"/>
      <c r="M398" s="4" t="s">
        <v>220</v>
      </c>
      <c r="N398" s="4"/>
      <c r="O398" s="8" t="s">
        <v>47</v>
      </c>
      <c r="P398" s="11" t="s">
        <v>222</v>
      </c>
      <c r="Q398" s="4">
        <v>775670.0</v>
      </c>
      <c r="R398" s="4">
        <v>5.0</v>
      </c>
      <c r="S398" s="4"/>
      <c r="T398" s="14" t="s">
        <v>1770</v>
      </c>
      <c r="U398" s="8" t="s">
        <v>1771</v>
      </c>
    </row>
    <row r="399">
      <c r="A399" s="9" t="s">
        <v>1772</v>
      </c>
      <c r="B399" s="4" t="s">
        <v>217</v>
      </c>
      <c r="C399" s="22" t="s">
        <v>1773</v>
      </c>
      <c r="D399" s="4" t="s">
        <v>1774</v>
      </c>
      <c r="E399" s="7">
        <v>43750.79907407408</v>
      </c>
      <c r="F399" s="4"/>
      <c r="G399" s="4"/>
      <c r="H399" s="4"/>
      <c r="I399" s="4"/>
      <c r="J399" s="4"/>
      <c r="K399" s="4"/>
      <c r="L399" s="4"/>
      <c r="M399" s="4" t="s">
        <v>220</v>
      </c>
      <c r="N399" s="4"/>
      <c r="O399" s="8" t="s">
        <v>47</v>
      </c>
      <c r="P399" s="11" t="s">
        <v>222</v>
      </c>
      <c r="Q399" s="4">
        <v>775670.0</v>
      </c>
      <c r="R399" s="4">
        <v>5.0</v>
      </c>
      <c r="S399" s="4"/>
      <c r="T399" s="14" t="s">
        <v>1775</v>
      </c>
      <c r="U399" s="8" t="s">
        <v>1776</v>
      </c>
    </row>
    <row r="400">
      <c r="A400" s="9" t="s">
        <v>1777</v>
      </c>
      <c r="B400" s="4" t="s">
        <v>217</v>
      </c>
      <c r="C400" s="22" t="s">
        <v>1778</v>
      </c>
      <c r="D400" s="4" t="s">
        <v>1779</v>
      </c>
      <c r="E400" s="7">
        <v>43750.799050925925</v>
      </c>
      <c r="F400" s="4"/>
      <c r="G400" s="4"/>
      <c r="H400" s="4"/>
      <c r="I400" s="4"/>
      <c r="J400" s="4"/>
      <c r="K400" s="4"/>
      <c r="L400" s="4"/>
      <c r="M400" s="4" t="s">
        <v>220</v>
      </c>
      <c r="N400" s="4"/>
      <c r="O400" s="8" t="s">
        <v>47</v>
      </c>
      <c r="P400" s="11" t="s">
        <v>222</v>
      </c>
      <c r="Q400" s="4">
        <v>775670.0</v>
      </c>
      <c r="R400" s="4">
        <v>5.0</v>
      </c>
      <c r="S400" s="4"/>
      <c r="T400" s="14" t="s">
        <v>1780</v>
      </c>
      <c r="U400" s="8" t="s">
        <v>1781</v>
      </c>
    </row>
    <row r="401">
      <c r="A401" s="9" t="s">
        <v>1782</v>
      </c>
      <c r="B401" s="4" t="s">
        <v>217</v>
      </c>
      <c r="C401" s="22" t="s">
        <v>1783</v>
      </c>
      <c r="D401" s="4" t="s">
        <v>1784</v>
      </c>
      <c r="E401" s="7">
        <v>43750.799039351856</v>
      </c>
      <c r="F401" s="4"/>
      <c r="G401" s="4"/>
      <c r="H401" s="4"/>
      <c r="I401" s="4"/>
      <c r="J401" s="4"/>
      <c r="K401" s="4"/>
      <c r="L401" s="4"/>
      <c r="M401" s="4" t="s">
        <v>220</v>
      </c>
      <c r="N401" s="4"/>
      <c r="O401" s="8" t="s">
        <v>47</v>
      </c>
      <c r="P401" s="11" t="s">
        <v>222</v>
      </c>
      <c r="Q401" s="4">
        <v>775670.0</v>
      </c>
      <c r="R401" s="4">
        <v>5.0</v>
      </c>
      <c r="S401" s="4"/>
      <c r="T401" s="14" t="s">
        <v>1785</v>
      </c>
      <c r="U401" s="8" t="s">
        <v>1786</v>
      </c>
    </row>
    <row r="402">
      <c r="A402" s="9" t="s">
        <v>1787</v>
      </c>
      <c r="B402" s="4" t="s">
        <v>217</v>
      </c>
      <c r="C402" s="22" t="s">
        <v>1788</v>
      </c>
      <c r="D402" s="4" t="s">
        <v>1789</v>
      </c>
      <c r="E402" s="7">
        <v>43750.7990162037</v>
      </c>
      <c r="F402" s="4"/>
      <c r="G402" s="4"/>
      <c r="H402" s="4"/>
      <c r="I402" s="4"/>
      <c r="J402" s="4"/>
      <c r="K402" s="4"/>
      <c r="L402" s="4"/>
      <c r="M402" s="4" t="s">
        <v>220</v>
      </c>
      <c r="N402" s="4"/>
      <c r="O402" s="8" t="s">
        <v>47</v>
      </c>
      <c r="P402" s="11" t="s">
        <v>222</v>
      </c>
      <c r="Q402" s="4">
        <v>775670.0</v>
      </c>
      <c r="R402" s="4">
        <v>5.0</v>
      </c>
      <c r="S402" s="4"/>
      <c r="T402" s="14" t="s">
        <v>1790</v>
      </c>
      <c r="U402" s="8" t="s">
        <v>1791</v>
      </c>
    </row>
    <row r="403">
      <c r="A403" s="9" t="s">
        <v>1792</v>
      </c>
      <c r="B403" s="4" t="s">
        <v>217</v>
      </c>
      <c r="C403" s="22" t="s">
        <v>1793</v>
      </c>
      <c r="D403" s="4" t="s">
        <v>1794</v>
      </c>
      <c r="E403" s="7">
        <v>43750.79893518519</v>
      </c>
      <c r="F403" s="4"/>
      <c r="G403" s="4"/>
      <c r="H403" s="4"/>
      <c r="I403" s="4"/>
      <c r="J403" s="4"/>
      <c r="K403" s="4"/>
      <c r="L403" s="4"/>
      <c r="M403" s="4" t="s">
        <v>220</v>
      </c>
      <c r="N403" s="4"/>
      <c r="O403" s="8" t="s">
        <v>47</v>
      </c>
      <c r="P403" s="11" t="s">
        <v>222</v>
      </c>
      <c r="Q403" s="4">
        <v>775670.0</v>
      </c>
      <c r="R403" s="4">
        <v>5.0</v>
      </c>
      <c r="S403" s="4"/>
      <c r="T403" s="14" t="s">
        <v>1795</v>
      </c>
      <c r="U403" s="8" t="s">
        <v>1796</v>
      </c>
    </row>
    <row r="404">
      <c r="A404" s="9" t="s">
        <v>1797</v>
      </c>
      <c r="B404" s="4" t="s">
        <v>217</v>
      </c>
      <c r="C404" s="22" t="s">
        <v>1798</v>
      </c>
      <c r="D404" s="4" t="s">
        <v>1799</v>
      </c>
      <c r="E404" s="7">
        <v>43750.79885416667</v>
      </c>
      <c r="F404" s="4"/>
      <c r="G404" s="4"/>
      <c r="H404" s="4"/>
      <c r="I404" s="4"/>
      <c r="J404" s="4"/>
      <c r="K404" s="4"/>
      <c r="L404" s="4"/>
      <c r="M404" s="4" t="s">
        <v>220</v>
      </c>
      <c r="N404" s="4"/>
      <c r="O404" s="8" t="s">
        <v>47</v>
      </c>
      <c r="P404" s="11" t="s">
        <v>222</v>
      </c>
      <c r="Q404" s="4">
        <v>775670.0</v>
      </c>
      <c r="R404" s="4">
        <v>5.0</v>
      </c>
      <c r="S404" s="4"/>
      <c r="T404" s="14" t="s">
        <v>1800</v>
      </c>
      <c r="U404" s="8" t="s">
        <v>1796</v>
      </c>
    </row>
    <row r="405">
      <c r="A405" s="9" t="s">
        <v>1801</v>
      </c>
      <c r="B405" s="4" t="s">
        <v>217</v>
      </c>
      <c r="C405" s="22" t="s">
        <v>1802</v>
      </c>
      <c r="D405" s="4" t="s">
        <v>1803</v>
      </c>
      <c r="E405" s="7">
        <v>43750.79883101852</v>
      </c>
      <c r="F405" s="4"/>
      <c r="G405" s="4"/>
      <c r="H405" s="4"/>
      <c r="I405" s="4"/>
      <c r="J405" s="4"/>
      <c r="K405" s="4"/>
      <c r="L405" s="4"/>
      <c r="M405" s="4" t="s">
        <v>220</v>
      </c>
      <c r="N405" s="4"/>
      <c r="O405" s="8" t="s">
        <v>47</v>
      </c>
      <c r="P405" s="11" t="s">
        <v>222</v>
      </c>
      <c r="Q405" s="4">
        <v>775670.0</v>
      </c>
      <c r="R405" s="4">
        <v>5.0</v>
      </c>
      <c r="S405" s="4"/>
      <c r="T405" s="14" t="s">
        <v>1804</v>
      </c>
      <c r="U405" s="8" t="s">
        <v>1796</v>
      </c>
    </row>
    <row r="406">
      <c r="A406" s="9" t="s">
        <v>1805</v>
      </c>
      <c r="B406" s="4" t="s">
        <v>217</v>
      </c>
      <c r="C406" s="22" t="s">
        <v>1806</v>
      </c>
      <c r="D406" s="4" t="s">
        <v>1807</v>
      </c>
      <c r="E406" s="7">
        <v>43750.79881944445</v>
      </c>
      <c r="F406" s="4"/>
      <c r="G406" s="4"/>
      <c r="H406" s="4"/>
      <c r="I406" s="4"/>
      <c r="J406" s="4"/>
      <c r="K406" s="4"/>
      <c r="L406" s="4"/>
      <c r="M406" s="4" t="s">
        <v>220</v>
      </c>
      <c r="N406" s="4"/>
      <c r="O406" s="8" t="s">
        <v>47</v>
      </c>
      <c r="P406" s="11" t="s">
        <v>222</v>
      </c>
      <c r="Q406" s="4">
        <v>775670.0</v>
      </c>
      <c r="R406" s="4">
        <v>5.0</v>
      </c>
      <c r="S406" s="4"/>
      <c r="T406" s="14" t="s">
        <v>1808</v>
      </c>
      <c r="U406" s="8" t="s">
        <v>1809</v>
      </c>
    </row>
    <row r="407">
      <c r="A407" s="9" t="s">
        <v>1805</v>
      </c>
      <c r="B407" s="4" t="s">
        <v>217</v>
      </c>
      <c r="C407" s="22" t="s">
        <v>1806</v>
      </c>
      <c r="D407" s="4" t="s">
        <v>1807</v>
      </c>
      <c r="E407" s="7">
        <v>43750.79881944445</v>
      </c>
      <c r="F407" s="4"/>
      <c r="G407" s="4"/>
      <c r="H407" s="4"/>
      <c r="I407" s="4"/>
      <c r="J407" s="4"/>
      <c r="K407" s="4"/>
      <c r="L407" s="4"/>
      <c r="M407" s="4" t="s">
        <v>220</v>
      </c>
      <c r="N407" s="4"/>
      <c r="O407" s="8" t="s">
        <v>47</v>
      </c>
      <c r="P407" s="11" t="s">
        <v>222</v>
      </c>
      <c r="Q407" s="4">
        <v>775670.0</v>
      </c>
      <c r="R407" s="4">
        <v>5.0</v>
      </c>
      <c r="S407" s="4"/>
      <c r="T407" s="14" t="s">
        <v>1808</v>
      </c>
      <c r="U407" s="8" t="s">
        <v>1809</v>
      </c>
    </row>
    <row r="408">
      <c r="A408" s="9" t="s">
        <v>1810</v>
      </c>
      <c r="B408" s="4" t="s">
        <v>251</v>
      </c>
      <c r="C408" s="6" t="s">
        <v>1811</v>
      </c>
      <c r="D408" s="4" t="s">
        <v>1812</v>
      </c>
      <c r="E408" s="7">
        <v>43750.41633101852</v>
      </c>
      <c r="F408" s="4"/>
      <c r="G408" s="4"/>
      <c r="H408" s="4" t="s">
        <v>28</v>
      </c>
      <c r="I408" s="4"/>
      <c r="J408" s="4"/>
      <c r="K408" s="4"/>
      <c r="L408" s="4"/>
      <c r="M408" s="4" t="s">
        <v>254</v>
      </c>
      <c r="N408" s="4"/>
      <c r="O408" s="8" t="s">
        <v>47</v>
      </c>
      <c r="P408" s="11" t="s">
        <v>255</v>
      </c>
      <c r="Q408" s="4">
        <v>1856486.0</v>
      </c>
      <c r="R408" s="4">
        <v>68.0</v>
      </c>
      <c r="S408" s="4" t="s">
        <v>78</v>
      </c>
      <c r="T408" s="14" t="s">
        <v>1813</v>
      </c>
      <c r="U408" s="8" t="s">
        <v>1814</v>
      </c>
    </row>
    <row r="409">
      <c r="A409" s="9" t="s">
        <v>1815</v>
      </c>
      <c r="B409" s="4" t="s">
        <v>251</v>
      </c>
      <c r="C409" s="22" t="s">
        <v>1816</v>
      </c>
      <c r="D409" s="4" t="s">
        <v>1817</v>
      </c>
      <c r="E409" s="7">
        <v>43750.32184027778</v>
      </c>
      <c r="F409" s="4"/>
      <c r="G409" s="4"/>
      <c r="H409" s="4"/>
      <c r="I409" s="4"/>
      <c r="J409" s="4"/>
      <c r="K409" s="4"/>
      <c r="L409" s="4"/>
      <c r="M409" s="4" t="s">
        <v>254</v>
      </c>
      <c r="N409" s="4"/>
      <c r="O409" s="8" t="s">
        <v>47</v>
      </c>
      <c r="P409" s="11" t="s">
        <v>255</v>
      </c>
      <c r="Q409" s="4">
        <v>1856332.0</v>
      </c>
      <c r="R409" s="4">
        <v>68.0</v>
      </c>
      <c r="S409" s="4" t="s">
        <v>78</v>
      </c>
      <c r="T409" s="14" t="s">
        <v>1818</v>
      </c>
      <c r="U409" s="8" t="s">
        <v>1819</v>
      </c>
    </row>
    <row r="410">
      <c r="A410" s="9" t="s">
        <v>1820</v>
      </c>
      <c r="B410" s="4" t="s">
        <v>55</v>
      </c>
      <c r="C410" s="6" t="s">
        <v>1821</v>
      </c>
      <c r="D410" s="4" t="s">
        <v>1822</v>
      </c>
      <c r="E410" s="7">
        <v>43750.224074074074</v>
      </c>
      <c r="F410" s="4"/>
      <c r="G410" s="4"/>
      <c r="H410" s="4" t="s">
        <v>28</v>
      </c>
      <c r="I410" s="4"/>
      <c r="J410" s="4"/>
      <c r="K410" s="4"/>
      <c r="L410" s="4"/>
      <c r="M410" s="4" t="s">
        <v>58</v>
      </c>
      <c r="N410" s="4"/>
      <c r="O410" s="8" t="s">
        <v>30</v>
      </c>
      <c r="P410" s="11" t="s">
        <v>59</v>
      </c>
      <c r="Q410" s="4">
        <v>485436.0</v>
      </c>
      <c r="R410" s="4">
        <v>10.0</v>
      </c>
      <c r="S410" s="4" t="s">
        <v>62</v>
      </c>
      <c r="T410" s="14" t="s">
        <v>1823</v>
      </c>
      <c r="U410" s="8" t="s">
        <v>1824</v>
      </c>
    </row>
    <row r="411">
      <c r="A411" s="9" t="s">
        <v>1825</v>
      </c>
      <c r="B411" s="4" t="s">
        <v>142</v>
      </c>
      <c r="C411" s="22" t="s">
        <v>1826</v>
      </c>
      <c r="D411" s="4" t="s">
        <v>1827</v>
      </c>
      <c r="E411" s="7">
        <v>43749.883634259255</v>
      </c>
      <c r="F411" s="4"/>
      <c r="G411" s="4"/>
      <c r="H411" s="4"/>
      <c r="I411" s="4"/>
      <c r="J411" s="4"/>
      <c r="K411" s="4"/>
      <c r="L411" s="4"/>
      <c r="M411" s="4" t="s">
        <v>145</v>
      </c>
      <c r="N411" s="4"/>
      <c r="O411" s="8" t="s">
        <v>47</v>
      </c>
      <c r="P411" s="11" t="s">
        <v>1694</v>
      </c>
      <c r="Q411" s="4">
        <v>233254.0</v>
      </c>
      <c r="R411" s="4">
        <v>50.0</v>
      </c>
      <c r="S411" s="4" t="s">
        <v>78</v>
      </c>
      <c r="T411" s="14" t="s">
        <v>1828</v>
      </c>
      <c r="U411" s="8" t="s">
        <v>1829</v>
      </c>
    </row>
    <row r="412">
      <c r="A412" s="9" t="s">
        <v>1830</v>
      </c>
      <c r="B412" s="4" t="s">
        <v>251</v>
      </c>
      <c r="C412" s="6" t="s">
        <v>1831</v>
      </c>
      <c r="D412" s="4" t="s">
        <v>1832</v>
      </c>
      <c r="E412" s="7">
        <v>43749.73296296297</v>
      </c>
      <c r="F412" s="4"/>
      <c r="G412" s="4"/>
      <c r="H412" s="4" t="s">
        <v>28</v>
      </c>
      <c r="I412" s="4"/>
      <c r="J412" s="4"/>
      <c r="K412" s="4"/>
      <c r="L412" s="4"/>
      <c r="M412" s="4" t="s">
        <v>254</v>
      </c>
      <c r="N412" s="4"/>
      <c r="O412" s="8" t="s">
        <v>47</v>
      </c>
      <c r="P412" s="11" t="s">
        <v>255</v>
      </c>
      <c r="Q412" s="4">
        <v>1855799.0</v>
      </c>
      <c r="R412" s="4">
        <v>68.0</v>
      </c>
      <c r="S412" s="4" t="s">
        <v>78</v>
      </c>
      <c r="T412" s="14" t="s">
        <v>1833</v>
      </c>
      <c r="U412" s="8" t="s">
        <v>1834</v>
      </c>
    </row>
    <row r="413">
      <c r="A413" s="9" t="s">
        <v>1835</v>
      </c>
      <c r="B413" s="4" t="s">
        <v>251</v>
      </c>
      <c r="C413" s="22" t="s">
        <v>1836</v>
      </c>
      <c r="D413" s="4" t="s">
        <v>1837</v>
      </c>
      <c r="E413" s="7">
        <v>43749.72094907408</v>
      </c>
      <c r="F413" s="4"/>
      <c r="G413" s="4"/>
      <c r="H413" s="4"/>
      <c r="I413" s="4"/>
      <c r="J413" s="4"/>
      <c r="K413" s="4" t="s">
        <v>254</v>
      </c>
      <c r="L413" s="4" t="s">
        <v>251</v>
      </c>
      <c r="M413" s="4" t="s">
        <v>254</v>
      </c>
      <c r="N413" s="4" t="s">
        <v>1838</v>
      </c>
      <c r="O413" s="8" t="s">
        <v>47</v>
      </c>
      <c r="P413" s="11" t="s">
        <v>255</v>
      </c>
      <c r="Q413" s="4">
        <v>1855713.0</v>
      </c>
      <c r="R413" s="4">
        <v>68.0</v>
      </c>
      <c r="S413" s="4" t="s">
        <v>78</v>
      </c>
      <c r="T413" s="14" t="s">
        <v>1839</v>
      </c>
      <c r="U413" s="8" t="s">
        <v>1840</v>
      </c>
    </row>
    <row r="414">
      <c r="A414" s="9" t="s">
        <v>1838</v>
      </c>
      <c r="B414" s="4" t="s">
        <v>251</v>
      </c>
      <c r="C414" s="22" t="s">
        <v>1841</v>
      </c>
      <c r="D414" s="4" t="s">
        <v>1842</v>
      </c>
      <c r="E414" s="7">
        <v>43749.720937499995</v>
      </c>
      <c r="F414" s="4"/>
      <c r="G414" s="4"/>
      <c r="H414" s="4"/>
      <c r="I414" s="4"/>
      <c r="J414" s="4"/>
      <c r="K414" s="4" t="s">
        <v>254</v>
      </c>
      <c r="L414" s="4" t="s">
        <v>251</v>
      </c>
      <c r="M414" s="4" t="s">
        <v>254</v>
      </c>
      <c r="N414" s="4" t="s">
        <v>1843</v>
      </c>
      <c r="O414" s="8" t="s">
        <v>47</v>
      </c>
      <c r="P414" s="11" t="s">
        <v>255</v>
      </c>
      <c r="Q414" s="4">
        <v>1855713.0</v>
      </c>
      <c r="R414" s="4">
        <v>68.0</v>
      </c>
      <c r="S414" s="4" t="s">
        <v>78</v>
      </c>
      <c r="T414" s="14" t="s">
        <v>1844</v>
      </c>
      <c r="U414" s="8" t="s">
        <v>1845</v>
      </c>
    </row>
    <row r="415">
      <c r="A415" s="9" t="s">
        <v>1843</v>
      </c>
      <c r="B415" s="4" t="s">
        <v>251</v>
      </c>
      <c r="C415" s="22" t="s">
        <v>1846</v>
      </c>
      <c r="D415" s="4" t="s">
        <v>1842</v>
      </c>
      <c r="E415" s="7">
        <v>43749.720937499995</v>
      </c>
      <c r="F415" s="4"/>
      <c r="G415" s="4"/>
      <c r="H415" s="4"/>
      <c r="I415" s="4"/>
      <c r="J415" s="4"/>
      <c r="K415" s="4" t="s">
        <v>254</v>
      </c>
      <c r="L415" s="4" t="s">
        <v>251</v>
      </c>
      <c r="M415" s="4" t="s">
        <v>254</v>
      </c>
      <c r="N415" s="4" t="s">
        <v>1847</v>
      </c>
      <c r="O415" s="8" t="s">
        <v>47</v>
      </c>
      <c r="P415" s="11" t="s">
        <v>255</v>
      </c>
      <c r="Q415" s="4">
        <v>1855713.0</v>
      </c>
      <c r="R415" s="4">
        <v>68.0</v>
      </c>
      <c r="S415" s="4" t="s">
        <v>78</v>
      </c>
      <c r="T415" s="14" t="s">
        <v>1848</v>
      </c>
      <c r="U415" s="8" t="s">
        <v>1849</v>
      </c>
    </row>
    <row r="416">
      <c r="A416" s="9" t="s">
        <v>1847</v>
      </c>
      <c r="B416" s="4" t="s">
        <v>251</v>
      </c>
      <c r="C416" s="22" t="s">
        <v>1850</v>
      </c>
      <c r="D416" s="4" t="s">
        <v>1851</v>
      </c>
      <c r="E416" s="7">
        <v>43749.720925925925</v>
      </c>
      <c r="F416" s="4"/>
      <c r="G416" s="4"/>
      <c r="H416" s="4"/>
      <c r="I416" s="4"/>
      <c r="J416" s="4"/>
      <c r="K416" s="4"/>
      <c r="L416" s="4"/>
      <c r="M416" s="4" t="s">
        <v>254</v>
      </c>
      <c r="N416" s="4"/>
      <c r="O416" s="8" t="s">
        <v>47</v>
      </c>
      <c r="P416" s="11" t="s">
        <v>255</v>
      </c>
      <c r="Q416" s="4">
        <v>1855713.0</v>
      </c>
      <c r="R416" s="4">
        <v>68.0</v>
      </c>
      <c r="S416" s="4" t="s">
        <v>78</v>
      </c>
      <c r="T416" s="14" t="s">
        <v>1852</v>
      </c>
      <c r="U416" s="8" t="s">
        <v>1853</v>
      </c>
    </row>
    <row r="417">
      <c r="A417" s="9" t="s">
        <v>1854</v>
      </c>
      <c r="B417" s="4" t="s">
        <v>251</v>
      </c>
      <c r="C417" s="22" t="s">
        <v>1855</v>
      </c>
      <c r="D417" s="4" t="s">
        <v>1856</v>
      </c>
      <c r="E417" s="7">
        <v>43749.70516203703</v>
      </c>
      <c r="F417" s="4"/>
      <c r="G417" s="4"/>
      <c r="H417" s="4"/>
      <c r="I417" s="4"/>
      <c r="J417" s="4"/>
      <c r="K417" s="4"/>
      <c r="L417" s="4"/>
      <c r="M417" s="4" t="s">
        <v>254</v>
      </c>
      <c r="N417" s="4"/>
      <c r="O417" s="8" t="s">
        <v>47</v>
      </c>
      <c r="P417" s="11" t="s">
        <v>255</v>
      </c>
      <c r="Q417" s="4">
        <v>1855713.0</v>
      </c>
      <c r="R417" s="4">
        <v>68.0</v>
      </c>
      <c r="S417" s="4" t="s">
        <v>78</v>
      </c>
      <c r="T417" s="14" t="s">
        <v>1857</v>
      </c>
      <c r="U417" s="8" t="s">
        <v>1858</v>
      </c>
    </row>
    <row r="418">
      <c r="A418" s="9" t="s">
        <v>1854</v>
      </c>
      <c r="B418" s="4" t="s">
        <v>251</v>
      </c>
      <c r="C418" s="22" t="s">
        <v>1855</v>
      </c>
      <c r="D418" s="4" t="s">
        <v>1856</v>
      </c>
      <c r="E418" s="7">
        <v>43749.70516203703</v>
      </c>
      <c r="F418" s="4"/>
      <c r="G418" s="4"/>
      <c r="H418" s="4"/>
      <c r="I418" s="4"/>
      <c r="J418" s="4"/>
      <c r="K418" s="4"/>
      <c r="L418" s="4"/>
      <c r="M418" s="4" t="s">
        <v>254</v>
      </c>
      <c r="N418" s="4"/>
      <c r="O418" s="8" t="s">
        <v>47</v>
      </c>
      <c r="P418" s="11" t="s">
        <v>255</v>
      </c>
      <c r="Q418" s="4">
        <v>1855713.0</v>
      </c>
      <c r="R418" s="4">
        <v>68.0</v>
      </c>
      <c r="S418" s="4" t="s">
        <v>78</v>
      </c>
      <c r="T418" s="14" t="s">
        <v>1857</v>
      </c>
      <c r="U418" s="8" t="s">
        <v>1858</v>
      </c>
    </row>
    <row r="419">
      <c r="A419" s="9" t="s">
        <v>1859</v>
      </c>
      <c r="B419" s="4" t="s">
        <v>251</v>
      </c>
      <c r="C419" s="22" t="s">
        <v>1860</v>
      </c>
      <c r="D419" s="4" t="s">
        <v>1861</v>
      </c>
      <c r="E419" s="7">
        <v>43749.63178240741</v>
      </c>
      <c r="F419" s="4"/>
      <c r="G419" s="4"/>
      <c r="H419" s="4"/>
      <c r="I419" s="4"/>
      <c r="J419" s="4"/>
      <c r="K419" s="4" t="s">
        <v>254</v>
      </c>
      <c r="L419" s="4" t="s">
        <v>251</v>
      </c>
      <c r="M419" s="4" t="s">
        <v>254</v>
      </c>
      <c r="N419" s="4" t="s">
        <v>1862</v>
      </c>
      <c r="O419" s="8" t="s">
        <v>47</v>
      </c>
      <c r="P419" s="11" t="s">
        <v>255</v>
      </c>
      <c r="Q419" s="4">
        <v>1855560.0</v>
      </c>
      <c r="R419" s="4">
        <v>68.0</v>
      </c>
      <c r="S419" s="4" t="s">
        <v>78</v>
      </c>
      <c r="T419" s="14" t="s">
        <v>1863</v>
      </c>
      <c r="U419" s="8" t="s">
        <v>1864</v>
      </c>
    </row>
    <row r="420">
      <c r="A420" s="9" t="s">
        <v>1862</v>
      </c>
      <c r="B420" s="4" t="s">
        <v>251</v>
      </c>
      <c r="C420" s="22" t="s">
        <v>1865</v>
      </c>
      <c r="D420" s="4" t="s">
        <v>1866</v>
      </c>
      <c r="E420" s="7">
        <v>43749.630532407406</v>
      </c>
      <c r="F420" s="4"/>
      <c r="G420" s="4"/>
      <c r="H420" s="4"/>
      <c r="I420" s="4"/>
      <c r="J420" s="4"/>
      <c r="K420" s="4" t="s">
        <v>254</v>
      </c>
      <c r="L420" s="4" t="s">
        <v>251</v>
      </c>
      <c r="M420" s="4" t="s">
        <v>254</v>
      </c>
      <c r="N420" s="4" t="s">
        <v>1867</v>
      </c>
      <c r="O420" s="8" t="s">
        <v>47</v>
      </c>
      <c r="P420" s="11" t="s">
        <v>255</v>
      </c>
      <c r="Q420" s="4">
        <v>1855560.0</v>
      </c>
      <c r="R420" s="4">
        <v>68.0</v>
      </c>
      <c r="S420" s="4" t="s">
        <v>78</v>
      </c>
      <c r="T420" s="14" t="s">
        <v>1868</v>
      </c>
      <c r="U420" s="8" t="s">
        <v>1869</v>
      </c>
    </row>
    <row r="421">
      <c r="A421" s="9" t="s">
        <v>1867</v>
      </c>
      <c r="B421" s="4" t="s">
        <v>251</v>
      </c>
      <c r="C421" s="22" t="s">
        <v>1870</v>
      </c>
      <c r="D421" s="4" t="s">
        <v>1871</v>
      </c>
      <c r="E421" s="7">
        <v>43749.630520833336</v>
      </c>
      <c r="F421" s="4"/>
      <c r="G421" s="4"/>
      <c r="H421" s="4"/>
      <c r="I421" s="4"/>
      <c r="J421" s="4"/>
      <c r="K421" s="4"/>
      <c r="L421" s="4"/>
      <c r="M421" s="4" t="s">
        <v>254</v>
      </c>
      <c r="N421" s="4"/>
      <c r="O421" s="8" t="s">
        <v>47</v>
      </c>
      <c r="P421" s="11" t="s">
        <v>255</v>
      </c>
      <c r="Q421" s="4">
        <v>1855560.0</v>
      </c>
      <c r="R421" s="4">
        <v>68.0</v>
      </c>
      <c r="S421" s="4" t="s">
        <v>78</v>
      </c>
      <c r="T421" s="14" t="s">
        <v>1872</v>
      </c>
      <c r="U421" s="8" t="s">
        <v>1873</v>
      </c>
    </row>
    <row r="422">
      <c r="A422" s="9" t="s">
        <v>1874</v>
      </c>
      <c r="B422" s="4" t="s">
        <v>142</v>
      </c>
      <c r="C422" s="22" t="s">
        <v>1875</v>
      </c>
      <c r="D422" s="4" t="s">
        <v>1876</v>
      </c>
      <c r="E422" s="7">
        <v>43749.62049768519</v>
      </c>
      <c r="F422" s="4"/>
      <c r="G422" s="4"/>
      <c r="H422" s="4"/>
      <c r="I422" s="4"/>
      <c r="J422" s="4"/>
      <c r="K422" s="4"/>
      <c r="L422" s="4"/>
      <c r="M422" s="4" t="s">
        <v>145</v>
      </c>
      <c r="N422" s="4"/>
      <c r="O422" s="8" t="s">
        <v>47</v>
      </c>
      <c r="P422" s="11" t="s">
        <v>1694</v>
      </c>
      <c r="Q422" s="4">
        <v>233147.0</v>
      </c>
      <c r="R422" s="4">
        <v>50.0</v>
      </c>
      <c r="S422" s="4" t="s">
        <v>78</v>
      </c>
      <c r="T422" s="14" t="s">
        <v>1877</v>
      </c>
      <c r="U422" s="8" t="s">
        <v>1878</v>
      </c>
    </row>
    <row r="423">
      <c r="A423" s="9" t="s">
        <v>1879</v>
      </c>
      <c r="B423" s="4" t="s">
        <v>142</v>
      </c>
      <c r="C423" s="22" t="s">
        <v>1880</v>
      </c>
      <c r="D423" s="4" t="s">
        <v>1881</v>
      </c>
      <c r="E423" s="7">
        <v>43749.608622685184</v>
      </c>
      <c r="F423" s="4"/>
      <c r="G423" s="4"/>
      <c r="H423" s="4"/>
      <c r="I423" s="4"/>
      <c r="J423" s="4"/>
      <c r="K423" s="4"/>
      <c r="L423" s="4"/>
      <c r="M423" s="4" t="s">
        <v>145</v>
      </c>
      <c r="N423" s="4"/>
      <c r="O423" s="8" t="s">
        <v>47</v>
      </c>
      <c r="P423" s="11" t="s">
        <v>1694</v>
      </c>
      <c r="Q423" s="4">
        <v>233147.0</v>
      </c>
      <c r="R423" s="4">
        <v>50.0</v>
      </c>
      <c r="S423" s="4" t="s">
        <v>78</v>
      </c>
      <c r="T423" s="14" t="s">
        <v>1882</v>
      </c>
      <c r="U423" s="8" t="s">
        <v>1883</v>
      </c>
    </row>
    <row r="424">
      <c r="A424" s="9" t="s">
        <v>1879</v>
      </c>
      <c r="B424" s="4" t="s">
        <v>142</v>
      </c>
      <c r="C424" s="22" t="s">
        <v>1880</v>
      </c>
      <c r="D424" s="4" t="s">
        <v>1881</v>
      </c>
      <c r="E424" s="7">
        <v>43749.608622685184</v>
      </c>
      <c r="F424" s="4"/>
      <c r="G424" s="4"/>
      <c r="H424" s="4"/>
      <c r="I424" s="4"/>
      <c r="J424" s="4"/>
      <c r="K424" s="4"/>
      <c r="L424" s="4"/>
      <c r="M424" s="4" t="s">
        <v>145</v>
      </c>
      <c r="N424" s="4"/>
      <c r="O424" s="8" t="s">
        <v>47</v>
      </c>
      <c r="P424" s="11" t="s">
        <v>1694</v>
      </c>
      <c r="Q424" s="4">
        <v>233147.0</v>
      </c>
      <c r="R424" s="4">
        <v>50.0</v>
      </c>
      <c r="S424" s="4" t="s">
        <v>78</v>
      </c>
      <c r="T424" s="14" t="s">
        <v>1882</v>
      </c>
      <c r="U424" s="8" t="s">
        <v>1883</v>
      </c>
    </row>
    <row r="425">
      <c r="A425" s="9" t="s">
        <v>1884</v>
      </c>
      <c r="B425" s="4" t="s">
        <v>73</v>
      </c>
      <c r="C425" s="22" t="s">
        <v>1885</v>
      </c>
      <c r="D425" s="4" t="s">
        <v>1886</v>
      </c>
      <c r="E425" s="7">
        <v>43749.54028935185</v>
      </c>
      <c r="F425" s="4"/>
      <c r="G425" s="4"/>
      <c r="H425" s="4"/>
      <c r="I425" s="4"/>
      <c r="J425" s="4"/>
      <c r="K425" s="4"/>
      <c r="L425" s="4"/>
      <c r="M425" s="4" t="s">
        <v>76</v>
      </c>
      <c r="N425" s="4"/>
      <c r="O425" s="8" t="s">
        <v>30</v>
      </c>
      <c r="P425" s="11" t="s">
        <v>77</v>
      </c>
      <c r="Q425" s="4">
        <v>1442844.0</v>
      </c>
      <c r="R425" s="4">
        <v>260.0</v>
      </c>
      <c r="S425" s="4" t="s">
        <v>78</v>
      </c>
      <c r="T425" s="14" t="s">
        <v>1887</v>
      </c>
      <c r="U425" s="8" t="s">
        <v>1888</v>
      </c>
    </row>
    <row r="426">
      <c r="A426" s="9" t="s">
        <v>1889</v>
      </c>
      <c r="B426" s="4" t="s">
        <v>73</v>
      </c>
      <c r="C426" s="22" t="s">
        <v>1890</v>
      </c>
      <c r="D426" s="4" t="s">
        <v>1891</v>
      </c>
      <c r="E426" s="7">
        <v>43749.53166666666</v>
      </c>
      <c r="F426" s="4"/>
      <c r="G426" s="4"/>
      <c r="H426" s="4"/>
      <c r="I426" s="4"/>
      <c r="J426" s="4"/>
      <c r="K426" s="4"/>
      <c r="L426" s="4"/>
      <c r="M426" s="4" t="s">
        <v>76</v>
      </c>
      <c r="N426" s="4"/>
      <c r="O426" s="8" t="s">
        <v>30</v>
      </c>
      <c r="P426" s="11" t="s">
        <v>77</v>
      </c>
      <c r="Q426" s="4">
        <v>1442844.0</v>
      </c>
      <c r="R426" s="4">
        <v>260.0</v>
      </c>
      <c r="S426" s="4" t="s">
        <v>78</v>
      </c>
      <c r="T426" s="14" t="s">
        <v>1892</v>
      </c>
      <c r="U426" s="8" t="s">
        <v>1893</v>
      </c>
    </row>
    <row r="427">
      <c r="A427" s="9" t="s">
        <v>1894</v>
      </c>
      <c r="B427" s="4" t="s">
        <v>73</v>
      </c>
      <c r="C427" s="22" t="s">
        <v>1895</v>
      </c>
      <c r="D427" s="4" t="s">
        <v>1896</v>
      </c>
      <c r="E427" s="7">
        <v>43749.522615740745</v>
      </c>
      <c r="F427" s="4"/>
      <c r="G427" s="4"/>
      <c r="H427" s="4"/>
      <c r="I427" s="4"/>
      <c r="J427" s="4"/>
      <c r="K427" s="4"/>
      <c r="L427" s="4"/>
      <c r="M427" s="4" t="s">
        <v>76</v>
      </c>
      <c r="N427" s="4"/>
      <c r="O427" s="8" t="s">
        <v>30</v>
      </c>
      <c r="P427" s="11" t="s">
        <v>77</v>
      </c>
      <c r="Q427" s="4">
        <v>1442844.0</v>
      </c>
      <c r="R427" s="4">
        <v>260.0</v>
      </c>
      <c r="S427" s="4" t="s">
        <v>78</v>
      </c>
      <c r="T427" s="14" t="s">
        <v>1897</v>
      </c>
      <c r="U427" s="8" t="s">
        <v>1898</v>
      </c>
    </row>
    <row r="428">
      <c r="A428" s="9" t="s">
        <v>1899</v>
      </c>
      <c r="B428" s="4" t="s">
        <v>217</v>
      </c>
      <c r="C428" s="22" t="s">
        <v>1900</v>
      </c>
      <c r="D428" s="4" t="s">
        <v>1901</v>
      </c>
      <c r="E428" s="7">
        <v>43749.52107638889</v>
      </c>
      <c r="F428" s="4"/>
      <c r="G428" s="4"/>
      <c r="H428" s="4"/>
      <c r="I428" s="4"/>
      <c r="J428" s="4"/>
      <c r="K428" s="4"/>
      <c r="L428" s="4"/>
      <c r="M428" s="4" t="s">
        <v>220</v>
      </c>
      <c r="N428" s="4"/>
      <c r="O428" s="8" t="s">
        <v>47</v>
      </c>
      <c r="P428" s="11" t="s">
        <v>222</v>
      </c>
      <c r="Q428" s="4">
        <v>774937.0</v>
      </c>
      <c r="R428" s="4">
        <v>5.0</v>
      </c>
      <c r="S428" s="4"/>
      <c r="T428" s="14" t="s">
        <v>1902</v>
      </c>
      <c r="U428" s="8" t="s">
        <v>1903</v>
      </c>
    </row>
    <row r="429">
      <c r="A429" s="9" t="s">
        <v>1899</v>
      </c>
      <c r="B429" s="4" t="s">
        <v>217</v>
      </c>
      <c r="C429" s="22" t="s">
        <v>1900</v>
      </c>
      <c r="D429" s="4" t="s">
        <v>1901</v>
      </c>
      <c r="E429" s="7">
        <v>43749.52107638889</v>
      </c>
      <c r="F429" s="4"/>
      <c r="G429" s="4"/>
      <c r="H429" s="4"/>
      <c r="I429" s="4"/>
      <c r="J429" s="4"/>
      <c r="K429" s="4"/>
      <c r="L429" s="4"/>
      <c r="M429" s="4" t="s">
        <v>220</v>
      </c>
      <c r="N429" s="4"/>
      <c r="O429" s="8" t="s">
        <v>47</v>
      </c>
      <c r="P429" s="11" t="s">
        <v>222</v>
      </c>
      <c r="Q429" s="4">
        <v>774937.0</v>
      </c>
      <c r="R429" s="4">
        <v>5.0</v>
      </c>
      <c r="S429" s="4"/>
      <c r="T429" s="14" t="s">
        <v>1902</v>
      </c>
      <c r="U429" s="8" t="s">
        <v>1903</v>
      </c>
    </row>
    <row r="430">
      <c r="A430" s="9" t="s">
        <v>1904</v>
      </c>
      <c r="B430" s="4" t="s">
        <v>142</v>
      </c>
      <c r="C430" s="22" t="s">
        <v>1905</v>
      </c>
      <c r="D430" s="4" t="s">
        <v>1906</v>
      </c>
      <c r="E430" s="7">
        <v>43749.49701388889</v>
      </c>
      <c r="F430" s="4"/>
      <c r="G430" s="4"/>
      <c r="H430" s="4"/>
      <c r="I430" s="4"/>
      <c r="J430" s="4"/>
      <c r="K430" s="4"/>
      <c r="L430" s="4"/>
      <c r="M430" s="4" t="s">
        <v>145</v>
      </c>
      <c r="N430" s="4"/>
      <c r="O430" s="8" t="s">
        <v>47</v>
      </c>
      <c r="P430" s="11" t="s">
        <v>1694</v>
      </c>
      <c r="Q430" s="4">
        <v>233089.0</v>
      </c>
      <c r="R430" s="4">
        <v>50.0</v>
      </c>
      <c r="S430" s="4" t="s">
        <v>78</v>
      </c>
      <c r="T430" s="14" t="s">
        <v>1907</v>
      </c>
      <c r="U430" s="8" t="s">
        <v>1908</v>
      </c>
    </row>
    <row r="431">
      <c r="A431" s="9" t="s">
        <v>1909</v>
      </c>
      <c r="B431" s="4" t="s">
        <v>352</v>
      </c>
      <c r="C431" s="6" t="s">
        <v>1910</v>
      </c>
      <c r="D431" s="4" t="s">
        <v>1911</v>
      </c>
      <c r="E431" s="7">
        <v>43749.49643518518</v>
      </c>
      <c r="F431" s="4"/>
      <c r="G431" s="4"/>
      <c r="H431" s="4" t="s">
        <v>28</v>
      </c>
      <c r="I431" s="4"/>
      <c r="J431" s="4"/>
      <c r="K431" s="4"/>
      <c r="L431" s="4"/>
      <c r="M431" s="4" t="s">
        <v>355</v>
      </c>
      <c r="N431" s="4"/>
      <c r="O431" s="8" t="s">
        <v>30</v>
      </c>
      <c r="P431" s="11" t="s">
        <v>356</v>
      </c>
      <c r="Q431" s="4">
        <v>879539.0</v>
      </c>
      <c r="R431" s="4">
        <v>336.0</v>
      </c>
      <c r="S431" s="4" t="s">
        <v>78</v>
      </c>
      <c r="T431" s="14" t="s">
        <v>1912</v>
      </c>
      <c r="U431" s="8" t="s">
        <v>1913</v>
      </c>
    </row>
    <row r="432">
      <c r="A432" s="9" t="s">
        <v>1914</v>
      </c>
      <c r="B432" s="4" t="s">
        <v>25</v>
      </c>
      <c r="C432" s="22" t="s">
        <v>1915</v>
      </c>
      <c r="D432" s="4" t="s">
        <v>1916</v>
      </c>
      <c r="E432" s="7">
        <v>43749.48025462963</v>
      </c>
      <c r="F432" s="4"/>
      <c r="G432" s="4"/>
      <c r="H432" s="4"/>
      <c r="I432" s="4"/>
      <c r="J432" s="4"/>
      <c r="K432" s="4"/>
      <c r="L432" s="4"/>
      <c r="M432" s="4" t="s">
        <v>29</v>
      </c>
      <c r="N432" s="4"/>
      <c r="O432" s="8" t="s">
        <v>221</v>
      </c>
      <c r="P432" s="11" t="s">
        <v>31</v>
      </c>
      <c r="Q432" s="4">
        <v>2123756.0</v>
      </c>
      <c r="R432" s="4">
        <v>37.0</v>
      </c>
      <c r="S432" s="4" t="s">
        <v>33</v>
      </c>
      <c r="T432" s="14" t="s">
        <v>1917</v>
      </c>
      <c r="U432" s="8" t="s">
        <v>1918</v>
      </c>
    </row>
    <row r="433">
      <c r="A433" s="9" t="s">
        <v>1914</v>
      </c>
      <c r="B433" s="4" t="s">
        <v>25</v>
      </c>
      <c r="C433" s="22" t="s">
        <v>1915</v>
      </c>
      <c r="D433" s="4" t="s">
        <v>1916</v>
      </c>
      <c r="E433" s="7">
        <v>43749.48025462963</v>
      </c>
      <c r="F433" s="4"/>
      <c r="G433" s="4"/>
      <c r="H433" s="4"/>
      <c r="I433" s="4"/>
      <c r="J433" s="4"/>
      <c r="K433" s="4"/>
      <c r="L433" s="4"/>
      <c r="M433" s="4" t="s">
        <v>29</v>
      </c>
      <c r="N433" s="4"/>
      <c r="O433" s="8" t="s">
        <v>221</v>
      </c>
      <c r="P433" s="11" t="s">
        <v>31</v>
      </c>
      <c r="Q433" s="4">
        <v>2123756.0</v>
      </c>
      <c r="R433" s="4">
        <v>37.0</v>
      </c>
      <c r="S433" s="4" t="s">
        <v>33</v>
      </c>
      <c r="T433" s="14" t="s">
        <v>1917</v>
      </c>
      <c r="U433" s="8" t="s">
        <v>1918</v>
      </c>
    </row>
    <row r="434">
      <c r="A434" s="9" t="s">
        <v>1919</v>
      </c>
      <c r="B434" s="4" t="s">
        <v>142</v>
      </c>
      <c r="C434" s="22" t="s">
        <v>1920</v>
      </c>
      <c r="D434" s="4" t="s">
        <v>1921</v>
      </c>
      <c r="E434" s="7">
        <v>43749.4375</v>
      </c>
      <c r="F434" s="4"/>
      <c r="G434" s="4"/>
      <c r="H434" s="4"/>
      <c r="I434" s="4"/>
      <c r="J434" s="4"/>
      <c r="K434" s="4"/>
      <c r="L434" s="4"/>
      <c r="M434" s="4" t="s">
        <v>145</v>
      </c>
      <c r="N434" s="4"/>
      <c r="O434" s="8" t="s">
        <v>221</v>
      </c>
      <c r="P434" s="11" t="s">
        <v>1694</v>
      </c>
      <c r="Q434" s="4">
        <v>233084.0</v>
      </c>
      <c r="R434" s="4">
        <v>50.0</v>
      </c>
      <c r="S434" s="4" t="s">
        <v>78</v>
      </c>
      <c r="T434" s="14" t="s">
        <v>1922</v>
      </c>
      <c r="U434" s="8" t="s">
        <v>1923</v>
      </c>
    </row>
    <row r="435">
      <c r="A435" s="9" t="s">
        <v>1924</v>
      </c>
      <c r="B435" s="4" t="s">
        <v>25</v>
      </c>
      <c r="C435" s="6" t="s">
        <v>1925</v>
      </c>
      <c r="D435" s="4" t="s">
        <v>1926</v>
      </c>
      <c r="E435" s="7">
        <v>43749.310381944444</v>
      </c>
      <c r="F435" s="4"/>
      <c r="G435" s="4"/>
      <c r="H435" s="4" t="s">
        <v>28</v>
      </c>
      <c r="I435" s="4"/>
      <c r="J435" s="4"/>
      <c r="K435" s="4"/>
      <c r="L435" s="4"/>
      <c r="M435" s="4" t="s">
        <v>29</v>
      </c>
      <c r="N435" s="4"/>
      <c r="O435" s="8" t="s">
        <v>30</v>
      </c>
      <c r="P435" s="11" t="s">
        <v>31</v>
      </c>
      <c r="Q435" s="4">
        <v>2123354.0</v>
      </c>
      <c r="R435" s="4">
        <v>37.0</v>
      </c>
      <c r="S435" s="4" t="s">
        <v>33</v>
      </c>
      <c r="T435" s="14" t="s">
        <v>1927</v>
      </c>
      <c r="U435" s="8" t="s">
        <v>1928</v>
      </c>
    </row>
    <row r="436">
      <c r="A436" s="9" t="s">
        <v>1929</v>
      </c>
      <c r="B436" s="4" t="s">
        <v>142</v>
      </c>
      <c r="C436" s="22" t="s">
        <v>1930</v>
      </c>
      <c r="D436" s="4" t="s">
        <v>1931</v>
      </c>
      <c r="E436" s="7">
        <v>43749.244976851856</v>
      </c>
      <c r="F436" s="4"/>
      <c r="G436" s="4"/>
      <c r="H436" s="4"/>
      <c r="I436" s="4"/>
      <c r="J436" s="4"/>
      <c r="K436" s="4"/>
      <c r="L436" s="4"/>
      <c r="M436" s="4" t="s">
        <v>145</v>
      </c>
      <c r="N436" s="4"/>
      <c r="O436" s="8" t="s">
        <v>47</v>
      </c>
      <c r="P436" s="11" t="s">
        <v>1694</v>
      </c>
      <c r="Q436" s="4">
        <v>232994.0</v>
      </c>
      <c r="R436" s="4">
        <v>50.0</v>
      </c>
      <c r="S436" s="4" t="s">
        <v>78</v>
      </c>
      <c r="T436" s="14" t="s">
        <v>1932</v>
      </c>
      <c r="U436" s="8" t="s">
        <v>1933</v>
      </c>
    </row>
    <row r="437">
      <c r="A437" s="9" t="s">
        <v>1934</v>
      </c>
      <c r="B437" s="4" t="s">
        <v>142</v>
      </c>
      <c r="C437" s="22" t="s">
        <v>1935</v>
      </c>
      <c r="D437" s="4" t="s">
        <v>1936</v>
      </c>
      <c r="E437" s="7">
        <v>43749.23695601852</v>
      </c>
      <c r="F437" s="4"/>
      <c r="G437" s="4"/>
      <c r="H437" s="4"/>
      <c r="I437" s="4"/>
      <c r="J437" s="4"/>
      <c r="K437" s="4"/>
      <c r="L437" s="4"/>
      <c r="M437" s="4" t="s">
        <v>145</v>
      </c>
      <c r="N437" s="4"/>
      <c r="O437" s="8" t="s">
        <v>221</v>
      </c>
      <c r="P437" s="11" t="s">
        <v>1694</v>
      </c>
      <c r="Q437" s="4">
        <v>232994.0</v>
      </c>
      <c r="R437" s="4">
        <v>50.0</v>
      </c>
      <c r="S437" s="4" t="s">
        <v>78</v>
      </c>
      <c r="T437" s="14" t="s">
        <v>1937</v>
      </c>
      <c r="U437" s="8" t="s">
        <v>1938</v>
      </c>
    </row>
    <row r="438">
      <c r="A438" s="9" t="s">
        <v>1939</v>
      </c>
      <c r="B438" s="4" t="s">
        <v>251</v>
      </c>
      <c r="C438" s="22" t="s">
        <v>1940</v>
      </c>
      <c r="D438" s="4" t="s">
        <v>1941</v>
      </c>
      <c r="E438" s="7">
        <v>43749.22861111111</v>
      </c>
      <c r="F438" s="4"/>
      <c r="G438" s="4"/>
      <c r="H438" s="4"/>
      <c r="I438" s="4"/>
      <c r="J438" s="4"/>
      <c r="K438" s="4"/>
      <c r="L438" s="4"/>
      <c r="M438" s="4" t="s">
        <v>254</v>
      </c>
      <c r="N438" s="4"/>
      <c r="O438" s="8" t="s">
        <v>47</v>
      </c>
      <c r="P438" s="11" t="s">
        <v>255</v>
      </c>
      <c r="Q438" s="4">
        <v>1855042.0</v>
      </c>
      <c r="R438" s="4">
        <v>68.0</v>
      </c>
      <c r="S438" s="4" t="s">
        <v>78</v>
      </c>
      <c r="T438" s="14" t="s">
        <v>1942</v>
      </c>
      <c r="U438" s="8" t="s">
        <v>1943</v>
      </c>
    </row>
    <row r="439">
      <c r="A439" s="9" t="s">
        <v>1939</v>
      </c>
      <c r="B439" s="4" t="s">
        <v>251</v>
      </c>
      <c r="C439" s="22" t="s">
        <v>1940</v>
      </c>
      <c r="D439" s="4" t="s">
        <v>1941</v>
      </c>
      <c r="E439" s="7">
        <v>43749.22861111111</v>
      </c>
      <c r="F439" s="4"/>
      <c r="G439" s="4"/>
      <c r="H439" s="4"/>
      <c r="I439" s="4"/>
      <c r="J439" s="4"/>
      <c r="K439" s="4"/>
      <c r="L439" s="4"/>
      <c r="M439" s="4" t="s">
        <v>254</v>
      </c>
      <c r="N439" s="4"/>
      <c r="O439" s="8" t="s">
        <v>47</v>
      </c>
      <c r="P439" s="11" t="s">
        <v>255</v>
      </c>
      <c r="Q439" s="4">
        <v>1855042.0</v>
      </c>
      <c r="R439" s="4">
        <v>68.0</v>
      </c>
      <c r="S439" s="4" t="s">
        <v>78</v>
      </c>
      <c r="T439" s="14" t="s">
        <v>1942</v>
      </c>
      <c r="U439" s="8" t="s">
        <v>1943</v>
      </c>
    </row>
    <row r="440">
      <c r="A440" s="9" t="s">
        <v>1944</v>
      </c>
      <c r="B440" s="4" t="s">
        <v>142</v>
      </c>
      <c r="C440" s="22" t="s">
        <v>1945</v>
      </c>
      <c r="D440" s="4" t="s">
        <v>1946</v>
      </c>
      <c r="E440" s="7">
        <v>43748.76840277778</v>
      </c>
      <c r="F440" s="4"/>
      <c r="G440" s="4"/>
      <c r="H440" s="4"/>
      <c r="I440" s="4"/>
      <c r="J440" s="4"/>
      <c r="K440" s="4"/>
      <c r="L440" s="4"/>
      <c r="M440" s="4" t="s">
        <v>145</v>
      </c>
      <c r="N440" s="4"/>
      <c r="O440" s="8" t="s">
        <v>47</v>
      </c>
      <c r="P440" s="11" t="s">
        <v>1694</v>
      </c>
      <c r="Q440" s="4">
        <v>232833.0</v>
      </c>
      <c r="R440" s="4">
        <v>50.0</v>
      </c>
      <c r="S440" s="4" t="s">
        <v>78</v>
      </c>
      <c r="T440" s="14" t="s">
        <v>1947</v>
      </c>
      <c r="U440" s="8" t="s">
        <v>1948</v>
      </c>
    </row>
    <row r="441">
      <c r="A441" s="9" t="s">
        <v>1949</v>
      </c>
      <c r="B441" s="4" t="s">
        <v>352</v>
      </c>
      <c r="C441" s="6" t="s">
        <v>1950</v>
      </c>
      <c r="D441" s="4" t="s">
        <v>1951</v>
      </c>
      <c r="E441" s="7">
        <v>43748.74421296296</v>
      </c>
      <c r="F441" s="4"/>
      <c r="G441" s="4"/>
      <c r="H441" s="4" t="s">
        <v>28</v>
      </c>
      <c r="I441" s="4"/>
      <c r="J441" s="4"/>
      <c r="K441" s="4"/>
      <c r="L441" s="4"/>
      <c r="M441" s="4" t="s">
        <v>355</v>
      </c>
      <c r="N441" s="4"/>
      <c r="O441" s="8" t="s">
        <v>30</v>
      </c>
      <c r="P441" s="11" t="s">
        <v>356</v>
      </c>
      <c r="Q441" s="4">
        <v>879261.0</v>
      </c>
      <c r="R441" s="4">
        <v>336.0</v>
      </c>
      <c r="S441" s="4" t="s">
        <v>78</v>
      </c>
      <c r="T441" s="14" t="s">
        <v>1952</v>
      </c>
      <c r="U441" s="8" t="s">
        <v>1953</v>
      </c>
    </row>
    <row r="442">
      <c r="A442" s="9" t="s">
        <v>1949</v>
      </c>
      <c r="B442" s="4" t="s">
        <v>352</v>
      </c>
      <c r="C442" s="6" t="s">
        <v>1950</v>
      </c>
      <c r="D442" s="4" t="s">
        <v>1951</v>
      </c>
      <c r="E442" s="7">
        <v>43748.74421296296</v>
      </c>
      <c r="F442" s="4"/>
      <c r="G442" s="4"/>
      <c r="H442" s="4" t="s">
        <v>28</v>
      </c>
      <c r="I442" s="4"/>
      <c r="J442" s="4"/>
      <c r="K442" s="4"/>
      <c r="L442" s="4"/>
      <c r="M442" s="4" t="s">
        <v>355</v>
      </c>
      <c r="N442" s="4"/>
      <c r="O442" s="8" t="s">
        <v>30</v>
      </c>
      <c r="P442" s="11" t="s">
        <v>356</v>
      </c>
      <c r="Q442" s="4">
        <v>879261.0</v>
      </c>
      <c r="R442" s="4">
        <v>336.0</v>
      </c>
      <c r="S442" s="4" t="s">
        <v>78</v>
      </c>
      <c r="T442" s="14" t="s">
        <v>1952</v>
      </c>
      <c r="U442" s="8" t="s">
        <v>1953</v>
      </c>
    </row>
    <row r="443">
      <c r="A443" s="9" t="s">
        <v>1954</v>
      </c>
      <c r="B443" s="4" t="s">
        <v>125</v>
      </c>
      <c r="C443" s="22" t="s">
        <v>1955</v>
      </c>
      <c r="D443" s="4" t="s">
        <v>1956</v>
      </c>
      <c r="E443" s="7">
        <v>43748.603379629625</v>
      </c>
      <c r="F443" s="4"/>
      <c r="G443" s="4"/>
      <c r="H443" s="4"/>
      <c r="I443" s="4"/>
      <c r="J443" s="4"/>
      <c r="K443" s="4"/>
      <c r="L443" s="4"/>
      <c r="M443" s="4" t="s">
        <v>128</v>
      </c>
      <c r="N443" s="4"/>
      <c r="O443" s="8" t="s">
        <v>129</v>
      </c>
      <c r="P443" s="11" t="s">
        <v>130</v>
      </c>
      <c r="Q443" s="4">
        <v>13349.0</v>
      </c>
      <c r="R443" s="4">
        <v>3.0</v>
      </c>
      <c r="S443" s="4" t="s">
        <v>132</v>
      </c>
      <c r="T443" s="14" t="s">
        <v>1957</v>
      </c>
      <c r="U443" s="8" t="s">
        <v>1958</v>
      </c>
    </row>
    <row r="444">
      <c r="A444" s="9" t="s">
        <v>1959</v>
      </c>
      <c r="B444" s="4" t="s">
        <v>55</v>
      </c>
      <c r="C444" s="6" t="s">
        <v>1960</v>
      </c>
      <c r="D444" s="4" t="s">
        <v>1961</v>
      </c>
      <c r="E444" s="7">
        <v>43748.60291666667</v>
      </c>
      <c r="F444" s="4"/>
      <c r="G444" s="4"/>
      <c r="H444" s="4" t="s">
        <v>28</v>
      </c>
      <c r="I444" s="4"/>
      <c r="J444" s="4"/>
      <c r="K444" s="4"/>
      <c r="L444" s="4"/>
      <c r="M444" s="4" t="s">
        <v>58</v>
      </c>
      <c r="N444" s="4"/>
      <c r="O444" s="8" t="s">
        <v>203</v>
      </c>
      <c r="P444" s="11" t="s">
        <v>59</v>
      </c>
      <c r="Q444" s="4">
        <v>485009.0</v>
      </c>
      <c r="R444" s="4">
        <v>10.0</v>
      </c>
      <c r="S444" s="4" t="s">
        <v>62</v>
      </c>
      <c r="T444" s="14" t="s">
        <v>1962</v>
      </c>
      <c r="U444" s="8" t="s">
        <v>1963</v>
      </c>
    </row>
    <row r="445">
      <c r="A445" s="9" t="s">
        <v>1959</v>
      </c>
      <c r="B445" s="4" t="s">
        <v>55</v>
      </c>
      <c r="C445" s="6" t="s">
        <v>1960</v>
      </c>
      <c r="D445" s="4" t="s">
        <v>1961</v>
      </c>
      <c r="E445" s="7">
        <v>43748.60291666667</v>
      </c>
      <c r="F445" s="4"/>
      <c r="G445" s="4"/>
      <c r="H445" s="4" t="s">
        <v>28</v>
      </c>
      <c r="I445" s="4"/>
      <c r="J445" s="4"/>
      <c r="K445" s="4"/>
      <c r="L445" s="4"/>
      <c r="M445" s="4" t="s">
        <v>58</v>
      </c>
      <c r="N445" s="4"/>
      <c r="O445" s="8" t="s">
        <v>203</v>
      </c>
      <c r="P445" s="11" t="s">
        <v>59</v>
      </c>
      <c r="Q445" s="4">
        <v>485009.0</v>
      </c>
      <c r="R445" s="4">
        <v>10.0</v>
      </c>
      <c r="S445" s="4" t="s">
        <v>62</v>
      </c>
      <c r="T445" s="14" t="s">
        <v>1962</v>
      </c>
      <c r="U445" s="8" t="s">
        <v>1963</v>
      </c>
    </row>
    <row r="446">
      <c r="A446" s="9" t="s">
        <v>1964</v>
      </c>
      <c r="B446" s="4" t="s">
        <v>73</v>
      </c>
      <c r="C446" s="22" t="s">
        <v>1965</v>
      </c>
      <c r="D446" s="4" t="s">
        <v>1966</v>
      </c>
      <c r="E446" s="7">
        <v>43748.539884259255</v>
      </c>
      <c r="F446" s="4"/>
      <c r="G446" s="4"/>
      <c r="H446" s="4"/>
      <c r="I446" s="4"/>
      <c r="J446" s="4"/>
      <c r="K446" s="4"/>
      <c r="L446" s="4"/>
      <c r="M446" s="4" t="s">
        <v>76</v>
      </c>
      <c r="N446" s="4"/>
      <c r="O446" s="8" t="s">
        <v>30</v>
      </c>
      <c r="P446" s="11" t="s">
        <v>77</v>
      </c>
      <c r="Q446" s="4">
        <v>1442069.0</v>
      </c>
      <c r="R446" s="4">
        <v>260.0</v>
      </c>
      <c r="S446" s="4" t="s">
        <v>78</v>
      </c>
      <c r="T446" s="14" t="s">
        <v>1967</v>
      </c>
      <c r="U446" s="8" t="s">
        <v>1968</v>
      </c>
    </row>
    <row r="447">
      <c r="A447" s="9" t="s">
        <v>1969</v>
      </c>
      <c r="B447" s="4" t="s">
        <v>73</v>
      </c>
      <c r="C447" s="22" t="s">
        <v>1970</v>
      </c>
      <c r="D447" s="4" t="s">
        <v>1971</v>
      </c>
      <c r="E447" s="7">
        <v>43748.37484953704</v>
      </c>
      <c r="F447" s="4"/>
      <c r="G447" s="4"/>
      <c r="H447" s="4"/>
      <c r="I447" s="4"/>
      <c r="J447" s="4"/>
      <c r="K447" s="4"/>
      <c r="L447" s="4"/>
      <c r="M447" s="4" t="s">
        <v>76</v>
      </c>
      <c r="N447" s="4"/>
      <c r="O447" s="8" t="s">
        <v>30</v>
      </c>
      <c r="P447" s="11" t="s">
        <v>77</v>
      </c>
      <c r="Q447" s="4">
        <v>1441951.0</v>
      </c>
      <c r="R447" s="4">
        <v>260.0</v>
      </c>
      <c r="S447" s="4" t="s">
        <v>78</v>
      </c>
      <c r="T447" s="14" t="s">
        <v>1972</v>
      </c>
      <c r="U447" s="8" t="s">
        <v>1973</v>
      </c>
    </row>
    <row r="448">
      <c r="A448" s="9" t="s">
        <v>1974</v>
      </c>
      <c r="B448" s="4" t="s">
        <v>73</v>
      </c>
      <c r="C448" s="22" t="s">
        <v>1975</v>
      </c>
      <c r="D448" s="4" t="s">
        <v>1976</v>
      </c>
      <c r="E448" s="7">
        <v>43748.34005787037</v>
      </c>
      <c r="F448" s="4"/>
      <c r="G448" s="4"/>
      <c r="H448" s="4"/>
      <c r="I448" s="4"/>
      <c r="J448" s="4"/>
      <c r="K448" s="4"/>
      <c r="L448" s="4"/>
      <c r="M448" s="4" t="s">
        <v>76</v>
      </c>
      <c r="N448" s="4"/>
      <c r="O448" s="8" t="s">
        <v>30</v>
      </c>
      <c r="P448" s="11" t="s">
        <v>77</v>
      </c>
      <c r="Q448" s="4">
        <v>1441935.0</v>
      </c>
      <c r="R448" s="4">
        <v>260.0</v>
      </c>
      <c r="S448" s="4" t="s">
        <v>78</v>
      </c>
      <c r="T448" s="14" t="s">
        <v>1977</v>
      </c>
      <c r="U448" s="8" t="s">
        <v>1978</v>
      </c>
    </row>
    <row r="449">
      <c r="A449" s="9" t="s">
        <v>1979</v>
      </c>
      <c r="B449" s="4" t="s">
        <v>73</v>
      </c>
      <c r="C449" s="22" t="s">
        <v>1980</v>
      </c>
      <c r="D449" s="4" t="s">
        <v>1981</v>
      </c>
      <c r="E449" s="7">
        <v>43748.33988425926</v>
      </c>
      <c r="F449" s="4"/>
      <c r="G449" s="4"/>
      <c r="H449" s="4"/>
      <c r="I449" s="4"/>
      <c r="J449" s="4"/>
      <c r="K449" s="4"/>
      <c r="L449" s="4"/>
      <c r="M449" s="4" t="s">
        <v>76</v>
      </c>
      <c r="N449" s="4"/>
      <c r="O449" s="8" t="s">
        <v>30</v>
      </c>
      <c r="P449" s="11" t="s">
        <v>77</v>
      </c>
      <c r="Q449" s="4">
        <v>1441935.0</v>
      </c>
      <c r="R449" s="4">
        <v>260.0</v>
      </c>
      <c r="S449" s="4" t="s">
        <v>78</v>
      </c>
      <c r="T449" s="14" t="s">
        <v>1982</v>
      </c>
      <c r="U449" s="8" t="s">
        <v>1983</v>
      </c>
    </row>
    <row r="450">
      <c r="A450" s="9" t="s">
        <v>1979</v>
      </c>
      <c r="B450" s="4" t="s">
        <v>73</v>
      </c>
      <c r="C450" s="22" t="s">
        <v>1980</v>
      </c>
      <c r="D450" s="4" t="s">
        <v>1981</v>
      </c>
      <c r="E450" s="7">
        <v>43748.33988425926</v>
      </c>
      <c r="F450" s="4"/>
      <c r="G450" s="4"/>
      <c r="H450" s="4"/>
      <c r="I450" s="4"/>
      <c r="J450" s="4"/>
      <c r="K450" s="4"/>
      <c r="L450" s="4"/>
      <c r="M450" s="4" t="s">
        <v>76</v>
      </c>
      <c r="N450" s="4"/>
      <c r="O450" s="8" t="s">
        <v>30</v>
      </c>
      <c r="P450" s="11" t="s">
        <v>77</v>
      </c>
      <c r="Q450" s="4">
        <v>1441935.0</v>
      </c>
      <c r="R450" s="4">
        <v>260.0</v>
      </c>
      <c r="S450" s="4" t="s">
        <v>78</v>
      </c>
      <c r="T450" s="14" t="s">
        <v>1982</v>
      </c>
      <c r="U450" s="8" t="s">
        <v>1983</v>
      </c>
    </row>
    <row r="451">
      <c r="A451" s="9" t="s">
        <v>1984</v>
      </c>
      <c r="B451" s="4" t="s">
        <v>37</v>
      </c>
      <c r="C451" s="6" t="s">
        <v>1985</v>
      </c>
      <c r="D451" s="4" t="s">
        <v>1986</v>
      </c>
      <c r="E451" s="7">
        <v>43748.24578703704</v>
      </c>
      <c r="F451" s="4"/>
      <c r="G451" s="4"/>
      <c r="H451" s="4" t="s">
        <v>28</v>
      </c>
      <c r="I451" s="4"/>
      <c r="J451" s="4"/>
      <c r="K451" s="4"/>
      <c r="L451" s="4"/>
      <c r="M451" s="4" t="s">
        <v>46</v>
      </c>
      <c r="N451" s="4"/>
      <c r="O451" s="8" t="s">
        <v>1987</v>
      </c>
      <c r="P451" s="11" t="s">
        <v>48</v>
      </c>
      <c r="Q451" s="4">
        <v>695157.0</v>
      </c>
      <c r="R451" s="4">
        <v>40.0</v>
      </c>
      <c r="S451" s="4" t="s">
        <v>49</v>
      </c>
      <c r="T451" s="14" t="s">
        <v>1988</v>
      </c>
      <c r="U451" s="8" t="s">
        <v>1989</v>
      </c>
    </row>
    <row r="452">
      <c r="A452" s="9" t="s">
        <v>1990</v>
      </c>
      <c r="B452" s="4" t="s">
        <v>55</v>
      </c>
      <c r="C452" s="6" t="s">
        <v>1991</v>
      </c>
      <c r="D452" s="4" t="s">
        <v>1992</v>
      </c>
      <c r="E452" s="7">
        <v>43748.21258101852</v>
      </c>
      <c r="F452" s="4"/>
      <c r="G452" s="4"/>
      <c r="H452" s="4" t="s">
        <v>28</v>
      </c>
      <c r="I452" s="4"/>
      <c r="J452" s="4"/>
      <c r="K452" s="4"/>
      <c r="L452" s="4"/>
      <c r="M452" s="4" t="s">
        <v>58</v>
      </c>
      <c r="N452" s="4"/>
      <c r="O452" s="8" t="s">
        <v>30</v>
      </c>
      <c r="P452" s="11" t="s">
        <v>59</v>
      </c>
      <c r="Q452" s="4">
        <v>484892.0</v>
      </c>
      <c r="R452" s="4">
        <v>10.0</v>
      </c>
      <c r="S452" s="4" t="s">
        <v>62</v>
      </c>
      <c r="T452" s="14" t="s">
        <v>1993</v>
      </c>
      <c r="U452" s="8" t="s">
        <v>1994</v>
      </c>
    </row>
    <row r="453">
      <c r="A453" s="9" t="s">
        <v>1995</v>
      </c>
      <c r="B453" s="4" t="s">
        <v>25</v>
      </c>
      <c r="C453" s="6" t="s">
        <v>1996</v>
      </c>
      <c r="D453" s="4" t="s">
        <v>1997</v>
      </c>
      <c r="E453" s="7">
        <v>43747.79959490741</v>
      </c>
      <c r="F453" s="4"/>
      <c r="G453" s="4"/>
      <c r="H453" s="4" t="s">
        <v>28</v>
      </c>
      <c r="I453" s="4"/>
      <c r="J453" s="4"/>
      <c r="K453" s="4"/>
      <c r="L453" s="4"/>
      <c r="M453" s="4" t="s">
        <v>29</v>
      </c>
      <c r="N453" s="4"/>
      <c r="O453" s="8" t="s">
        <v>30</v>
      </c>
      <c r="P453" s="11" t="s">
        <v>31</v>
      </c>
      <c r="Q453" s="4">
        <v>2121174.0</v>
      </c>
      <c r="R453" s="4">
        <v>37.0</v>
      </c>
      <c r="S453" s="4" t="s">
        <v>33</v>
      </c>
      <c r="T453" s="14" t="s">
        <v>1998</v>
      </c>
      <c r="U453" s="8" t="s">
        <v>1999</v>
      </c>
    </row>
    <row r="454">
      <c r="A454" s="9" t="s">
        <v>2000</v>
      </c>
      <c r="B454" s="4" t="s">
        <v>352</v>
      </c>
      <c r="C454" s="6" t="s">
        <v>2001</v>
      </c>
      <c r="D454" s="4" t="s">
        <v>2002</v>
      </c>
      <c r="E454" s="7">
        <v>43747.74524305556</v>
      </c>
      <c r="F454" s="4"/>
      <c r="G454" s="4"/>
      <c r="H454" s="4" t="s">
        <v>28</v>
      </c>
      <c r="I454" s="4"/>
      <c r="J454" s="4"/>
      <c r="K454" s="4"/>
      <c r="L454" s="4"/>
      <c r="M454" s="4" t="s">
        <v>355</v>
      </c>
      <c r="N454" s="4"/>
      <c r="O454" s="8" t="s">
        <v>30</v>
      </c>
      <c r="P454" s="11" t="s">
        <v>356</v>
      </c>
      <c r="Q454" s="4">
        <v>878888.0</v>
      </c>
      <c r="R454" s="4">
        <v>336.0</v>
      </c>
      <c r="S454" s="4" t="s">
        <v>78</v>
      </c>
      <c r="T454" s="14" t="s">
        <v>2003</v>
      </c>
      <c r="U454" s="8" t="s">
        <v>2004</v>
      </c>
    </row>
    <row r="455">
      <c r="A455" s="9" t="s">
        <v>2005</v>
      </c>
      <c r="B455" s="4" t="s">
        <v>125</v>
      </c>
      <c r="C455" s="22" t="s">
        <v>2006</v>
      </c>
      <c r="D455" s="4" t="s">
        <v>2007</v>
      </c>
      <c r="E455" s="7">
        <v>43747.579918981486</v>
      </c>
      <c r="F455" s="4"/>
      <c r="G455" s="4"/>
      <c r="H455" s="4"/>
      <c r="I455" s="4"/>
      <c r="J455" s="4"/>
      <c r="K455" s="4"/>
      <c r="L455" s="4"/>
      <c r="M455" s="4" t="s">
        <v>128</v>
      </c>
      <c r="N455" s="4"/>
      <c r="O455" s="8" t="s">
        <v>129</v>
      </c>
      <c r="P455" s="11" t="s">
        <v>130</v>
      </c>
      <c r="Q455" s="4">
        <v>13332.0</v>
      </c>
      <c r="R455" s="4">
        <v>3.0</v>
      </c>
      <c r="S455" s="4" t="s">
        <v>132</v>
      </c>
      <c r="T455" s="14" t="s">
        <v>2008</v>
      </c>
      <c r="U455" s="8" t="s">
        <v>2009</v>
      </c>
    </row>
    <row r="456">
      <c r="A456" s="9" t="s">
        <v>2010</v>
      </c>
      <c r="B456" s="4" t="s">
        <v>55</v>
      </c>
      <c r="C456" s="6" t="s">
        <v>2011</v>
      </c>
      <c r="D456" s="4" t="s">
        <v>2012</v>
      </c>
      <c r="E456" s="7">
        <v>43747.562789351854</v>
      </c>
      <c r="F456" s="4"/>
      <c r="G456" s="4"/>
      <c r="H456" s="4"/>
      <c r="I456" s="4"/>
      <c r="J456" s="4"/>
      <c r="K456" s="4"/>
      <c r="L456" s="4"/>
      <c r="M456" s="4" t="s">
        <v>58</v>
      </c>
      <c r="N456" s="4"/>
      <c r="O456" s="8" t="s">
        <v>47</v>
      </c>
      <c r="P456" s="11" t="s">
        <v>59</v>
      </c>
      <c r="Q456" s="4">
        <v>484719.0</v>
      </c>
      <c r="R456" s="4">
        <v>10.0</v>
      </c>
      <c r="S456" s="4" t="s">
        <v>62</v>
      </c>
      <c r="T456" s="14" t="s">
        <v>2013</v>
      </c>
      <c r="U456" s="8" t="s">
        <v>2014</v>
      </c>
    </row>
    <row r="457">
      <c r="A457" s="9" t="s">
        <v>2010</v>
      </c>
      <c r="B457" s="4" t="s">
        <v>55</v>
      </c>
      <c r="C457" s="6" t="s">
        <v>2011</v>
      </c>
      <c r="D457" s="4" t="s">
        <v>2012</v>
      </c>
      <c r="E457" s="7">
        <v>43747.562789351854</v>
      </c>
      <c r="F457" s="4"/>
      <c r="G457" s="4"/>
      <c r="H457" s="4" t="s">
        <v>28</v>
      </c>
      <c r="I457" s="4"/>
      <c r="J457" s="4"/>
      <c r="K457" s="4"/>
      <c r="L457" s="4"/>
      <c r="M457" s="4" t="s">
        <v>58</v>
      </c>
      <c r="N457" s="4"/>
      <c r="O457" s="8" t="s">
        <v>47</v>
      </c>
      <c r="P457" s="11" t="s">
        <v>59</v>
      </c>
      <c r="Q457" s="4">
        <v>484719.0</v>
      </c>
      <c r="R457" s="4">
        <v>10.0</v>
      </c>
      <c r="S457" s="4" t="s">
        <v>62</v>
      </c>
      <c r="T457" s="14" t="s">
        <v>2013</v>
      </c>
      <c r="U457" s="8" t="s">
        <v>2014</v>
      </c>
    </row>
    <row r="458">
      <c r="A458" s="9" t="s">
        <v>2015</v>
      </c>
      <c r="B458" s="4" t="s">
        <v>37</v>
      </c>
      <c r="C458" s="6" t="s">
        <v>2016</v>
      </c>
      <c r="D458" s="4" t="s">
        <v>2017</v>
      </c>
      <c r="E458" s="7">
        <v>43747.36106481482</v>
      </c>
      <c r="F458" s="4"/>
      <c r="G458" s="4"/>
      <c r="H458" s="4" t="s">
        <v>28</v>
      </c>
      <c r="I458" s="4"/>
      <c r="J458" s="4"/>
      <c r="K458" s="4"/>
      <c r="L458" s="4"/>
      <c r="M458" s="4" t="s">
        <v>46</v>
      </c>
      <c r="N458" s="4"/>
      <c r="O458" s="8" t="s">
        <v>493</v>
      </c>
      <c r="P458" s="11" t="s">
        <v>48</v>
      </c>
      <c r="Q458" s="4">
        <v>694411.0</v>
      </c>
      <c r="R458" s="4">
        <v>40.0</v>
      </c>
      <c r="S458" s="4" t="s">
        <v>49</v>
      </c>
      <c r="T458" s="14" t="s">
        <v>2018</v>
      </c>
      <c r="U458" s="8" t="s">
        <v>2019</v>
      </c>
    </row>
    <row r="459">
      <c r="A459" s="9" t="s">
        <v>2020</v>
      </c>
      <c r="B459" s="4" t="s">
        <v>73</v>
      </c>
      <c r="C459" s="22" t="s">
        <v>2021</v>
      </c>
      <c r="D459" s="4" t="s">
        <v>2022</v>
      </c>
      <c r="E459" s="7">
        <v>43746.86658564815</v>
      </c>
      <c r="F459" s="4"/>
      <c r="G459" s="4"/>
      <c r="H459" s="4"/>
      <c r="I459" s="4"/>
      <c r="J459" s="4"/>
      <c r="K459" s="4"/>
      <c r="L459" s="4"/>
      <c r="M459" s="4" t="s">
        <v>76</v>
      </c>
      <c r="N459" s="4"/>
      <c r="O459" s="8" t="s">
        <v>30</v>
      </c>
      <c r="P459" s="11" t="s">
        <v>77</v>
      </c>
      <c r="Q459" s="4">
        <v>1440914.0</v>
      </c>
      <c r="R459" s="4">
        <v>260.0</v>
      </c>
      <c r="S459" s="4" t="s">
        <v>78</v>
      </c>
      <c r="T459" s="14" t="s">
        <v>2023</v>
      </c>
      <c r="U459" s="8" t="s">
        <v>2024</v>
      </c>
    </row>
    <row r="460">
      <c r="A460" s="9" t="s">
        <v>2025</v>
      </c>
      <c r="B460" s="4" t="s">
        <v>25</v>
      </c>
      <c r="C460" s="6" t="s">
        <v>2026</v>
      </c>
      <c r="D460" s="4" t="s">
        <v>2027</v>
      </c>
      <c r="E460" s="7">
        <v>43746.82476851852</v>
      </c>
      <c r="F460" s="4"/>
      <c r="G460" s="4"/>
      <c r="H460" s="4" t="s">
        <v>28</v>
      </c>
      <c r="I460" s="4"/>
      <c r="J460" s="4"/>
      <c r="K460" s="4"/>
      <c r="L460" s="4"/>
      <c r="M460" s="4" t="s">
        <v>29</v>
      </c>
      <c r="N460" s="4"/>
      <c r="O460" s="8" t="s">
        <v>30</v>
      </c>
      <c r="P460" s="11" t="s">
        <v>31</v>
      </c>
      <c r="Q460" s="4">
        <v>2119549.0</v>
      </c>
      <c r="R460" s="4">
        <v>37.0</v>
      </c>
      <c r="S460" s="4" t="s">
        <v>33</v>
      </c>
      <c r="T460" s="14" t="s">
        <v>2028</v>
      </c>
      <c r="U460" s="8" t="s">
        <v>2029</v>
      </c>
    </row>
    <row r="461">
      <c r="A461" s="9" t="s">
        <v>2030</v>
      </c>
      <c r="B461" s="4" t="s">
        <v>217</v>
      </c>
      <c r="C461" s="22" t="s">
        <v>2031</v>
      </c>
      <c r="D461" s="4" t="s">
        <v>2032</v>
      </c>
      <c r="E461" s="7">
        <v>43746.823969907404</v>
      </c>
      <c r="F461" s="4"/>
      <c r="G461" s="4"/>
      <c r="H461" s="4"/>
      <c r="I461" s="4"/>
      <c r="J461" s="4"/>
      <c r="K461" s="4"/>
      <c r="L461" s="4"/>
      <c r="M461" s="4" t="s">
        <v>220</v>
      </c>
      <c r="N461" s="4"/>
      <c r="O461" s="8" t="s">
        <v>221</v>
      </c>
      <c r="P461" s="11" t="s">
        <v>222</v>
      </c>
      <c r="Q461" s="4">
        <v>773628.0</v>
      </c>
      <c r="R461" s="4">
        <v>5.0</v>
      </c>
      <c r="S461" s="4"/>
      <c r="T461" s="14" t="s">
        <v>2033</v>
      </c>
      <c r="U461" s="8" t="s">
        <v>2034</v>
      </c>
    </row>
    <row r="462">
      <c r="A462" s="9" t="s">
        <v>2035</v>
      </c>
      <c r="B462" s="4" t="s">
        <v>73</v>
      </c>
      <c r="C462" s="22" t="s">
        <v>2036</v>
      </c>
      <c r="D462" s="4" t="s">
        <v>2037</v>
      </c>
      <c r="E462" s="7">
        <v>43746.81847222222</v>
      </c>
      <c r="F462" s="4"/>
      <c r="G462" s="4"/>
      <c r="H462" s="4"/>
      <c r="I462" s="4"/>
      <c r="J462" s="4"/>
      <c r="K462" s="4"/>
      <c r="L462" s="4"/>
      <c r="M462" s="4" t="s">
        <v>76</v>
      </c>
      <c r="N462" s="4"/>
      <c r="O462" s="8" t="s">
        <v>30</v>
      </c>
      <c r="P462" s="11" t="s">
        <v>77</v>
      </c>
      <c r="Q462" s="4">
        <v>1440897.0</v>
      </c>
      <c r="R462" s="4">
        <v>260.0</v>
      </c>
      <c r="S462" s="4" t="s">
        <v>78</v>
      </c>
      <c r="T462" s="14" t="s">
        <v>2038</v>
      </c>
      <c r="U462" s="8" t="s">
        <v>2039</v>
      </c>
    </row>
    <row r="463">
      <c r="A463" s="9" t="s">
        <v>2040</v>
      </c>
      <c r="B463" s="4" t="s">
        <v>73</v>
      </c>
      <c r="C463" s="22" t="s">
        <v>2041</v>
      </c>
      <c r="D463" s="4" t="s">
        <v>2042</v>
      </c>
      <c r="E463" s="7">
        <v>43746.81771990741</v>
      </c>
      <c r="F463" s="4"/>
      <c r="G463" s="4"/>
      <c r="H463" s="4"/>
      <c r="I463" s="4"/>
      <c r="J463" s="4"/>
      <c r="K463" s="4"/>
      <c r="L463" s="4"/>
      <c r="M463" s="4" t="s">
        <v>76</v>
      </c>
      <c r="N463" s="4"/>
      <c r="O463" s="8" t="s">
        <v>30</v>
      </c>
      <c r="P463" s="11" t="s">
        <v>77</v>
      </c>
      <c r="Q463" s="4">
        <v>1440897.0</v>
      </c>
      <c r="R463" s="4">
        <v>260.0</v>
      </c>
      <c r="S463" s="4" t="s">
        <v>78</v>
      </c>
      <c r="T463" s="14" t="s">
        <v>2043</v>
      </c>
      <c r="U463" s="8" t="s">
        <v>2044</v>
      </c>
    </row>
    <row r="464">
      <c r="A464" s="9" t="s">
        <v>2040</v>
      </c>
      <c r="B464" s="4" t="s">
        <v>73</v>
      </c>
      <c r="C464" s="22" t="s">
        <v>2041</v>
      </c>
      <c r="D464" s="4" t="s">
        <v>2042</v>
      </c>
      <c r="E464" s="7">
        <v>43746.81771990741</v>
      </c>
      <c r="F464" s="4"/>
      <c r="G464" s="4"/>
      <c r="H464" s="4"/>
      <c r="I464" s="4"/>
      <c r="J464" s="4"/>
      <c r="K464" s="4"/>
      <c r="L464" s="4"/>
      <c r="M464" s="4" t="s">
        <v>76</v>
      </c>
      <c r="N464" s="4"/>
      <c r="O464" s="8" t="s">
        <v>30</v>
      </c>
      <c r="P464" s="11" t="s">
        <v>77</v>
      </c>
      <c r="Q464" s="4">
        <v>1440897.0</v>
      </c>
      <c r="R464" s="4">
        <v>260.0</v>
      </c>
      <c r="S464" s="4" t="s">
        <v>78</v>
      </c>
      <c r="T464" s="14" t="s">
        <v>2043</v>
      </c>
      <c r="U464" s="8" t="s">
        <v>2044</v>
      </c>
    </row>
    <row r="465">
      <c r="A465" s="9" t="s">
        <v>2045</v>
      </c>
      <c r="B465" s="4" t="s">
        <v>251</v>
      </c>
      <c r="C465" s="22" t="s">
        <v>2046</v>
      </c>
      <c r="D465" s="4" t="s">
        <v>2047</v>
      </c>
      <c r="E465" s="7">
        <v>43746.79425925926</v>
      </c>
      <c r="F465" s="4"/>
      <c r="G465" s="4"/>
      <c r="H465" s="4"/>
      <c r="I465" s="4"/>
      <c r="J465" s="4"/>
      <c r="K465" s="4"/>
      <c r="L465" s="4"/>
      <c r="M465" s="4" t="s">
        <v>254</v>
      </c>
      <c r="N465" s="4"/>
      <c r="O465" s="8" t="s">
        <v>47</v>
      </c>
      <c r="P465" s="11" t="s">
        <v>255</v>
      </c>
      <c r="Q465" s="4">
        <v>1852056.0</v>
      </c>
      <c r="R465" s="4">
        <v>68.0</v>
      </c>
      <c r="S465" s="4" t="s">
        <v>78</v>
      </c>
      <c r="T465" s="14" t="s">
        <v>2048</v>
      </c>
      <c r="U465" s="8" t="s">
        <v>2049</v>
      </c>
    </row>
    <row r="466">
      <c r="A466" s="9" t="s">
        <v>2050</v>
      </c>
      <c r="B466" s="4" t="s">
        <v>142</v>
      </c>
      <c r="C466" s="22" t="s">
        <v>2051</v>
      </c>
      <c r="D466" s="4" t="s">
        <v>2052</v>
      </c>
      <c r="E466" s="7">
        <v>43746.76944444445</v>
      </c>
      <c r="F466" s="4"/>
      <c r="G466" s="4"/>
      <c r="H466" s="4"/>
      <c r="I466" s="4"/>
      <c r="J466" s="4"/>
      <c r="K466" s="4"/>
      <c r="L466" s="4"/>
      <c r="M466" s="4" t="s">
        <v>145</v>
      </c>
      <c r="N466" s="4"/>
      <c r="O466" s="8" t="s">
        <v>47</v>
      </c>
      <c r="P466" s="11" t="s">
        <v>1694</v>
      </c>
      <c r="Q466" s="4">
        <v>232114.0</v>
      </c>
      <c r="R466" s="4">
        <v>50.0</v>
      </c>
      <c r="S466" s="4" t="s">
        <v>78</v>
      </c>
      <c r="T466" s="14" t="s">
        <v>2053</v>
      </c>
      <c r="U466" s="8" t="s">
        <v>2054</v>
      </c>
    </row>
    <row r="467">
      <c r="A467" s="9" t="s">
        <v>2055</v>
      </c>
      <c r="B467" s="4" t="s">
        <v>25</v>
      </c>
      <c r="C467" s="6" t="s">
        <v>2056</v>
      </c>
      <c r="D467" s="4" t="s">
        <v>2057</v>
      </c>
      <c r="E467" s="7">
        <v>43746.72640046296</v>
      </c>
      <c r="F467" s="4"/>
      <c r="G467" s="4"/>
      <c r="H467" s="4" t="s">
        <v>28</v>
      </c>
      <c r="I467" s="4"/>
      <c r="J467" s="4"/>
      <c r="K467" s="4"/>
      <c r="L467" s="4"/>
      <c r="M467" s="4" t="s">
        <v>29</v>
      </c>
      <c r="N467" s="4"/>
      <c r="O467" s="8" t="s">
        <v>30</v>
      </c>
      <c r="P467" s="11" t="s">
        <v>31</v>
      </c>
      <c r="Q467" s="4">
        <v>2119406.0</v>
      </c>
      <c r="R467" s="4">
        <v>37.0</v>
      </c>
      <c r="S467" s="4" t="s">
        <v>33</v>
      </c>
      <c r="T467" s="14" t="s">
        <v>2058</v>
      </c>
      <c r="U467" s="8" t="s">
        <v>2059</v>
      </c>
    </row>
    <row r="468">
      <c r="A468" s="9" t="s">
        <v>2060</v>
      </c>
      <c r="B468" s="4" t="s">
        <v>37</v>
      </c>
      <c r="C468" s="6" t="s">
        <v>2061</v>
      </c>
      <c r="D468" s="4" t="s">
        <v>2062</v>
      </c>
      <c r="E468" s="7">
        <v>43746.63640046296</v>
      </c>
      <c r="F468" s="4"/>
      <c r="G468" s="4"/>
      <c r="H468" s="4" t="s">
        <v>28</v>
      </c>
      <c r="I468" s="4"/>
      <c r="J468" s="4"/>
      <c r="K468" s="4"/>
      <c r="L468" s="4"/>
      <c r="M468" s="4" t="s">
        <v>46</v>
      </c>
      <c r="N468" s="4"/>
      <c r="O468" s="8" t="s">
        <v>493</v>
      </c>
      <c r="P468" s="11" t="s">
        <v>48</v>
      </c>
      <c r="Q468" s="4">
        <v>693973.0</v>
      </c>
      <c r="R468" s="4">
        <v>40.0</v>
      </c>
      <c r="S468" s="4" t="s">
        <v>49</v>
      </c>
      <c r="T468" s="14" t="s">
        <v>2063</v>
      </c>
      <c r="U468" s="8" t="s">
        <v>2064</v>
      </c>
    </row>
    <row r="469">
      <c r="A469" s="9" t="s">
        <v>2065</v>
      </c>
      <c r="B469" s="4" t="s">
        <v>55</v>
      </c>
      <c r="C469" s="6" t="s">
        <v>2066</v>
      </c>
      <c r="D469" s="4" t="s">
        <v>2067</v>
      </c>
      <c r="E469" s="7">
        <v>43746.629953703705</v>
      </c>
      <c r="F469" s="4"/>
      <c r="G469" s="4"/>
      <c r="H469" s="4" t="s">
        <v>28</v>
      </c>
      <c r="I469" s="4"/>
      <c r="J469" s="4"/>
      <c r="K469" s="4"/>
      <c r="L469" s="4"/>
      <c r="M469" s="4" t="s">
        <v>58</v>
      </c>
      <c r="N469" s="4"/>
      <c r="O469" s="8" t="s">
        <v>203</v>
      </c>
      <c r="P469" s="11" t="s">
        <v>59</v>
      </c>
      <c r="Q469" s="4">
        <v>484476.0</v>
      </c>
      <c r="R469" s="4">
        <v>10.0</v>
      </c>
      <c r="S469" s="4" t="s">
        <v>62</v>
      </c>
      <c r="T469" s="14" t="s">
        <v>2068</v>
      </c>
      <c r="U469" s="8" t="s">
        <v>2069</v>
      </c>
    </row>
    <row r="470">
      <c r="A470" s="9" t="s">
        <v>2070</v>
      </c>
      <c r="B470" s="4" t="s">
        <v>55</v>
      </c>
      <c r="C470" s="6" t="s">
        <v>2071</v>
      </c>
      <c r="D470" s="4" t="s">
        <v>2072</v>
      </c>
      <c r="E470" s="7">
        <v>43746.47993055556</v>
      </c>
      <c r="F470" s="4"/>
      <c r="G470" s="4"/>
      <c r="H470" s="4" t="s">
        <v>28</v>
      </c>
      <c r="I470" s="4"/>
      <c r="J470" s="4"/>
      <c r="K470" s="4"/>
      <c r="L470" s="4"/>
      <c r="M470" s="4" t="s">
        <v>58</v>
      </c>
      <c r="N470" s="4"/>
      <c r="O470" s="8" t="s">
        <v>30</v>
      </c>
      <c r="P470" s="11" t="s">
        <v>59</v>
      </c>
      <c r="Q470" s="4">
        <v>484476.0</v>
      </c>
      <c r="R470" s="4">
        <v>10.0</v>
      </c>
      <c r="S470" s="4" t="s">
        <v>62</v>
      </c>
      <c r="T470" s="14" t="s">
        <v>2073</v>
      </c>
      <c r="U470" s="8" t="s">
        <v>2074</v>
      </c>
    </row>
    <row r="471">
      <c r="A471" s="9" t="s">
        <v>2075</v>
      </c>
      <c r="B471" s="4" t="s">
        <v>73</v>
      </c>
      <c r="C471" s="22" t="s">
        <v>2076</v>
      </c>
      <c r="D471" s="4" t="s">
        <v>2077</v>
      </c>
      <c r="E471" s="7">
        <v>43746.43870370371</v>
      </c>
      <c r="F471" s="4"/>
      <c r="G471" s="4"/>
      <c r="H471" s="4"/>
      <c r="I471" s="4"/>
      <c r="J471" s="4"/>
      <c r="K471" s="4"/>
      <c r="L471" s="4"/>
      <c r="M471" s="4" t="s">
        <v>76</v>
      </c>
      <c r="N471" s="4"/>
      <c r="O471" s="8" t="s">
        <v>30</v>
      </c>
      <c r="P471" s="11" t="s">
        <v>77</v>
      </c>
      <c r="Q471" s="4">
        <v>1440838.0</v>
      </c>
      <c r="R471" s="4">
        <v>260.0</v>
      </c>
      <c r="S471" s="4" t="s">
        <v>78</v>
      </c>
      <c r="T471" s="14" t="s">
        <v>2078</v>
      </c>
      <c r="U471" s="8" t="s">
        <v>2079</v>
      </c>
    </row>
    <row r="472">
      <c r="A472" s="9" t="s">
        <v>2080</v>
      </c>
      <c r="B472" s="4" t="s">
        <v>73</v>
      </c>
      <c r="C472" s="22" t="s">
        <v>2081</v>
      </c>
      <c r="D472" s="4" t="s">
        <v>2082</v>
      </c>
      <c r="E472" s="7">
        <v>43746.43840277778</v>
      </c>
      <c r="F472" s="4"/>
      <c r="G472" s="4"/>
      <c r="H472" s="4"/>
      <c r="I472" s="4"/>
      <c r="J472" s="4"/>
      <c r="K472" s="4"/>
      <c r="L472" s="4"/>
      <c r="M472" s="4" t="s">
        <v>76</v>
      </c>
      <c r="N472" s="4"/>
      <c r="O472" s="8" t="s">
        <v>30</v>
      </c>
      <c r="P472" s="11" t="s">
        <v>77</v>
      </c>
      <c r="Q472" s="4">
        <v>1440838.0</v>
      </c>
      <c r="R472" s="4">
        <v>260.0</v>
      </c>
      <c r="S472" s="4" t="s">
        <v>78</v>
      </c>
      <c r="T472" s="14" t="s">
        <v>2083</v>
      </c>
      <c r="U472" s="8" t="s">
        <v>2084</v>
      </c>
    </row>
    <row r="473">
      <c r="A473" s="9" t="s">
        <v>2085</v>
      </c>
      <c r="B473" s="4" t="s">
        <v>73</v>
      </c>
      <c r="C473" s="22" t="s">
        <v>2086</v>
      </c>
      <c r="D473" s="4" t="s">
        <v>2087</v>
      </c>
      <c r="E473" s="7">
        <v>43746.437939814816</v>
      </c>
      <c r="F473" s="4"/>
      <c r="G473" s="4"/>
      <c r="H473" s="4"/>
      <c r="I473" s="4"/>
      <c r="J473" s="4"/>
      <c r="K473" s="4"/>
      <c r="L473" s="4"/>
      <c r="M473" s="4" t="s">
        <v>76</v>
      </c>
      <c r="N473" s="4"/>
      <c r="O473" s="8" t="s">
        <v>30</v>
      </c>
      <c r="P473" s="11" t="s">
        <v>77</v>
      </c>
      <c r="Q473" s="4">
        <v>1440838.0</v>
      </c>
      <c r="R473" s="4">
        <v>260.0</v>
      </c>
      <c r="S473" s="4" t="s">
        <v>78</v>
      </c>
      <c r="T473" s="14" t="s">
        <v>2088</v>
      </c>
      <c r="U473" s="8" t="s">
        <v>2089</v>
      </c>
    </row>
    <row r="474">
      <c r="A474" s="9" t="s">
        <v>2090</v>
      </c>
      <c r="B474" s="4" t="s">
        <v>142</v>
      </c>
      <c r="C474" s="22" t="s">
        <v>2091</v>
      </c>
      <c r="D474" s="4" t="s">
        <v>2092</v>
      </c>
      <c r="E474" s="7">
        <v>43746.413194444445</v>
      </c>
      <c r="F474" s="4"/>
      <c r="G474" s="4"/>
      <c r="H474" s="4"/>
      <c r="I474" s="4"/>
      <c r="J474" s="4"/>
      <c r="K474" s="4"/>
      <c r="L474" s="4"/>
      <c r="M474" s="4" t="s">
        <v>145</v>
      </c>
      <c r="N474" s="4"/>
      <c r="O474" s="8" t="s">
        <v>221</v>
      </c>
      <c r="P474" s="11" t="s">
        <v>1694</v>
      </c>
      <c r="Q474" s="4">
        <v>232114.0</v>
      </c>
      <c r="R474" s="4">
        <v>50.0</v>
      </c>
      <c r="S474" s="4" t="s">
        <v>78</v>
      </c>
      <c r="T474" s="14" t="s">
        <v>2093</v>
      </c>
      <c r="U474" s="8" t="s">
        <v>2094</v>
      </c>
    </row>
    <row r="475">
      <c r="A475" s="9" t="s">
        <v>2095</v>
      </c>
      <c r="B475" s="4" t="s">
        <v>55</v>
      </c>
      <c r="C475" s="6" t="s">
        <v>2096</v>
      </c>
      <c r="D475" s="4" t="s">
        <v>2097</v>
      </c>
      <c r="E475" s="7">
        <v>43746.39846064815</v>
      </c>
      <c r="F475" s="4"/>
      <c r="G475" s="4"/>
      <c r="H475" s="4" t="s">
        <v>28</v>
      </c>
      <c r="I475" s="4"/>
      <c r="J475" s="4"/>
      <c r="K475" s="4"/>
      <c r="L475" s="4"/>
      <c r="M475" s="4" t="s">
        <v>58</v>
      </c>
      <c r="N475" s="4"/>
      <c r="O475" s="8" t="s">
        <v>30</v>
      </c>
      <c r="P475" s="11" t="s">
        <v>59</v>
      </c>
      <c r="Q475" s="4">
        <v>484476.0</v>
      </c>
      <c r="R475" s="4">
        <v>10.0</v>
      </c>
      <c r="S475" s="4" t="s">
        <v>62</v>
      </c>
      <c r="T475" s="14" t="s">
        <v>2098</v>
      </c>
      <c r="U475" s="8" t="s">
        <v>2099</v>
      </c>
    </row>
    <row r="476">
      <c r="A476" s="9" t="s">
        <v>2100</v>
      </c>
      <c r="B476" s="4" t="s">
        <v>1029</v>
      </c>
      <c r="C476" s="22" t="s">
        <v>2101</v>
      </c>
      <c r="D476" s="4" t="s">
        <v>2102</v>
      </c>
      <c r="E476" s="7">
        <v>43746.39568287037</v>
      </c>
      <c r="F476" s="4"/>
      <c r="G476" s="4"/>
      <c r="H476" s="4"/>
      <c r="I476" s="4"/>
      <c r="J476" s="4"/>
      <c r="K476" s="4"/>
      <c r="L476" s="4"/>
      <c r="M476" s="4" t="s">
        <v>1032</v>
      </c>
      <c r="N476" s="4"/>
      <c r="O476" s="8" t="s">
        <v>47</v>
      </c>
      <c r="P476" s="11" t="s">
        <v>1033</v>
      </c>
      <c r="Q476" s="4">
        <v>2544400.0</v>
      </c>
      <c r="R476" s="4">
        <v>42.0</v>
      </c>
      <c r="S476" s="125" t="s">
        <v>1034</v>
      </c>
      <c r="T476" s="14" t="s">
        <v>2103</v>
      </c>
      <c r="U476" s="8" t="s">
        <v>2104</v>
      </c>
    </row>
    <row r="477">
      <c r="A477" s="9" t="s">
        <v>2105</v>
      </c>
      <c r="B477" s="4" t="s">
        <v>25</v>
      </c>
      <c r="C477" s="6" t="s">
        <v>2106</v>
      </c>
      <c r="D477" s="4" t="s">
        <v>2107</v>
      </c>
      <c r="E477" s="7">
        <v>43746.26539351852</v>
      </c>
      <c r="F477" s="4"/>
      <c r="G477" s="4"/>
      <c r="H477" s="4" t="s">
        <v>28</v>
      </c>
      <c r="I477" s="4"/>
      <c r="J477" s="4"/>
      <c r="K477" s="4"/>
      <c r="L477" s="4"/>
      <c r="M477" s="4" t="s">
        <v>29</v>
      </c>
      <c r="N477" s="4"/>
      <c r="O477" s="8" t="s">
        <v>30</v>
      </c>
      <c r="P477" s="11" t="s">
        <v>31</v>
      </c>
      <c r="Q477" s="4">
        <v>2119406.0</v>
      </c>
      <c r="R477" s="4">
        <v>37.0</v>
      </c>
      <c r="S477" s="4" t="s">
        <v>33</v>
      </c>
      <c r="T477" s="14" t="s">
        <v>2108</v>
      </c>
      <c r="U477" s="8" t="s">
        <v>2109</v>
      </c>
    </row>
    <row r="478">
      <c r="A478" s="9" t="s">
        <v>2110</v>
      </c>
      <c r="B478" s="4" t="s">
        <v>37</v>
      </c>
      <c r="C478" s="6" t="s">
        <v>2111</v>
      </c>
      <c r="D478" s="4" t="s">
        <v>2112</v>
      </c>
      <c r="E478" s="7">
        <v>43746.20612268518</v>
      </c>
      <c r="F478" s="4"/>
      <c r="G478" s="4"/>
      <c r="H478" s="4" t="s">
        <v>28</v>
      </c>
      <c r="I478" s="4"/>
      <c r="J478" s="4"/>
      <c r="K478" s="4"/>
      <c r="L478" s="4"/>
      <c r="M478" s="4" t="s">
        <v>46</v>
      </c>
      <c r="N478" s="4"/>
      <c r="O478" s="8" t="s">
        <v>493</v>
      </c>
      <c r="P478" s="11" t="s">
        <v>48</v>
      </c>
      <c r="Q478" s="4">
        <v>693973.0</v>
      </c>
      <c r="R478" s="4">
        <v>40.0</v>
      </c>
      <c r="S478" s="4" t="s">
        <v>49</v>
      </c>
      <c r="T478" s="14" t="s">
        <v>2113</v>
      </c>
      <c r="U478" s="8" t="s">
        <v>2114</v>
      </c>
    </row>
    <row r="479">
      <c r="A479" s="9" t="s">
        <v>2115</v>
      </c>
      <c r="B479" s="4" t="s">
        <v>25</v>
      </c>
      <c r="C479" s="6" t="s">
        <v>2116</v>
      </c>
      <c r="D479" s="4" t="s">
        <v>2117</v>
      </c>
      <c r="E479" s="7">
        <v>43745.83990740741</v>
      </c>
      <c r="F479" s="4"/>
      <c r="G479" s="4"/>
      <c r="H479" s="4" t="s">
        <v>28</v>
      </c>
      <c r="I479" s="4"/>
      <c r="J479" s="4"/>
      <c r="K479" s="4"/>
      <c r="L479" s="4"/>
      <c r="M479" s="4" t="s">
        <v>29</v>
      </c>
      <c r="N479" s="4"/>
      <c r="O479" s="8" t="s">
        <v>30</v>
      </c>
      <c r="P479" s="11" t="s">
        <v>31</v>
      </c>
      <c r="Q479" s="4">
        <v>2119406.0</v>
      </c>
      <c r="R479" s="4">
        <v>37.0</v>
      </c>
      <c r="S479" s="4" t="s">
        <v>33</v>
      </c>
      <c r="T479" s="14" t="s">
        <v>2118</v>
      </c>
      <c r="U479" s="8" t="s">
        <v>2119</v>
      </c>
    </row>
    <row r="480">
      <c r="A480" s="9" t="s">
        <v>2120</v>
      </c>
      <c r="B480" s="4" t="s">
        <v>352</v>
      </c>
      <c r="C480" s="6" t="s">
        <v>2121</v>
      </c>
      <c r="D480" s="4" t="s">
        <v>2122</v>
      </c>
      <c r="E480" s="7">
        <v>43745.79083333333</v>
      </c>
      <c r="F480" s="4"/>
      <c r="G480" s="4"/>
      <c r="H480" s="4" t="s">
        <v>28</v>
      </c>
      <c r="I480" s="4"/>
      <c r="J480" s="4"/>
      <c r="K480" s="4"/>
      <c r="L480" s="4"/>
      <c r="M480" s="4" t="s">
        <v>355</v>
      </c>
      <c r="N480" s="4"/>
      <c r="O480" s="8" t="s">
        <v>30</v>
      </c>
      <c r="P480" s="11" t="s">
        <v>356</v>
      </c>
      <c r="Q480" s="4">
        <v>878449.0</v>
      </c>
      <c r="R480" s="4">
        <v>336.0</v>
      </c>
      <c r="S480" s="4" t="s">
        <v>78</v>
      </c>
      <c r="T480" s="14" t="s">
        <v>2123</v>
      </c>
      <c r="U480" s="8" t="s">
        <v>2124</v>
      </c>
    </row>
    <row r="481">
      <c r="A481" s="9" t="s">
        <v>2125</v>
      </c>
      <c r="B481" s="4" t="s">
        <v>352</v>
      </c>
      <c r="C481" s="6" t="s">
        <v>2126</v>
      </c>
      <c r="D481" s="4" t="s">
        <v>2127</v>
      </c>
      <c r="E481" s="7">
        <v>43745.78967592593</v>
      </c>
      <c r="F481" s="4"/>
      <c r="G481" s="4"/>
      <c r="H481" s="4" t="s">
        <v>28</v>
      </c>
      <c r="I481" s="4"/>
      <c r="J481" s="4"/>
      <c r="K481" s="4"/>
      <c r="L481" s="4"/>
      <c r="M481" s="4" t="s">
        <v>355</v>
      </c>
      <c r="N481" s="4"/>
      <c r="O481" s="8" t="s">
        <v>30</v>
      </c>
      <c r="P481" s="11" t="s">
        <v>356</v>
      </c>
      <c r="Q481" s="4">
        <v>878449.0</v>
      </c>
      <c r="R481" s="4">
        <v>336.0</v>
      </c>
      <c r="S481" s="4" t="s">
        <v>78</v>
      </c>
      <c r="T481" s="14" t="s">
        <v>2128</v>
      </c>
      <c r="U481" s="8" t="s">
        <v>2129</v>
      </c>
    </row>
    <row r="482">
      <c r="A482" s="9" t="s">
        <v>2130</v>
      </c>
      <c r="B482" s="4" t="s">
        <v>142</v>
      </c>
      <c r="C482" s="22" t="s">
        <v>2131</v>
      </c>
      <c r="D482" s="4" t="s">
        <v>2132</v>
      </c>
      <c r="E482" s="7">
        <v>43745.78123842593</v>
      </c>
      <c r="F482" s="4"/>
      <c r="G482" s="4"/>
      <c r="H482" s="4"/>
      <c r="I482" s="4"/>
      <c r="J482" s="4"/>
      <c r="K482" s="4"/>
      <c r="L482" s="4"/>
      <c r="M482" s="4" t="s">
        <v>145</v>
      </c>
      <c r="N482" s="4"/>
      <c r="O482" s="8" t="s">
        <v>47</v>
      </c>
      <c r="P482" s="11" t="s">
        <v>1694</v>
      </c>
      <c r="Q482" s="4">
        <v>232114.0</v>
      </c>
      <c r="R482" s="4">
        <v>50.0</v>
      </c>
      <c r="S482" s="4" t="s">
        <v>78</v>
      </c>
      <c r="T482" s="14" t="s">
        <v>2133</v>
      </c>
      <c r="U482" s="8" t="s">
        <v>2134</v>
      </c>
    </row>
    <row r="483">
      <c r="A483" s="9" t="s">
        <v>2135</v>
      </c>
      <c r="B483" s="4" t="s">
        <v>37</v>
      </c>
      <c r="C483" s="22" t="s">
        <v>2136</v>
      </c>
      <c r="D483" s="4" t="s">
        <v>2137</v>
      </c>
      <c r="E483" s="7">
        <v>43745.76936342593</v>
      </c>
      <c r="F483" s="4"/>
      <c r="G483" s="4"/>
      <c r="H483" s="4"/>
      <c r="I483" s="4"/>
      <c r="J483" s="4"/>
      <c r="K483" s="4"/>
      <c r="L483" s="4"/>
      <c r="M483" s="4" t="s">
        <v>46</v>
      </c>
      <c r="N483" s="4"/>
      <c r="O483" s="8" t="s">
        <v>493</v>
      </c>
      <c r="P483" s="11" t="s">
        <v>48</v>
      </c>
      <c r="Q483" s="4">
        <v>693973.0</v>
      </c>
      <c r="R483" s="4">
        <v>40.0</v>
      </c>
      <c r="S483" s="4" t="s">
        <v>49</v>
      </c>
      <c r="T483" s="14" t="s">
        <v>2138</v>
      </c>
      <c r="U483" s="8" t="s">
        <v>2139</v>
      </c>
    </row>
    <row r="484">
      <c r="A484" s="9" t="s">
        <v>2140</v>
      </c>
      <c r="B484" s="4" t="s">
        <v>125</v>
      </c>
      <c r="C484" s="22" t="s">
        <v>2141</v>
      </c>
      <c r="D484" s="4" t="s">
        <v>2142</v>
      </c>
      <c r="E484" s="7">
        <v>43745.67795138889</v>
      </c>
      <c r="F484" s="4"/>
      <c r="G484" s="4"/>
      <c r="H484" s="4"/>
      <c r="I484" s="4"/>
      <c r="J484" s="4"/>
      <c r="K484" s="4"/>
      <c r="L484" s="4"/>
      <c r="M484" s="4" t="s">
        <v>128</v>
      </c>
      <c r="N484" s="4"/>
      <c r="O484" s="8" t="s">
        <v>129</v>
      </c>
      <c r="P484" s="11" t="s">
        <v>130</v>
      </c>
      <c r="Q484" s="4">
        <v>13319.0</v>
      </c>
      <c r="R484" s="4">
        <v>3.0</v>
      </c>
      <c r="S484" s="4" t="s">
        <v>132</v>
      </c>
      <c r="T484" s="14" t="s">
        <v>2143</v>
      </c>
      <c r="U484" s="8" t="s">
        <v>2144</v>
      </c>
    </row>
    <row r="485">
      <c r="A485" s="9" t="s">
        <v>2145</v>
      </c>
      <c r="B485" s="4" t="s">
        <v>142</v>
      </c>
      <c r="C485" s="22" t="s">
        <v>2146</v>
      </c>
      <c r="D485" s="4" t="s">
        <v>2147</v>
      </c>
      <c r="E485" s="7">
        <v>43745.65377314815</v>
      </c>
      <c r="F485" s="4"/>
      <c r="G485" s="4"/>
      <c r="H485" s="4"/>
      <c r="I485" s="4"/>
      <c r="J485" s="4"/>
      <c r="K485" s="4"/>
      <c r="L485" s="4"/>
      <c r="M485" s="4" t="s">
        <v>145</v>
      </c>
      <c r="N485" s="4"/>
      <c r="O485" s="8" t="s">
        <v>47</v>
      </c>
      <c r="P485" s="11" t="s">
        <v>1694</v>
      </c>
      <c r="Q485" s="4">
        <v>232114.0</v>
      </c>
      <c r="R485" s="4">
        <v>50.0</v>
      </c>
      <c r="S485" s="4" t="s">
        <v>78</v>
      </c>
      <c r="T485" s="14" t="s">
        <v>2148</v>
      </c>
      <c r="U485" s="8" t="s">
        <v>2149</v>
      </c>
    </row>
    <row r="486">
      <c r="A486" s="9" t="s">
        <v>2150</v>
      </c>
      <c r="B486" s="4" t="s">
        <v>125</v>
      </c>
      <c r="C486" s="22" t="s">
        <v>2151</v>
      </c>
      <c r="D486" s="4" t="s">
        <v>2152</v>
      </c>
      <c r="E486" s="7">
        <v>43745.60975694444</v>
      </c>
      <c r="F486" s="4"/>
      <c r="G486" s="4"/>
      <c r="H486" s="4"/>
      <c r="I486" s="4"/>
      <c r="J486" s="4"/>
      <c r="K486" s="4"/>
      <c r="L486" s="4"/>
      <c r="M486" s="4" t="s">
        <v>128</v>
      </c>
      <c r="N486" s="4"/>
      <c r="O486" s="8" t="s">
        <v>129</v>
      </c>
      <c r="P486" s="11" t="s">
        <v>130</v>
      </c>
      <c r="Q486" s="4">
        <v>13319.0</v>
      </c>
      <c r="R486" s="4">
        <v>3.0</v>
      </c>
      <c r="S486" s="4" t="s">
        <v>132</v>
      </c>
      <c r="T486" s="14" t="s">
        <v>2153</v>
      </c>
      <c r="U486" s="8" t="s">
        <v>2154</v>
      </c>
    </row>
    <row r="487">
      <c r="A487" s="9" t="s">
        <v>2155</v>
      </c>
      <c r="B487" s="4" t="s">
        <v>125</v>
      </c>
      <c r="C487" s="22" t="s">
        <v>2156</v>
      </c>
      <c r="D487" s="4" t="s">
        <v>2157</v>
      </c>
      <c r="E487" s="7">
        <v>43745.50776620371</v>
      </c>
      <c r="F487" s="4"/>
      <c r="G487" s="4"/>
      <c r="H487" s="4"/>
      <c r="I487" s="4"/>
      <c r="J487" s="4"/>
      <c r="K487" s="4"/>
      <c r="L487" s="4"/>
      <c r="M487" s="4" t="s">
        <v>128</v>
      </c>
      <c r="N487" s="4"/>
      <c r="O487" s="8" t="s">
        <v>129</v>
      </c>
      <c r="P487" s="11" t="s">
        <v>130</v>
      </c>
      <c r="Q487" s="4">
        <v>13319.0</v>
      </c>
      <c r="R487" s="4">
        <v>3.0</v>
      </c>
      <c r="S487" s="4" t="s">
        <v>132</v>
      </c>
      <c r="T487" s="14" t="s">
        <v>2158</v>
      </c>
      <c r="U487" s="8" t="s">
        <v>2159</v>
      </c>
    </row>
    <row r="488">
      <c r="A488" s="9" t="s">
        <v>2160</v>
      </c>
      <c r="B488" s="4" t="s">
        <v>25</v>
      </c>
      <c r="C488" s="6" t="s">
        <v>2161</v>
      </c>
      <c r="D488" s="4" t="s">
        <v>2162</v>
      </c>
      <c r="E488" s="7">
        <v>43745.30011574074</v>
      </c>
      <c r="F488" s="4"/>
      <c r="G488" s="4"/>
      <c r="H488" s="4" t="s">
        <v>28</v>
      </c>
      <c r="I488" s="4"/>
      <c r="J488" s="4"/>
      <c r="K488" s="4"/>
      <c r="L488" s="4"/>
      <c r="M488" s="4" t="s">
        <v>29</v>
      </c>
      <c r="N488" s="4"/>
      <c r="O488" s="8" t="s">
        <v>203</v>
      </c>
      <c r="P488" s="11" t="s">
        <v>31</v>
      </c>
      <c r="Q488" s="4">
        <v>2119406.0</v>
      </c>
      <c r="R488" s="4">
        <v>37.0</v>
      </c>
      <c r="S488" s="4" t="s">
        <v>33</v>
      </c>
      <c r="T488" s="14" t="s">
        <v>2163</v>
      </c>
      <c r="U488" s="8" t="s">
        <v>2164</v>
      </c>
    </row>
    <row r="489">
      <c r="A489" s="9" t="s">
        <v>2165</v>
      </c>
      <c r="B489" s="4" t="s">
        <v>125</v>
      </c>
      <c r="C489" s="22" t="s">
        <v>2166</v>
      </c>
      <c r="D489" s="4" t="s">
        <v>2167</v>
      </c>
      <c r="E489" s="7">
        <v>43744.833773148144</v>
      </c>
      <c r="F489" s="4"/>
      <c r="G489" s="4"/>
      <c r="H489" s="4"/>
      <c r="I489" s="4"/>
      <c r="J489" s="4"/>
      <c r="K489" s="4"/>
      <c r="L489" s="4"/>
      <c r="M489" s="4" t="s">
        <v>128</v>
      </c>
      <c r="N489" s="4"/>
      <c r="O489" s="8" t="s">
        <v>129</v>
      </c>
      <c r="P489" s="11" t="s">
        <v>130</v>
      </c>
      <c r="Q489" s="4">
        <v>13319.0</v>
      </c>
      <c r="R489" s="4">
        <v>3.0</v>
      </c>
      <c r="S489" s="4" t="s">
        <v>132</v>
      </c>
      <c r="T489" s="14" t="s">
        <v>2168</v>
      </c>
      <c r="U489" s="8" t="s">
        <v>2169</v>
      </c>
    </row>
    <row r="490">
      <c r="A490" s="9" t="s">
        <v>2170</v>
      </c>
      <c r="B490" s="4" t="s">
        <v>125</v>
      </c>
      <c r="C490" s="22" t="s">
        <v>2171</v>
      </c>
      <c r="D490" s="4" t="s">
        <v>2172</v>
      </c>
      <c r="E490" s="7">
        <v>43744.63803240741</v>
      </c>
      <c r="F490" s="4"/>
      <c r="G490" s="4"/>
      <c r="H490" s="4"/>
      <c r="I490" s="4"/>
      <c r="J490" s="4"/>
      <c r="K490" s="4"/>
      <c r="L490" s="4"/>
      <c r="M490" s="4" t="s">
        <v>128</v>
      </c>
      <c r="N490" s="4"/>
      <c r="O490" s="8" t="s">
        <v>129</v>
      </c>
      <c r="P490" s="11" t="s">
        <v>130</v>
      </c>
      <c r="Q490" s="4">
        <v>13319.0</v>
      </c>
      <c r="R490" s="4">
        <v>3.0</v>
      </c>
      <c r="S490" s="4" t="s">
        <v>132</v>
      </c>
      <c r="T490" s="14" t="s">
        <v>2173</v>
      </c>
      <c r="U490" s="8" t="s">
        <v>2174</v>
      </c>
    </row>
    <row r="491">
      <c r="A491" s="9" t="s">
        <v>2175</v>
      </c>
      <c r="B491" s="4" t="s">
        <v>125</v>
      </c>
      <c r="C491" s="22" t="s">
        <v>2176</v>
      </c>
      <c r="D491" s="4" t="s">
        <v>2177</v>
      </c>
      <c r="E491" s="7">
        <v>43744.63596064815</v>
      </c>
      <c r="F491" s="4"/>
      <c r="G491" s="4"/>
      <c r="H491" s="4"/>
      <c r="I491" s="4"/>
      <c r="J491" s="4"/>
      <c r="K491" s="4"/>
      <c r="L491" s="4"/>
      <c r="M491" s="4" t="s">
        <v>128</v>
      </c>
      <c r="N491" s="4"/>
      <c r="O491" s="8" t="s">
        <v>129</v>
      </c>
      <c r="P491" s="11" t="s">
        <v>130</v>
      </c>
      <c r="Q491" s="4">
        <v>13319.0</v>
      </c>
      <c r="R491" s="4">
        <v>3.0</v>
      </c>
      <c r="S491" s="4" t="s">
        <v>132</v>
      </c>
      <c r="T491" s="14" t="s">
        <v>2178</v>
      </c>
      <c r="U491" s="8" t="s">
        <v>2179</v>
      </c>
    </row>
    <row r="492">
      <c r="A492" s="9" t="s">
        <v>2180</v>
      </c>
      <c r="B492" s="4" t="s">
        <v>352</v>
      </c>
      <c r="C492" s="6" t="s">
        <v>2181</v>
      </c>
      <c r="D492" s="4" t="s">
        <v>2182</v>
      </c>
      <c r="E492" s="7">
        <v>43744.60056712963</v>
      </c>
      <c r="F492" s="4"/>
      <c r="G492" s="4"/>
      <c r="H492" s="4" t="s">
        <v>28</v>
      </c>
      <c r="I492" s="4"/>
      <c r="J492" s="4"/>
      <c r="K492" s="4"/>
      <c r="L492" s="4"/>
      <c r="M492" s="4" t="s">
        <v>355</v>
      </c>
      <c r="N492" s="4"/>
      <c r="O492" s="8" t="s">
        <v>30</v>
      </c>
      <c r="P492" s="11" t="s">
        <v>356</v>
      </c>
      <c r="Q492" s="4">
        <v>878449.0</v>
      </c>
      <c r="R492" s="4">
        <v>336.0</v>
      </c>
      <c r="S492" s="4" t="s">
        <v>78</v>
      </c>
      <c r="T492" s="14" t="s">
        <v>2183</v>
      </c>
      <c r="U492" s="8" t="s">
        <v>2184</v>
      </c>
    </row>
    <row r="493">
      <c r="A493" s="9" t="s">
        <v>2185</v>
      </c>
      <c r="B493" s="4" t="s">
        <v>125</v>
      </c>
      <c r="C493" s="22" t="s">
        <v>2186</v>
      </c>
      <c r="D493" s="4" t="s">
        <v>2187</v>
      </c>
      <c r="E493" s="7">
        <v>43744.57414351852</v>
      </c>
      <c r="F493" s="4"/>
      <c r="G493" s="4"/>
      <c r="H493" s="4"/>
      <c r="I493" s="4"/>
      <c r="J493" s="4"/>
      <c r="K493" s="4"/>
      <c r="L493" s="4"/>
      <c r="M493" s="4" t="s">
        <v>128</v>
      </c>
      <c r="N493" s="4"/>
      <c r="O493" s="8" t="s">
        <v>129</v>
      </c>
      <c r="P493" s="11" t="s">
        <v>130</v>
      </c>
      <c r="Q493" s="4">
        <v>13319.0</v>
      </c>
      <c r="R493" s="4">
        <v>3.0</v>
      </c>
      <c r="S493" s="4" t="s">
        <v>132</v>
      </c>
      <c r="T493" s="14" t="s">
        <v>2188</v>
      </c>
      <c r="U493" s="8" t="s">
        <v>2189</v>
      </c>
    </row>
    <row r="494">
      <c r="A494" s="9" t="s">
        <v>2190</v>
      </c>
      <c r="B494" s="4" t="s">
        <v>142</v>
      </c>
      <c r="C494" s="22" t="s">
        <v>2191</v>
      </c>
      <c r="D494" s="4" t="s">
        <v>2192</v>
      </c>
      <c r="E494" s="7">
        <v>43744.506944444445</v>
      </c>
      <c r="F494" s="4"/>
      <c r="G494" s="4"/>
      <c r="H494" s="4"/>
      <c r="I494" s="4"/>
      <c r="J494" s="4"/>
      <c r="K494" s="4"/>
      <c r="L494" s="4"/>
      <c r="M494" s="4" t="s">
        <v>145</v>
      </c>
      <c r="N494" s="4"/>
      <c r="O494" s="8" t="s">
        <v>221</v>
      </c>
      <c r="P494" s="11" t="s">
        <v>1694</v>
      </c>
      <c r="Q494" s="4">
        <v>232114.0</v>
      </c>
      <c r="R494" s="4">
        <v>50.0</v>
      </c>
      <c r="S494" s="4" t="s">
        <v>78</v>
      </c>
      <c r="T494" s="14" t="s">
        <v>2193</v>
      </c>
      <c r="U494" s="8" t="s">
        <v>2194</v>
      </c>
    </row>
    <row r="495">
      <c r="A495" s="9" t="s">
        <v>2195</v>
      </c>
      <c r="B495" s="4" t="s">
        <v>125</v>
      </c>
      <c r="C495" s="22" t="s">
        <v>2196</v>
      </c>
      <c r="D495" s="4" t="s">
        <v>2197</v>
      </c>
      <c r="E495" s="7">
        <v>43744.447962962964</v>
      </c>
      <c r="F495" s="4"/>
      <c r="G495" s="4"/>
      <c r="H495" s="4"/>
      <c r="I495" s="4"/>
      <c r="J495" s="4"/>
      <c r="K495" s="4"/>
      <c r="L495" s="4"/>
      <c r="M495" s="4" t="s">
        <v>128</v>
      </c>
      <c r="N495" s="4"/>
      <c r="O495" s="8" t="s">
        <v>129</v>
      </c>
      <c r="P495" s="11" t="s">
        <v>130</v>
      </c>
      <c r="Q495" s="4">
        <v>13319.0</v>
      </c>
      <c r="R495" s="4">
        <v>3.0</v>
      </c>
      <c r="S495" s="4" t="s">
        <v>132</v>
      </c>
      <c r="T495" s="14" t="s">
        <v>2198</v>
      </c>
      <c r="U495" s="8" t="s">
        <v>2199</v>
      </c>
    </row>
    <row r="496">
      <c r="A496" s="9" t="s">
        <v>2200</v>
      </c>
      <c r="B496" s="4" t="s">
        <v>73</v>
      </c>
      <c r="C496" s="22" t="s">
        <v>2201</v>
      </c>
      <c r="D496" s="4" t="s">
        <v>2202</v>
      </c>
      <c r="E496" s="7">
        <v>43744.32289351852</v>
      </c>
      <c r="F496" s="4"/>
      <c r="G496" s="4"/>
      <c r="H496" s="4"/>
      <c r="I496" s="4"/>
      <c r="J496" s="4"/>
      <c r="K496" s="4"/>
      <c r="L496" s="4"/>
      <c r="M496" s="4" t="s">
        <v>76</v>
      </c>
      <c r="N496" s="4"/>
      <c r="O496" s="8" t="s">
        <v>30</v>
      </c>
      <c r="P496" s="11" t="s">
        <v>77</v>
      </c>
      <c r="Q496" s="4">
        <v>1440838.0</v>
      </c>
      <c r="R496" s="4">
        <v>260.0</v>
      </c>
      <c r="S496" s="4" t="s">
        <v>78</v>
      </c>
      <c r="T496" s="14" t="s">
        <v>2203</v>
      </c>
      <c r="U496" s="8" t="s">
        <v>2204</v>
      </c>
    </row>
    <row r="497">
      <c r="A497" s="9" t="s">
        <v>2205</v>
      </c>
      <c r="B497" s="4" t="s">
        <v>25</v>
      </c>
      <c r="C497" s="6" t="s">
        <v>2206</v>
      </c>
      <c r="D497" s="4" t="s">
        <v>2207</v>
      </c>
      <c r="E497" s="7">
        <v>43744.32020833333</v>
      </c>
      <c r="F497" s="4"/>
      <c r="G497" s="4"/>
      <c r="H497" s="4" t="s">
        <v>28</v>
      </c>
      <c r="I497" s="4"/>
      <c r="J497" s="4"/>
      <c r="K497" s="4"/>
      <c r="L497" s="4"/>
      <c r="M497" s="4" t="s">
        <v>29</v>
      </c>
      <c r="N497" s="4"/>
      <c r="O497" s="8" t="s">
        <v>30</v>
      </c>
      <c r="P497" s="11" t="s">
        <v>31</v>
      </c>
      <c r="Q497" s="4">
        <v>2119406.0</v>
      </c>
      <c r="R497" s="4">
        <v>37.0</v>
      </c>
      <c r="S497" s="4" t="s">
        <v>33</v>
      </c>
      <c r="T497" s="14" t="s">
        <v>2208</v>
      </c>
      <c r="U497" s="8" t="s">
        <v>2209</v>
      </c>
    </row>
    <row r="498">
      <c r="A498" s="9" t="s">
        <v>2210</v>
      </c>
      <c r="B498" s="4" t="s">
        <v>55</v>
      </c>
      <c r="C498" s="6" t="s">
        <v>2211</v>
      </c>
      <c r="D498" s="4" t="s">
        <v>2212</v>
      </c>
      <c r="E498" s="7">
        <v>43744.25293981482</v>
      </c>
      <c r="F498" s="4"/>
      <c r="G498" s="4"/>
      <c r="H498" s="4"/>
      <c r="I498" s="4"/>
      <c r="J498" s="4"/>
      <c r="K498" s="4"/>
      <c r="L498" s="4"/>
      <c r="M498" s="4" t="s">
        <v>58</v>
      </c>
      <c r="N498" s="4"/>
      <c r="O498" s="8" t="s">
        <v>203</v>
      </c>
      <c r="P498" s="11" t="s">
        <v>59</v>
      </c>
      <c r="Q498" s="4">
        <v>484476.0</v>
      </c>
      <c r="R498" s="4">
        <v>10.0</v>
      </c>
      <c r="S498" s="4" t="s">
        <v>62</v>
      </c>
      <c r="T498" s="14" t="s">
        <v>2213</v>
      </c>
      <c r="U498" s="8" t="s">
        <v>2214</v>
      </c>
    </row>
    <row r="499">
      <c r="A499" s="9" t="s">
        <v>2215</v>
      </c>
      <c r="B499" s="4" t="s">
        <v>125</v>
      </c>
      <c r="C499" s="22" t="s">
        <v>2216</v>
      </c>
      <c r="D499" s="4" t="s">
        <v>2217</v>
      </c>
      <c r="E499" s="7">
        <v>43743.84668981482</v>
      </c>
      <c r="F499" s="4"/>
      <c r="G499" s="4"/>
      <c r="H499" s="4"/>
      <c r="I499" s="4"/>
      <c r="J499" s="4"/>
      <c r="K499" s="4"/>
      <c r="L499" s="4"/>
      <c r="M499" s="4" t="s">
        <v>128</v>
      </c>
      <c r="N499" s="4"/>
      <c r="O499" s="8" t="s">
        <v>129</v>
      </c>
      <c r="P499" s="11" t="s">
        <v>130</v>
      </c>
      <c r="Q499" s="4">
        <v>13319.0</v>
      </c>
      <c r="R499" s="4">
        <v>3.0</v>
      </c>
      <c r="S499" s="4" t="s">
        <v>132</v>
      </c>
      <c r="T499" s="14" t="s">
        <v>2218</v>
      </c>
      <c r="U499" s="8" t="s">
        <v>2219</v>
      </c>
    </row>
    <row r="500">
      <c r="A500" s="9" t="s">
        <v>2220</v>
      </c>
      <c r="B500" s="4" t="s">
        <v>25</v>
      </c>
      <c r="C500" s="6" t="s">
        <v>2221</v>
      </c>
      <c r="D500" s="4" t="s">
        <v>2222</v>
      </c>
      <c r="E500" s="7">
        <v>43743.78503472223</v>
      </c>
      <c r="F500" s="4"/>
      <c r="G500" s="4"/>
      <c r="H500" s="4" t="s">
        <v>28</v>
      </c>
      <c r="I500" s="4"/>
      <c r="J500" s="4"/>
      <c r="K500" s="4"/>
      <c r="L500" s="4"/>
      <c r="M500" s="4" t="s">
        <v>29</v>
      </c>
      <c r="N500" s="4"/>
      <c r="O500" s="8" t="s">
        <v>30</v>
      </c>
      <c r="P500" s="11" t="s">
        <v>31</v>
      </c>
      <c r="Q500" s="4">
        <v>2119406.0</v>
      </c>
      <c r="R500" s="4">
        <v>37.0</v>
      </c>
      <c r="S500" s="4" t="s">
        <v>33</v>
      </c>
      <c r="T500" s="14" t="s">
        <v>2223</v>
      </c>
      <c r="U500" s="8" t="s">
        <v>2224</v>
      </c>
    </row>
    <row r="501">
      <c r="A501" s="9" t="s">
        <v>2225</v>
      </c>
      <c r="B501" s="4" t="s">
        <v>217</v>
      </c>
      <c r="C501" s="22" t="s">
        <v>2226</v>
      </c>
      <c r="D501" s="4" t="s">
        <v>2227</v>
      </c>
      <c r="E501" s="7">
        <v>43743.78125</v>
      </c>
      <c r="F501" s="4"/>
      <c r="G501" s="4"/>
      <c r="H501" s="4"/>
      <c r="I501" s="4"/>
      <c r="J501" s="4"/>
      <c r="K501" s="4"/>
      <c r="L501" s="4"/>
      <c r="M501" s="4" t="s">
        <v>220</v>
      </c>
      <c r="N501" s="4"/>
      <c r="O501" s="8" t="s">
        <v>221</v>
      </c>
      <c r="P501" s="11" t="s">
        <v>222</v>
      </c>
      <c r="Q501" s="4">
        <v>773587.0</v>
      </c>
      <c r="R501" s="4">
        <v>5.0</v>
      </c>
      <c r="S501" s="4"/>
      <c r="T501" s="14" t="s">
        <v>2228</v>
      </c>
      <c r="U501" s="8" t="s">
        <v>2229</v>
      </c>
    </row>
    <row r="502">
      <c r="A502" s="9" t="s">
        <v>2230</v>
      </c>
      <c r="B502" s="4" t="s">
        <v>55</v>
      </c>
      <c r="C502" s="6" t="s">
        <v>2231</v>
      </c>
      <c r="D502" s="4" t="s">
        <v>2232</v>
      </c>
      <c r="E502" s="7">
        <v>43743.75981481481</v>
      </c>
      <c r="F502" s="4"/>
      <c r="G502" s="4"/>
      <c r="H502" s="4" t="s">
        <v>28</v>
      </c>
      <c r="I502" s="4"/>
      <c r="J502" s="4"/>
      <c r="K502" s="4"/>
      <c r="L502" s="4"/>
      <c r="M502" s="4" t="s">
        <v>58</v>
      </c>
      <c r="N502" s="4"/>
      <c r="O502" s="8" t="s">
        <v>203</v>
      </c>
      <c r="P502" s="11" t="s">
        <v>59</v>
      </c>
      <c r="Q502" s="4">
        <v>484476.0</v>
      </c>
      <c r="R502" s="4">
        <v>10.0</v>
      </c>
      <c r="S502" s="4" t="s">
        <v>62</v>
      </c>
      <c r="T502" s="14" t="s">
        <v>2233</v>
      </c>
      <c r="U502" s="8" t="s">
        <v>2234</v>
      </c>
    </row>
    <row r="503">
      <c r="A503" s="9" t="s">
        <v>2235</v>
      </c>
      <c r="B503" s="4" t="s">
        <v>125</v>
      </c>
      <c r="C503" s="22" t="s">
        <v>2236</v>
      </c>
      <c r="D503" s="4" t="s">
        <v>2237</v>
      </c>
      <c r="E503" s="7">
        <v>43743.66861111111</v>
      </c>
      <c r="F503" s="4"/>
      <c r="G503" s="4"/>
      <c r="H503" s="4"/>
      <c r="I503" s="4"/>
      <c r="J503" s="4"/>
      <c r="K503" s="4"/>
      <c r="L503" s="4"/>
      <c r="M503" s="4" t="s">
        <v>128</v>
      </c>
      <c r="N503" s="4"/>
      <c r="O503" s="8" t="s">
        <v>129</v>
      </c>
      <c r="P503" s="11" t="s">
        <v>130</v>
      </c>
      <c r="Q503" s="4">
        <v>13319.0</v>
      </c>
      <c r="R503" s="4">
        <v>3.0</v>
      </c>
      <c r="S503" s="4" t="s">
        <v>132</v>
      </c>
      <c r="T503" s="14" t="s">
        <v>2238</v>
      </c>
      <c r="U503" s="8" t="s">
        <v>2239</v>
      </c>
    </row>
    <row r="504">
      <c r="A504" s="9" t="s">
        <v>2240</v>
      </c>
      <c r="B504" s="4" t="s">
        <v>73</v>
      </c>
      <c r="C504" s="22" t="s">
        <v>2241</v>
      </c>
      <c r="D504" s="4" t="s">
        <v>2242</v>
      </c>
      <c r="E504" s="7">
        <v>43743.52190972222</v>
      </c>
      <c r="F504" s="4"/>
      <c r="G504" s="4"/>
      <c r="H504" s="4"/>
      <c r="I504" s="4"/>
      <c r="J504" s="4"/>
      <c r="K504" s="4"/>
      <c r="L504" s="4"/>
      <c r="M504" s="4" t="s">
        <v>76</v>
      </c>
      <c r="N504" s="4"/>
      <c r="O504" s="8" t="s">
        <v>30</v>
      </c>
      <c r="P504" s="11" t="s">
        <v>77</v>
      </c>
      <c r="Q504" s="4">
        <v>1440838.0</v>
      </c>
      <c r="R504" s="4">
        <v>260.0</v>
      </c>
      <c r="S504" s="4" t="s">
        <v>78</v>
      </c>
      <c r="T504" s="14" t="s">
        <v>2243</v>
      </c>
      <c r="U504" s="8" t="s">
        <v>2244</v>
      </c>
    </row>
    <row r="505">
      <c r="A505" s="9" t="s">
        <v>2245</v>
      </c>
      <c r="B505" s="4" t="s">
        <v>55</v>
      </c>
      <c r="C505" s="6" t="s">
        <v>2246</v>
      </c>
      <c r="D505" s="4" t="s">
        <v>2247</v>
      </c>
      <c r="E505" s="7">
        <v>43743.4875</v>
      </c>
      <c r="F505" s="4"/>
      <c r="G505" s="4"/>
      <c r="H505" s="4" t="s">
        <v>28</v>
      </c>
      <c r="I505" s="4"/>
      <c r="J505" s="4"/>
      <c r="K505" s="4"/>
      <c r="L505" s="4"/>
      <c r="M505" s="4" t="s">
        <v>58</v>
      </c>
      <c r="N505" s="4"/>
      <c r="O505" s="8" t="s">
        <v>30</v>
      </c>
      <c r="P505" s="11" t="s">
        <v>59</v>
      </c>
      <c r="Q505" s="4">
        <v>484476.0</v>
      </c>
      <c r="R505" s="4">
        <v>10.0</v>
      </c>
      <c r="S505" s="4" t="s">
        <v>62</v>
      </c>
      <c r="T505" s="14" t="s">
        <v>2248</v>
      </c>
      <c r="U505" s="8" t="s">
        <v>2249</v>
      </c>
    </row>
    <row r="506">
      <c r="A506" s="9" t="s">
        <v>2250</v>
      </c>
      <c r="B506" s="4" t="s">
        <v>73</v>
      </c>
      <c r="C506" s="22" t="s">
        <v>2251</v>
      </c>
      <c r="D506" s="4" t="s">
        <v>2252</v>
      </c>
      <c r="E506" s="7">
        <v>43743.37435185185</v>
      </c>
      <c r="F506" s="4"/>
      <c r="G506" s="4"/>
      <c r="H506" s="4"/>
      <c r="I506" s="4"/>
      <c r="J506" s="4"/>
      <c r="K506" s="4"/>
      <c r="L506" s="4"/>
      <c r="M506" s="4" t="s">
        <v>76</v>
      </c>
      <c r="N506" s="4"/>
      <c r="O506" s="8" t="s">
        <v>30</v>
      </c>
      <c r="P506" s="11" t="s">
        <v>77</v>
      </c>
      <c r="Q506" s="4">
        <v>1440838.0</v>
      </c>
      <c r="R506" s="4">
        <v>260.0</v>
      </c>
      <c r="S506" s="4" t="s">
        <v>78</v>
      </c>
      <c r="T506" s="14" t="s">
        <v>2253</v>
      </c>
      <c r="U506" s="8" t="s">
        <v>2254</v>
      </c>
    </row>
    <row r="507">
      <c r="A507" s="9" t="s">
        <v>2255</v>
      </c>
      <c r="B507" s="4" t="s">
        <v>73</v>
      </c>
      <c r="C507" s="22" t="s">
        <v>2256</v>
      </c>
      <c r="D507" s="4" t="s">
        <v>2257</v>
      </c>
      <c r="E507" s="7">
        <v>43743.371817129635</v>
      </c>
      <c r="F507" s="4"/>
      <c r="G507" s="4"/>
      <c r="H507" s="4"/>
      <c r="I507" s="4"/>
      <c r="J507" s="4"/>
      <c r="K507" s="4"/>
      <c r="L507" s="4"/>
      <c r="M507" s="4" t="s">
        <v>76</v>
      </c>
      <c r="N507" s="4"/>
      <c r="O507" s="8" t="s">
        <v>30</v>
      </c>
      <c r="P507" s="11" t="s">
        <v>77</v>
      </c>
      <c r="Q507" s="4">
        <v>1440838.0</v>
      </c>
      <c r="R507" s="4">
        <v>260.0</v>
      </c>
      <c r="S507" s="4" t="s">
        <v>78</v>
      </c>
      <c r="T507" s="14" t="s">
        <v>2258</v>
      </c>
      <c r="U507" s="8" t="s">
        <v>2259</v>
      </c>
    </row>
    <row r="508">
      <c r="A508" s="9" t="s">
        <v>2260</v>
      </c>
      <c r="B508" s="4" t="s">
        <v>55</v>
      </c>
      <c r="C508" s="6" t="s">
        <v>2261</v>
      </c>
      <c r="D508" s="4" t="s">
        <v>2262</v>
      </c>
      <c r="E508" s="7">
        <v>43743.33678240741</v>
      </c>
      <c r="F508" s="4"/>
      <c r="G508" s="4"/>
      <c r="H508" s="4" t="s">
        <v>28</v>
      </c>
      <c r="I508" s="4"/>
      <c r="J508" s="4"/>
      <c r="K508" s="4"/>
      <c r="L508" s="4"/>
      <c r="M508" s="4" t="s">
        <v>58</v>
      </c>
      <c r="N508" s="4"/>
      <c r="O508" s="8" t="s">
        <v>30</v>
      </c>
      <c r="P508" s="11" t="s">
        <v>59</v>
      </c>
      <c r="Q508" s="4">
        <v>484476.0</v>
      </c>
      <c r="R508" s="4">
        <v>10.0</v>
      </c>
      <c r="S508" s="4" t="s">
        <v>62</v>
      </c>
      <c r="T508" s="14" t="s">
        <v>2263</v>
      </c>
      <c r="U508" s="8" t="s">
        <v>2264</v>
      </c>
    </row>
    <row r="509">
      <c r="A509" s="9" t="s">
        <v>2265</v>
      </c>
      <c r="B509" s="4" t="s">
        <v>142</v>
      </c>
      <c r="C509" s="22" t="s">
        <v>2266</v>
      </c>
      <c r="D509" s="4" t="s">
        <v>2267</v>
      </c>
      <c r="E509" s="7">
        <v>43743.33452546297</v>
      </c>
      <c r="F509" s="4"/>
      <c r="G509" s="4"/>
      <c r="H509" s="4"/>
      <c r="I509" s="4"/>
      <c r="J509" s="4"/>
      <c r="K509" s="4"/>
      <c r="L509" s="4"/>
      <c r="M509" s="4" t="s">
        <v>145</v>
      </c>
      <c r="N509" s="4"/>
      <c r="O509" s="8" t="s">
        <v>221</v>
      </c>
      <c r="P509" s="11" t="s">
        <v>1694</v>
      </c>
      <c r="Q509" s="4">
        <v>232114.0</v>
      </c>
      <c r="R509" s="4">
        <v>50.0</v>
      </c>
      <c r="S509" s="4" t="s">
        <v>78</v>
      </c>
      <c r="T509" s="14" t="s">
        <v>2268</v>
      </c>
      <c r="U509" s="8" t="s">
        <v>2269</v>
      </c>
    </row>
    <row r="510">
      <c r="A510" s="9" t="s">
        <v>2270</v>
      </c>
      <c r="B510" s="4" t="s">
        <v>73</v>
      </c>
      <c r="C510" s="22" t="s">
        <v>2271</v>
      </c>
      <c r="D510" s="4" t="s">
        <v>2272</v>
      </c>
      <c r="E510" s="7">
        <v>43743.312048611115</v>
      </c>
      <c r="F510" s="4"/>
      <c r="G510" s="4"/>
      <c r="H510" s="4"/>
      <c r="I510" s="4"/>
      <c r="J510" s="4"/>
      <c r="K510" s="4"/>
      <c r="L510" s="4"/>
      <c r="M510" s="4" t="s">
        <v>76</v>
      </c>
      <c r="N510" s="4"/>
      <c r="O510" s="8" t="s">
        <v>30</v>
      </c>
      <c r="P510" s="11" t="s">
        <v>77</v>
      </c>
      <c r="Q510" s="4">
        <v>1440838.0</v>
      </c>
      <c r="R510" s="4">
        <v>260.0</v>
      </c>
      <c r="S510" s="4" t="s">
        <v>78</v>
      </c>
      <c r="T510" s="14" t="s">
        <v>2273</v>
      </c>
      <c r="U510" s="8" t="s">
        <v>2274</v>
      </c>
    </row>
    <row r="511">
      <c r="A511" s="9" t="s">
        <v>2275</v>
      </c>
      <c r="B511" s="4" t="s">
        <v>73</v>
      </c>
      <c r="C511" s="126" t="s">
        <v>2276</v>
      </c>
      <c r="D511" s="4" t="s">
        <v>2277</v>
      </c>
      <c r="E511" s="7">
        <v>43743.311875</v>
      </c>
      <c r="F511" s="4"/>
      <c r="G511" s="4"/>
      <c r="H511" s="4"/>
      <c r="I511" s="4"/>
      <c r="J511" s="4"/>
      <c r="K511" s="4"/>
      <c r="L511" s="4"/>
      <c r="M511" s="4" t="s">
        <v>76</v>
      </c>
      <c r="N511" s="4"/>
      <c r="O511" s="8" t="s">
        <v>30</v>
      </c>
      <c r="P511" s="11" t="s">
        <v>77</v>
      </c>
      <c r="Q511" s="4">
        <v>1440838.0</v>
      </c>
      <c r="R511" s="4">
        <v>260.0</v>
      </c>
      <c r="S511" s="4" t="s">
        <v>78</v>
      </c>
      <c r="T511" s="14" t="s">
        <v>2278</v>
      </c>
      <c r="U511" s="8" t="s">
        <v>2279</v>
      </c>
    </row>
    <row r="512">
      <c r="A512" s="9" t="s">
        <v>2280</v>
      </c>
      <c r="B512" s="4" t="s">
        <v>73</v>
      </c>
      <c r="C512" s="22" t="s">
        <v>2281</v>
      </c>
      <c r="D512" s="4" t="s">
        <v>2282</v>
      </c>
      <c r="E512" s="7">
        <v>43743.311527777776</v>
      </c>
      <c r="F512" s="4"/>
      <c r="G512" s="4"/>
      <c r="H512" s="4"/>
      <c r="I512" s="4"/>
      <c r="J512" s="4"/>
      <c r="K512" s="4"/>
      <c r="L512" s="4"/>
      <c r="M512" s="4" t="s">
        <v>76</v>
      </c>
      <c r="N512" s="4"/>
      <c r="O512" s="8" t="s">
        <v>30</v>
      </c>
      <c r="P512" s="11" t="s">
        <v>77</v>
      </c>
      <c r="Q512" s="4">
        <v>1440838.0</v>
      </c>
      <c r="R512" s="4">
        <v>260.0</v>
      </c>
      <c r="S512" s="4" t="s">
        <v>78</v>
      </c>
      <c r="T512" s="14" t="s">
        <v>2283</v>
      </c>
      <c r="U512" s="8" t="s">
        <v>2284</v>
      </c>
    </row>
    <row r="513">
      <c r="A513" s="9" t="s">
        <v>2285</v>
      </c>
      <c r="B513" s="4" t="s">
        <v>125</v>
      </c>
      <c r="C513" s="22" t="s">
        <v>2286</v>
      </c>
      <c r="D513" s="4" t="s">
        <v>2287</v>
      </c>
      <c r="E513" s="7">
        <v>43743.25760416666</v>
      </c>
      <c r="F513" s="4"/>
      <c r="G513" s="4"/>
      <c r="H513" s="4"/>
      <c r="I513" s="4"/>
      <c r="J513" s="4"/>
      <c r="K513" s="4"/>
      <c r="L513" s="4"/>
      <c r="M513" s="4" t="s">
        <v>128</v>
      </c>
      <c r="N513" s="4"/>
      <c r="O513" s="8" t="s">
        <v>129</v>
      </c>
      <c r="P513" s="11" t="s">
        <v>130</v>
      </c>
      <c r="Q513" s="4">
        <v>13319.0</v>
      </c>
      <c r="R513" s="4">
        <v>3.0</v>
      </c>
      <c r="S513" s="4" t="s">
        <v>132</v>
      </c>
      <c r="T513" s="14" t="s">
        <v>2288</v>
      </c>
      <c r="U513" s="8" t="s">
        <v>2289</v>
      </c>
    </row>
    <row r="514">
      <c r="A514" s="9" t="s">
        <v>2290</v>
      </c>
      <c r="B514" s="4" t="s">
        <v>55</v>
      </c>
      <c r="C514" s="6" t="s">
        <v>2291</v>
      </c>
      <c r="D514" s="4" t="s">
        <v>2292</v>
      </c>
      <c r="E514" s="7">
        <v>43743.22604166667</v>
      </c>
      <c r="F514" s="4"/>
      <c r="G514" s="4"/>
      <c r="H514" s="4" t="s">
        <v>28</v>
      </c>
      <c r="I514" s="4"/>
      <c r="J514" s="4"/>
      <c r="K514" s="4"/>
      <c r="L514" s="4"/>
      <c r="M514" s="4" t="s">
        <v>58</v>
      </c>
      <c r="N514" s="4"/>
      <c r="O514" s="8" t="s">
        <v>30</v>
      </c>
      <c r="P514" s="11" t="s">
        <v>59</v>
      </c>
      <c r="Q514" s="4">
        <v>484476.0</v>
      </c>
      <c r="R514" s="4">
        <v>10.0</v>
      </c>
      <c r="S514" s="4" t="s">
        <v>62</v>
      </c>
      <c r="T514" s="14" t="s">
        <v>2293</v>
      </c>
      <c r="U514" s="8" t="s">
        <v>2294</v>
      </c>
    </row>
    <row r="515">
      <c r="A515" s="9" t="s">
        <v>2295</v>
      </c>
      <c r="B515" s="4" t="s">
        <v>73</v>
      </c>
      <c r="C515" s="22" t="s">
        <v>2296</v>
      </c>
      <c r="D515" s="4" t="s">
        <v>2297</v>
      </c>
      <c r="E515" s="7">
        <v>43743.20734953704</v>
      </c>
      <c r="F515" s="4"/>
      <c r="G515" s="4"/>
      <c r="H515" s="4"/>
      <c r="I515" s="4"/>
      <c r="J515" s="4"/>
      <c r="K515" s="4"/>
      <c r="L515" s="4"/>
      <c r="M515" s="4" t="s">
        <v>76</v>
      </c>
      <c r="N515" s="4"/>
      <c r="O515" s="8" t="s">
        <v>30</v>
      </c>
      <c r="P515" s="11" t="s">
        <v>77</v>
      </c>
      <c r="Q515" s="4">
        <v>1440838.0</v>
      </c>
      <c r="R515" s="4">
        <v>260.0</v>
      </c>
      <c r="S515" s="4" t="s">
        <v>78</v>
      </c>
      <c r="T515" s="14" t="s">
        <v>2298</v>
      </c>
      <c r="U515" s="8" t="s">
        <v>2299</v>
      </c>
    </row>
    <row r="516">
      <c r="A516" s="9" t="s">
        <v>2300</v>
      </c>
      <c r="B516" s="4" t="s">
        <v>73</v>
      </c>
      <c r="C516" s="22" t="s">
        <v>2301</v>
      </c>
      <c r="D516" s="4" t="s">
        <v>2302</v>
      </c>
      <c r="E516" s="7">
        <v>43743.207083333335</v>
      </c>
      <c r="F516" s="4"/>
      <c r="G516" s="4"/>
      <c r="H516" s="4"/>
      <c r="I516" s="4"/>
      <c r="J516" s="4"/>
      <c r="K516" s="4"/>
      <c r="L516" s="4"/>
      <c r="M516" s="4" t="s">
        <v>76</v>
      </c>
      <c r="N516" s="4"/>
      <c r="O516" s="8" t="s">
        <v>30</v>
      </c>
      <c r="P516" s="11" t="s">
        <v>77</v>
      </c>
      <c r="Q516" s="4">
        <v>1440838.0</v>
      </c>
      <c r="R516" s="4">
        <v>260.0</v>
      </c>
      <c r="S516" s="4" t="s">
        <v>78</v>
      </c>
      <c r="T516" s="14" t="s">
        <v>2303</v>
      </c>
      <c r="U516" s="8" t="s">
        <v>2304</v>
      </c>
    </row>
    <row r="517">
      <c r="A517" s="9" t="s">
        <v>2305</v>
      </c>
      <c r="B517" s="4" t="s">
        <v>73</v>
      </c>
      <c r="C517" s="22" t="s">
        <v>2306</v>
      </c>
      <c r="D517" s="4" t="s">
        <v>2307</v>
      </c>
      <c r="E517" s="7">
        <v>43743.2061574074</v>
      </c>
      <c r="F517" s="4"/>
      <c r="G517" s="4"/>
      <c r="H517" s="4"/>
      <c r="I517" s="4"/>
      <c r="J517" s="4"/>
      <c r="K517" s="4"/>
      <c r="L517" s="4"/>
      <c r="M517" s="4" t="s">
        <v>76</v>
      </c>
      <c r="N517" s="4"/>
      <c r="O517" s="8" t="s">
        <v>30</v>
      </c>
      <c r="P517" s="11" t="s">
        <v>77</v>
      </c>
      <c r="Q517" s="4">
        <v>1440838.0</v>
      </c>
      <c r="R517" s="4">
        <v>260.0</v>
      </c>
      <c r="S517" s="4" t="s">
        <v>78</v>
      </c>
      <c r="T517" s="14" t="s">
        <v>2308</v>
      </c>
      <c r="U517" s="8" t="s">
        <v>2309</v>
      </c>
    </row>
    <row r="518">
      <c r="A518" s="9" t="s">
        <v>2310</v>
      </c>
      <c r="B518" s="4" t="s">
        <v>55</v>
      </c>
      <c r="C518" s="6" t="s">
        <v>2311</v>
      </c>
      <c r="D518" s="4" t="s">
        <v>2312</v>
      </c>
      <c r="E518" s="7">
        <v>43743.1891087963</v>
      </c>
      <c r="F518" s="4"/>
      <c r="G518" s="4"/>
      <c r="H518" s="4" t="s">
        <v>28</v>
      </c>
      <c r="I518" s="4"/>
      <c r="J518" s="4"/>
      <c r="K518" s="4"/>
      <c r="L518" s="4"/>
      <c r="M518" s="4" t="s">
        <v>58</v>
      </c>
      <c r="N518" s="4"/>
      <c r="O518" s="8" t="s">
        <v>30</v>
      </c>
      <c r="P518" s="11" t="s">
        <v>59</v>
      </c>
      <c r="Q518" s="4">
        <v>484476.0</v>
      </c>
      <c r="R518" s="4">
        <v>10.0</v>
      </c>
      <c r="S518" s="4" t="s">
        <v>62</v>
      </c>
      <c r="T518" s="14" t="s">
        <v>2313</v>
      </c>
      <c r="U518" s="8" t="s">
        <v>2314</v>
      </c>
    </row>
    <row r="519">
      <c r="A519" s="9" t="s">
        <v>2315</v>
      </c>
      <c r="B519" s="4" t="s">
        <v>25</v>
      </c>
      <c r="C519" s="6" t="s">
        <v>2316</v>
      </c>
      <c r="D519" s="4" t="s">
        <v>2317</v>
      </c>
      <c r="E519" s="7">
        <v>43742.85394675926</v>
      </c>
      <c r="F519" s="4"/>
      <c r="G519" s="4"/>
      <c r="H519" s="4" t="s">
        <v>28</v>
      </c>
      <c r="I519" s="4"/>
      <c r="J519" s="4"/>
      <c r="K519" s="4"/>
      <c r="L519" s="4"/>
      <c r="M519" s="4" t="s">
        <v>29</v>
      </c>
      <c r="N519" s="4"/>
      <c r="O519" s="8" t="s">
        <v>30</v>
      </c>
      <c r="P519" s="11" t="s">
        <v>31</v>
      </c>
      <c r="Q519" s="4">
        <v>2119406.0</v>
      </c>
      <c r="R519" s="4">
        <v>37.0</v>
      </c>
      <c r="S519" s="4" t="s">
        <v>33</v>
      </c>
      <c r="T519" s="14" t="s">
        <v>2318</v>
      </c>
      <c r="U519" s="8" t="s">
        <v>2319</v>
      </c>
    </row>
    <row r="520">
      <c r="A520" s="9" t="s">
        <v>2320</v>
      </c>
      <c r="B520" s="4" t="s">
        <v>25</v>
      </c>
      <c r="C520" s="6" t="s">
        <v>2321</v>
      </c>
      <c r="D520" s="4" t="s">
        <v>2322</v>
      </c>
      <c r="E520" s="7">
        <v>43742.767164351855</v>
      </c>
      <c r="F520" s="4"/>
      <c r="G520" s="4"/>
      <c r="H520" s="4" t="s">
        <v>28</v>
      </c>
      <c r="I520" s="4"/>
      <c r="J520" s="4"/>
      <c r="K520" s="4"/>
      <c r="L520" s="4"/>
      <c r="M520" s="4" t="s">
        <v>29</v>
      </c>
      <c r="N520" s="4"/>
      <c r="O520" s="8" t="s">
        <v>30</v>
      </c>
      <c r="P520" s="11" t="s">
        <v>31</v>
      </c>
      <c r="Q520" s="4">
        <v>2119406.0</v>
      </c>
      <c r="R520" s="4">
        <v>37.0</v>
      </c>
      <c r="S520" s="4" t="s">
        <v>33</v>
      </c>
      <c r="T520" s="14" t="s">
        <v>2323</v>
      </c>
      <c r="U520" s="8" t="s">
        <v>2324</v>
      </c>
    </row>
    <row r="521">
      <c r="A521" s="9" t="s">
        <v>2325</v>
      </c>
      <c r="B521" s="4" t="s">
        <v>25</v>
      </c>
      <c r="C521" s="6" t="s">
        <v>2326</v>
      </c>
      <c r="D521" s="4" t="s">
        <v>2327</v>
      </c>
      <c r="E521" s="7">
        <v>43742.41836805556</v>
      </c>
      <c r="F521" s="4"/>
      <c r="G521" s="4"/>
      <c r="H521" s="4" t="s">
        <v>28</v>
      </c>
      <c r="I521" s="4"/>
      <c r="J521" s="4"/>
      <c r="K521" s="4"/>
      <c r="L521" s="4"/>
      <c r="M521" s="4" t="s">
        <v>29</v>
      </c>
      <c r="N521" s="4"/>
      <c r="O521" s="8" t="s">
        <v>30</v>
      </c>
      <c r="P521" s="11" t="s">
        <v>31</v>
      </c>
      <c r="Q521" s="4">
        <v>2119406.0</v>
      </c>
      <c r="R521" s="4">
        <v>37.0</v>
      </c>
      <c r="S521" s="4" t="s">
        <v>33</v>
      </c>
      <c r="T521" s="14" t="s">
        <v>2328</v>
      </c>
      <c r="U521" s="8" t="s">
        <v>2329</v>
      </c>
    </row>
    <row r="522">
      <c r="A522" s="9" t="s">
        <v>2330</v>
      </c>
      <c r="B522" s="4" t="s">
        <v>142</v>
      </c>
      <c r="C522" s="22" t="s">
        <v>2331</v>
      </c>
      <c r="D522" s="4" t="s">
        <v>2332</v>
      </c>
      <c r="E522" s="7">
        <v>43742.32291666667</v>
      </c>
      <c r="F522" s="4"/>
      <c r="G522" s="4"/>
      <c r="H522" s="4"/>
      <c r="I522" s="4"/>
      <c r="J522" s="4"/>
      <c r="K522" s="4"/>
      <c r="L522" s="4"/>
      <c r="M522" s="4" t="s">
        <v>145</v>
      </c>
      <c r="N522" s="4"/>
      <c r="O522" s="8" t="s">
        <v>221</v>
      </c>
      <c r="P522" s="11" t="s">
        <v>1694</v>
      </c>
      <c r="Q522" s="4">
        <v>232114.0</v>
      </c>
      <c r="R522" s="4">
        <v>50.0</v>
      </c>
      <c r="S522" s="4" t="s">
        <v>78</v>
      </c>
      <c r="T522" s="14" t="s">
        <v>2333</v>
      </c>
      <c r="U522" s="8" t="s">
        <v>2334</v>
      </c>
    </row>
    <row r="523">
      <c r="A523" s="9" t="s">
        <v>2335</v>
      </c>
      <c r="B523" s="4" t="s">
        <v>73</v>
      </c>
      <c r="C523" s="22" t="s">
        <v>2336</v>
      </c>
      <c r="D523" s="4" t="s">
        <v>2337</v>
      </c>
      <c r="E523" s="7">
        <v>43742.29100694445</v>
      </c>
      <c r="F523" s="4"/>
      <c r="G523" s="4"/>
      <c r="H523" s="4"/>
      <c r="I523" s="4"/>
      <c r="J523" s="4"/>
      <c r="K523" s="4"/>
      <c r="L523" s="4"/>
      <c r="M523" s="4" t="s">
        <v>76</v>
      </c>
      <c r="N523" s="4"/>
      <c r="O523" s="8" t="s">
        <v>30</v>
      </c>
      <c r="P523" s="11" t="s">
        <v>77</v>
      </c>
      <c r="Q523" s="4">
        <v>1440838.0</v>
      </c>
      <c r="R523" s="4">
        <v>260.0</v>
      </c>
      <c r="S523" s="4" t="s">
        <v>78</v>
      </c>
      <c r="T523" s="14" t="s">
        <v>2338</v>
      </c>
      <c r="U523" s="8" t="s">
        <v>2339</v>
      </c>
    </row>
    <row r="524">
      <c r="A524" s="9" t="s">
        <v>2340</v>
      </c>
      <c r="B524" s="4" t="s">
        <v>37</v>
      </c>
      <c r="C524" s="6" t="s">
        <v>2341</v>
      </c>
      <c r="D524" s="4" t="s">
        <v>2342</v>
      </c>
      <c r="E524" s="7">
        <v>43742.234918981485</v>
      </c>
      <c r="F524" s="4"/>
      <c r="G524" s="4"/>
      <c r="H524" s="4" t="s">
        <v>28</v>
      </c>
      <c r="I524" s="4"/>
      <c r="J524" s="4"/>
      <c r="K524" s="4"/>
      <c r="L524" s="4"/>
      <c r="M524" s="4" t="s">
        <v>46</v>
      </c>
      <c r="N524" s="4"/>
      <c r="O524" s="8" t="s">
        <v>1987</v>
      </c>
      <c r="P524" s="11" t="s">
        <v>48</v>
      </c>
      <c r="Q524" s="4">
        <v>693973.0</v>
      </c>
      <c r="R524" s="4">
        <v>40.0</v>
      </c>
      <c r="S524" s="4" t="s">
        <v>49</v>
      </c>
      <c r="T524" s="14" t="s">
        <v>2343</v>
      </c>
      <c r="U524" s="8" t="s">
        <v>2344</v>
      </c>
    </row>
    <row r="525">
      <c r="A525" s="9" t="s">
        <v>2345</v>
      </c>
      <c r="B525" s="4" t="s">
        <v>37</v>
      </c>
      <c r="C525" s="6" t="s">
        <v>2346</v>
      </c>
      <c r="D525" s="4" t="s">
        <v>2347</v>
      </c>
      <c r="E525" s="7">
        <v>43742.234189814815</v>
      </c>
      <c r="F525" s="4"/>
      <c r="G525" s="4"/>
      <c r="H525" s="4" t="s">
        <v>28</v>
      </c>
      <c r="I525" s="4"/>
      <c r="J525" s="4"/>
      <c r="K525" s="4"/>
      <c r="L525" s="4"/>
      <c r="M525" s="4" t="s">
        <v>46</v>
      </c>
      <c r="N525" s="4"/>
      <c r="O525" s="8" t="s">
        <v>1987</v>
      </c>
      <c r="P525" s="11" t="s">
        <v>48</v>
      </c>
      <c r="Q525" s="4">
        <v>693973.0</v>
      </c>
      <c r="R525" s="4">
        <v>40.0</v>
      </c>
      <c r="S525" s="4" t="s">
        <v>49</v>
      </c>
      <c r="T525" s="14" t="s">
        <v>2348</v>
      </c>
      <c r="U525" s="8" t="s">
        <v>2349</v>
      </c>
    </row>
    <row r="526">
      <c r="A526" s="9" t="s">
        <v>2350</v>
      </c>
      <c r="B526" s="4" t="s">
        <v>25</v>
      </c>
      <c r="C526" s="6" t="s">
        <v>2351</v>
      </c>
      <c r="D526" s="4" t="s">
        <v>2352</v>
      </c>
      <c r="E526" s="7">
        <v>43742.23115740741</v>
      </c>
      <c r="F526" s="4"/>
      <c r="G526" s="4"/>
      <c r="H526" s="4" t="s">
        <v>28</v>
      </c>
      <c r="I526" s="4"/>
      <c r="J526" s="4"/>
      <c r="K526" s="4"/>
      <c r="L526" s="4"/>
      <c r="M526" s="4" t="s">
        <v>29</v>
      </c>
      <c r="N526" s="4"/>
      <c r="O526" s="8" t="s">
        <v>30</v>
      </c>
      <c r="P526" s="11" t="s">
        <v>31</v>
      </c>
      <c r="Q526" s="4">
        <v>2119406.0</v>
      </c>
      <c r="R526" s="4">
        <v>37.0</v>
      </c>
      <c r="S526" s="4" t="s">
        <v>33</v>
      </c>
      <c r="T526" s="14" t="s">
        <v>2353</v>
      </c>
      <c r="U526" s="8" t="s">
        <v>2354</v>
      </c>
    </row>
    <row r="527">
      <c r="A527" s="9" t="s">
        <v>2355</v>
      </c>
      <c r="B527" s="4" t="s">
        <v>125</v>
      </c>
      <c r="C527" s="22" t="s">
        <v>2356</v>
      </c>
      <c r="D527" s="4" t="s">
        <v>2357</v>
      </c>
      <c r="E527" s="7">
        <v>43741.8134375</v>
      </c>
      <c r="F527" s="4"/>
      <c r="G527" s="4"/>
      <c r="H527" s="4"/>
      <c r="I527" s="4"/>
      <c r="J527" s="4"/>
      <c r="K527" s="4"/>
      <c r="L527" s="4"/>
      <c r="M527" s="4" t="s">
        <v>128</v>
      </c>
      <c r="N527" s="4"/>
      <c r="O527" s="8" t="s">
        <v>129</v>
      </c>
      <c r="P527" s="11" t="s">
        <v>130</v>
      </c>
      <c r="Q527" s="4">
        <v>13319.0</v>
      </c>
      <c r="R527" s="4">
        <v>3.0</v>
      </c>
      <c r="S527" s="4" t="s">
        <v>132</v>
      </c>
      <c r="T527" s="14" t="s">
        <v>2358</v>
      </c>
      <c r="U527" s="8" t="s">
        <v>2359</v>
      </c>
    </row>
    <row r="528">
      <c r="A528" s="9" t="s">
        <v>2360</v>
      </c>
      <c r="B528" s="4" t="s">
        <v>125</v>
      </c>
      <c r="C528" s="22" t="s">
        <v>2361</v>
      </c>
      <c r="D528" s="4" t="s">
        <v>2362</v>
      </c>
      <c r="E528" s="7">
        <v>43741.667349537034</v>
      </c>
      <c r="F528" s="4"/>
      <c r="G528" s="4"/>
      <c r="H528" s="4"/>
      <c r="I528" s="4"/>
      <c r="J528" s="4"/>
      <c r="K528" s="4"/>
      <c r="L528" s="4"/>
      <c r="M528" s="4" t="s">
        <v>128</v>
      </c>
      <c r="N528" s="4"/>
      <c r="O528" s="8" t="s">
        <v>129</v>
      </c>
      <c r="P528" s="11" t="s">
        <v>130</v>
      </c>
      <c r="Q528" s="4">
        <v>13319.0</v>
      </c>
      <c r="R528" s="4">
        <v>3.0</v>
      </c>
      <c r="S528" s="4" t="s">
        <v>132</v>
      </c>
      <c r="T528" s="14" t="s">
        <v>2363</v>
      </c>
      <c r="U528" s="8" t="s">
        <v>2364</v>
      </c>
    </row>
    <row r="529">
      <c r="A529" s="9" t="s">
        <v>2365</v>
      </c>
      <c r="B529" s="4" t="s">
        <v>125</v>
      </c>
      <c r="C529" s="22" t="s">
        <v>2366</v>
      </c>
      <c r="D529" s="4" t="s">
        <v>2367</v>
      </c>
      <c r="E529" s="7">
        <v>43741.538194444445</v>
      </c>
      <c r="F529" s="4"/>
      <c r="G529" s="4"/>
      <c r="H529" s="4"/>
      <c r="I529" s="4"/>
      <c r="J529" s="4"/>
      <c r="K529" s="4"/>
      <c r="L529" s="4"/>
      <c r="M529" s="4" t="s">
        <v>128</v>
      </c>
      <c r="N529" s="4"/>
      <c r="O529" s="8" t="s">
        <v>129</v>
      </c>
      <c r="P529" s="11" t="s">
        <v>130</v>
      </c>
      <c r="Q529" s="4">
        <v>13319.0</v>
      </c>
      <c r="R529" s="4">
        <v>3.0</v>
      </c>
      <c r="S529" s="4" t="s">
        <v>132</v>
      </c>
      <c r="T529" s="14" t="s">
        <v>2368</v>
      </c>
      <c r="U529" s="8" t="s">
        <v>2369</v>
      </c>
    </row>
    <row r="530">
      <c r="A530" s="9" t="s">
        <v>2370</v>
      </c>
      <c r="B530" s="4" t="s">
        <v>125</v>
      </c>
      <c r="C530" s="22" t="s">
        <v>2371</v>
      </c>
      <c r="D530" s="4" t="s">
        <v>2372</v>
      </c>
      <c r="E530" s="7">
        <v>43741.32912037037</v>
      </c>
      <c r="F530" s="4"/>
      <c r="G530" s="4"/>
      <c r="H530" s="4"/>
      <c r="I530" s="4"/>
      <c r="J530" s="4"/>
      <c r="K530" s="4"/>
      <c r="L530" s="4"/>
      <c r="M530" s="4" t="s">
        <v>128</v>
      </c>
      <c r="N530" s="4"/>
      <c r="O530" s="8" t="s">
        <v>129</v>
      </c>
      <c r="P530" s="11" t="s">
        <v>130</v>
      </c>
      <c r="Q530" s="4">
        <v>13319.0</v>
      </c>
      <c r="R530" s="4">
        <v>3.0</v>
      </c>
      <c r="S530" s="4" t="s">
        <v>132</v>
      </c>
      <c r="T530" s="14" t="s">
        <v>2373</v>
      </c>
      <c r="U530" s="8" t="s">
        <v>2374</v>
      </c>
    </row>
    <row r="531">
      <c r="A531" s="9" t="s">
        <v>2375</v>
      </c>
      <c r="B531" s="4" t="s">
        <v>37</v>
      </c>
      <c r="C531" s="127" t="s">
        <v>2376</v>
      </c>
      <c r="D531" s="4" t="s">
        <v>2377</v>
      </c>
      <c r="E531" s="7">
        <v>43741.22918981481</v>
      </c>
      <c r="F531" s="4"/>
      <c r="G531" s="4"/>
      <c r="H531" s="4" t="s">
        <v>28</v>
      </c>
      <c r="I531" s="4"/>
      <c r="J531" s="4"/>
      <c r="K531" s="4"/>
      <c r="L531" s="4"/>
      <c r="M531" s="4" t="s">
        <v>46</v>
      </c>
      <c r="N531" s="4"/>
      <c r="O531" s="8" t="s">
        <v>1987</v>
      </c>
      <c r="P531" s="11" t="s">
        <v>48</v>
      </c>
      <c r="Q531" s="4">
        <v>693973.0</v>
      </c>
      <c r="R531" s="4">
        <v>40.0</v>
      </c>
      <c r="S531" s="4" t="s">
        <v>49</v>
      </c>
      <c r="T531" s="14" t="s">
        <v>2378</v>
      </c>
      <c r="U531" s="8" t="s">
        <v>2379</v>
      </c>
    </row>
    <row r="532">
      <c r="A532" s="9" t="s">
        <v>2380</v>
      </c>
      <c r="B532" s="4" t="s">
        <v>125</v>
      </c>
      <c r="C532" s="22" t="s">
        <v>2381</v>
      </c>
      <c r="D532" s="4" t="s">
        <v>2382</v>
      </c>
      <c r="E532" s="7">
        <v>43740.808541666665</v>
      </c>
      <c r="F532" s="4"/>
      <c r="G532" s="4"/>
      <c r="H532" s="4"/>
      <c r="I532" s="4"/>
      <c r="J532" s="4"/>
      <c r="K532" s="4"/>
      <c r="L532" s="4"/>
      <c r="M532" s="4" t="s">
        <v>128</v>
      </c>
      <c r="N532" s="4"/>
      <c r="O532" s="8" t="s">
        <v>129</v>
      </c>
      <c r="P532" s="11" t="s">
        <v>130</v>
      </c>
      <c r="Q532" s="4">
        <v>13319.0</v>
      </c>
      <c r="R532" s="4">
        <v>3.0</v>
      </c>
      <c r="S532" s="4" t="s">
        <v>132</v>
      </c>
      <c r="T532" s="14" t="s">
        <v>2383</v>
      </c>
      <c r="U532" s="8" t="s">
        <v>2384</v>
      </c>
    </row>
    <row r="533">
      <c r="A533" s="9" t="s">
        <v>2385</v>
      </c>
      <c r="B533" s="4" t="s">
        <v>125</v>
      </c>
      <c r="C533" s="126" t="s">
        <v>2386</v>
      </c>
      <c r="D533" s="4" t="s">
        <v>2387</v>
      </c>
      <c r="E533" s="7">
        <v>43740.58295138889</v>
      </c>
      <c r="F533" s="4"/>
      <c r="G533" s="4"/>
      <c r="H533" s="4"/>
      <c r="I533" s="4"/>
      <c r="J533" s="4"/>
      <c r="K533" s="4"/>
      <c r="L533" s="4"/>
      <c r="M533" s="4" t="s">
        <v>128</v>
      </c>
      <c r="N533" s="4"/>
      <c r="O533" s="8" t="s">
        <v>129</v>
      </c>
      <c r="P533" s="11" t="s">
        <v>130</v>
      </c>
      <c r="Q533" s="4">
        <v>13319.0</v>
      </c>
      <c r="R533" s="4">
        <v>3.0</v>
      </c>
      <c r="S533" s="4" t="s">
        <v>132</v>
      </c>
      <c r="T533" s="14" t="s">
        <v>2388</v>
      </c>
      <c r="U533" s="8" t="s">
        <v>2389</v>
      </c>
    </row>
    <row r="534">
      <c r="A534" s="9" t="s">
        <v>2390</v>
      </c>
      <c r="B534" s="4" t="s">
        <v>73</v>
      </c>
      <c r="C534" s="22" t="s">
        <v>2391</v>
      </c>
      <c r="D534" s="4" t="s">
        <v>2392</v>
      </c>
      <c r="E534" s="7">
        <v>43740.54267361111</v>
      </c>
      <c r="F534" s="4"/>
      <c r="G534" s="4"/>
      <c r="H534" s="4"/>
      <c r="I534" s="4"/>
      <c r="J534" s="4"/>
      <c r="K534" s="4"/>
      <c r="L534" s="4"/>
      <c r="M534" s="4" t="s">
        <v>76</v>
      </c>
      <c r="N534" s="4"/>
      <c r="O534" s="8" t="s">
        <v>30</v>
      </c>
      <c r="P534" s="11" t="s">
        <v>77</v>
      </c>
      <c r="Q534" s="4">
        <v>1440838.0</v>
      </c>
      <c r="R534" s="4">
        <v>260.0</v>
      </c>
      <c r="S534" s="4" t="s">
        <v>78</v>
      </c>
      <c r="T534" s="14" t="s">
        <v>2393</v>
      </c>
      <c r="U534" s="8" t="s">
        <v>2394</v>
      </c>
    </row>
    <row r="535">
      <c r="A535" s="9" t="s">
        <v>2395</v>
      </c>
      <c r="B535" s="4" t="s">
        <v>73</v>
      </c>
      <c r="C535" s="22" t="s">
        <v>2396</v>
      </c>
      <c r="D535" s="4" t="s">
        <v>2397</v>
      </c>
      <c r="E535" s="7">
        <v>43740.26204861111</v>
      </c>
      <c r="F535" s="4"/>
      <c r="G535" s="4"/>
      <c r="H535" s="4"/>
      <c r="I535" s="4"/>
      <c r="J535" s="4"/>
      <c r="K535" s="4"/>
      <c r="L535" s="4"/>
      <c r="M535" s="4" t="s">
        <v>76</v>
      </c>
      <c r="N535" s="4"/>
      <c r="O535" s="8" t="s">
        <v>30</v>
      </c>
      <c r="P535" s="11" t="s">
        <v>77</v>
      </c>
      <c r="Q535" s="4">
        <v>1440838.0</v>
      </c>
      <c r="R535" s="4">
        <v>260.0</v>
      </c>
      <c r="S535" s="4" t="s">
        <v>78</v>
      </c>
      <c r="T535" s="14" t="s">
        <v>2398</v>
      </c>
      <c r="U535" s="8" t="s">
        <v>2399</v>
      </c>
    </row>
    <row r="536">
      <c r="A536" s="9" t="s">
        <v>2400</v>
      </c>
      <c r="B536" s="4" t="s">
        <v>73</v>
      </c>
      <c r="C536" s="22" t="s">
        <v>2401</v>
      </c>
      <c r="D536" s="4" t="s">
        <v>2402</v>
      </c>
      <c r="E536" s="7">
        <v>43740.261817129634</v>
      </c>
      <c r="F536" s="4"/>
      <c r="G536" s="4"/>
      <c r="H536" s="4"/>
      <c r="I536" s="4"/>
      <c r="J536" s="4"/>
      <c r="K536" s="4"/>
      <c r="L536" s="4"/>
      <c r="M536" s="4" t="s">
        <v>76</v>
      </c>
      <c r="N536" s="4"/>
      <c r="O536" s="8" t="s">
        <v>30</v>
      </c>
      <c r="P536" s="11" t="s">
        <v>77</v>
      </c>
      <c r="Q536" s="4">
        <v>1440838.0</v>
      </c>
      <c r="R536" s="4">
        <v>260.0</v>
      </c>
      <c r="S536" s="4" t="s">
        <v>78</v>
      </c>
      <c r="T536" s="14" t="s">
        <v>2403</v>
      </c>
      <c r="U536" s="8" t="s">
        <v>2404</v>
      </c>
    </row>
    <row r="537">
      <c r="A537" s="9" t="s">
        <v>2405</v>
      </c>
      <c r="B537" s="4" t="s">
        <v>73</v>
      </c>
      <c r="C537" s="22" t="s">
        <v>2406</v>
      </c>
      <c r="D537" s="4" t="s">
        <v>2407</v>
      </c>
      <c r="E537" s="7">
        <v>43740.26150462963</v>
      </c>
      <c r="F537" s="4"/>
      <c r="G537" s="4"/>
      <c r="H537" s="4"/>
      <c r="I537" s="4"/>
      <c r="J537" s="4"/>
      <c r="K537" s="4"/>
      <c r="L537" s="4"/>
      <c r="M537" s="4" t="s">
        <v>76</v>
      </c>
      <c r="N537" s="4"/>
      <c r="O537" s="8" t="s">
        <v>30</v>
      </c>
      <c r="P537" s="11" t="s">
        <v>77</v>
      </c>
      <c r="Q537" s="4">
        <v>1440838.0</v>
      </c>
      <c r="R537" s="4">
        <v>260.0</v>
      </c>
      <c r="S537" s="4" t="s">
        <v>78</v>
      </c>
      <c r="T537" s="14" t="s">
        <v>2408</v>
      </c>
      <c r="U537" s="8" t="s">
        <v>2409</v>
      </c>
    </row>
    <row r="538">
      <c r="A538" s="9" t="s">
        <v>2410</v>
      </c>
      <c r="B538" s="4" t="s">
        <v>37</v>
      </c>
      <c r="C538" s="6" t="s">
        <v>2411</v>
      </c>
      <c r="D538" s="4" t="s">
        <v>2412</v>
      </c>
      <c r="E538" s="7">
        <v>43740.22326388889</v>
      </c>
      <c r="F538" s="4"/>
      <c r="G538" s="4"/>
      <c r="H538" s="4" t="s">
        <v>28</v>
      </c>
      <c r="I538" s="4"/>
      <c r="J538" s="4"/>
      <c r="K538" s="4"/>
      <c r="L538" s="4"/>
      <c r="M538" s="4" t="s">
        <v>46</v>
      </c>
      <c r="N538" s="4"/>
      <c r="O538" s="8" t="s">
        <v>493</v>
      </c>
      <c r="P538" s="11" t="s">
        <v>48</v>
      </c>
      <c r="Q538" s="4">
        <v>693973.0</v>
      </c>
      <c r="R538" s="4">
        <v>40.0</v>
      </c>
      <c r="S538" s="4" t="s">
        <v>49</v>
      </c>
      <c r="T538" s="14" t="s">
        <v>2413</v>
      </c>
      <c r="U538" s="8" t="s">
        <v>2414</v>
      </c>
    </row>
    <row r="539">
      <c r="A539" s="9" t="s">
        <v>2415</v>
      </c>
      <c r="B539" s="4" t="s">
        <v>125</v>
      </c>
      <c r="C539" s="22" t="s">
        <v>2416</v>
      </c>
      <c r="D539" s="4" t="s">
        <v>2417</v>
      </c>
      <c r="E539" s="7">
        <v>43740.20751157407</v>
      </c>
      <c r="F539" s="4"/>
      <c r="G539" s="4"/>
      <c r="H539" s="4"/>
      <c r="I539" s="4"/>
      <c r="J539" s="4"/>
      <c r="K539" s="4"/>
      <c r="L539" s="4"/>
      <c r="M539" s="4" t="s">
        <v>128</v>
      </c>
      <c r="N539" s="4"/>
      <c r="O539" s="8" t="s">
        <v>129</v>
      </c>
      <c r="P539" s="11" t="s">
        <v>130</v>
      </c>
      <c r="Q539" s="4">
        <v>13319.0</v>
      </c>
      <c r="R539" s="4">
        <v>3.0</v>
      </c>
      <c r="S539" s="4" t="s">
        <v>132</v>
      </c>
      <c r="T539" s="14" t="s">
        <v>2418</v>
      </c>
      <c r="U539" s="8" t="s">
        <v>2419</v>
      </c>
    </row>
    <row r="540">
      <c r="A540" s="9" t="s">
        <v>2420</v>
      </c>
      <c r="B540" s="4" t="s">
        <v>25</v>
      </c>
      <c r="C540" s="6" t="s">
        <v>2421</v>
      </c>
      <c r="D540" s="4" t="s">
        <v>2422</v>
      </c>
      <c r="E540" s="7">
        <v>43739.83552083334</v>
      </c>
      <c r="F540" s="4"/>
      <c r="G540" s="4"/>
      <c r="H540" s="4" t="s">
        <v>28</v>
      </c>
      <c r="I540" s="4"/>
      <c r="J540" s="4"/>
      <c r="K540" s="4"/>
      <c r="L540" s="4"/>
      <c r="M540" s="4" t="s">
        <v>29</v>
      </c>
      <c r="N540" s="4"/>
      <c r="O540" s="8" t="s">
        <v>30</v>
      </c>
      <c r="P540" s="11" t="s">
        <v>31</v>
      </c>
      <c r="Q540" s="4">
        <v>2119406.0</v>
      </c>
      <c r="R540" s="4">
        <v>37.0</v>
      </c>
      <c r="S540" s="4" t="s">
        <v>33</v>
      </c>
      <c r="T540" s="14" t="s">
        <v>2423</v>
      </c>
      <c r="U540" s="8" t="s">
        <v>2424</v>
      </c>
    </row>
    <row r="541">
      <c r="A541" s="9" t="s">
        <v>2425</v>
      </c>
      <c r="B541" s="4" t="s">
        <v>55</v>
      </c>
      <c r="C541" s="6" t="s">
        <v>2426</v>
      </c>
      <c r="D541" s="4" t="s">
        <v>2427</v>
      </c>
      <c r="E541" s="7">
        <v>43739.75402777777</v>
      </c>
      <c r="F541" s="4"/>
      <c r="G541" s="4"/>
      <c r="H541" s="4" t="s">
        <v>28</v>
      </c>
      <c r="I541" s="4"/>
      <c r="J541" s="4"/>
      <c r="K541" s="4"/>
      <c r="L541" s="4"/>
      <c r="M541" s="4" t="s">
        <v>58</v>
      </c>
      <c r="N541" s="4"/>
      <c r="O541" s="8" t="s">
        <v>203</v>
      </c>
      <c r="P541" s="11" t="s">
        <v>59</v>
      </c>
      <c r="Q541" s="4">
        <v>484476.0</v>
      </c>
      <c r="R541" s="4">
        <v>10.0</v>
      </c>
      <c r="S541" s="4" t="s">
        <v>62</v>
      </c>
      <c r="T541" s="14" t="s">
        <v>2428</v>
      </c>
      <c r="U541" s="8" t="s">
        <v>2429</v>
      </c>
    </row>
    <row r="542">
      <c r="A542" s="9" t="s">
        <v>2430</v>
      </c>
      <c r="B542" s="4" t="s">
        <v>25</v>
      </c>
      <c r="C542" s="6" t="s">
        <v>2431</v>
      </c>
      <c r="D542" s="4" t="s">
        <v>2432</v>
      </c>
      <c r="E542" s="7">
        <v>43739.68375</v>
      </c>
      <c r="F542" s="4"/>
      <c r="G542" s="4"/>
      <c r="H542" s="4" t="s">
        <v>28</v>
      </c>
      <c r="I542" s="4"/>
      <c r="J542" s="4"/>
      <c r="K542" s="4"/>
      <c r="L542" s="4"/>
      <c r="M542" s="4" t="s">
        <v>29</v>
      </c>
      <c r="N542" s="4"/>
      <c r="O542" s="8" t="s">
        <v>30</v>
      </c>
      <c r="P542" s="11" t="s">
        <v>31</v>
      </c>
      <c r="Q542" s="4">
        <v>2119406.0</v>
      </c>
      <c r="R542" s="4">
        <v>37.0</v>
      </c>
      <c r="S542" s="4" t="s">
        <v>33</v>
      </c>
      <c r="T542" s="14" t="s">
        <v>2433</v>
      </c>
      <c r="U542" s="8" t="s">
        <v>2434</v>
      </c>
    </row>
    <row r="543">
      <c r="A543" s="9" t="s">
        <v>2435</v>
      </c>
      <c r="B543" s="4" t="s">
        <v>142</v>
      </c>
      <c r="C543" s="22" t="s">
        <v>2436</v>
      </c>
      <c r="D543" s="4" t="s">
        <v>2437</v>
      </c>
      <c r="E543" s="7">
        <v>43739.670428240745</v>
      </c>
      <c r="F543" s="4"/>
      <c r="G543" s="4"/>
      <c r="H543" s="4"/>
      <c r="I543" s="4"/>
      <c r="J543" s="4"/>
      <c r="K543" s="4"/>
      <c r="L543" s="4"/>
      <c r="M543" s="4" t="s">
        <v>145</v>
      </c>
      <c r="N543" s="4"/>
      <c r="O543" s="8" t="s">
        <v>47</v>
      </c>
      <c r="P543" s="11" t="s">
        <v>1694</v>
      </c>
      <c r="Q543" s="4">
        <v>232114.0</v>
      </c>
      <c r="R543" s="4">
        <v>50.0</v>
      </c>
      <c r="S543" s="4" t="s">
        <v>78</v>
      </c>
      <c r="T543" s="14" t="s">
        <v>2438</v>
      </c>
      <c r="U543" s="8" t="s">
        <v>2439</v>
      </c>
    </row>
    <row r="544">
      <c r="A544" s="9" t="s">
        <v>2440</v>
      </c>
      <c r="B544" s="4" t="s">
        <v>125</v>
      </c>
      <c r="C544" s="22" t="s">
        <v>2441</v>
      </c>
      <c r="D544" s="4" t="s">
        <v>2442</v>
      </c>
      <c r="E544" s="7">
        <v>43739.60297453703</v>
      </c>
      <c r="F544" s="4"/>
      <c r="G544" s="4"/>
      <c r="H544" s="4"/>
      <c r="I544" s="4"/>
      <c r="J544" s="4"/>
      <c r="K544" s="4"/>
      <c r="L544" s="4"/>
      <c r="M544" s="4" t="s">
        <v>128</v>
      </c>
      <c r="N544" s="4"/>
      <c r="O544" s="8" t="s">
        <v>129</v>
      </c>
      <c r="P544" s="11" t="s">
        <v>130</v>
      </c>
      <c r="Q544" s="4">
        <v>13319.0</v>
      </c>
      <c r="R544" s="4">
        <v>3.0</v>
      </c>
      <c r="S544" s="4" t="s">
        <v>132</v>
      </c>
      <c r="T544" s="14" t="s">
        <v>2443</v>
      </c>
      <c r="U544" s="8" t="s">
        <v>2444</v>
      </c>
    </row>
    <row r="545">
      <c r="A545" s="9" t="s">
        <v>2445</v>
      </c>
      <c r="B545" s="4" t="s">
        <v>125</v>
      </c>
      <c r="C545" s="22" t="s">
        <v>2446</v>
      </c>
      <c r="D545" s="4" t="s">
        <v>2447</v>
      </c>
      <c r="E545" s="7">
        <v>43739.50953703704</v>
      </c>
      <c r="F545" s="4"/>
      <c r="G545" s="4"/>
      <c r="H545" s="4"/>
      <c r="I545" s="4"/>
      <c r="J545" s="4"/>
      <c r="K545" s="4"/>
      <c r="L545" s="4"/>
      <c r="M545" s="4" t="s">
        <v>128</v>
      </c>
      <c r="N545" s="4"/>
      <c r="O545" s="8" t="s">
        <v>129</v>
      </c>
      <c r="P545" s="11" t="s">
        <v>130</v>
      </c>
      <c r="Q545" s="4">
        <v>13319.0</v>
      </c>
      <c r="R545" s="4">
        <v>3.0</v>
      </c>
      <c r="S545" s="4" t="s">
        <v>132</v>
      </c>
      <c r="T545" s="14" t="s">
        <v>2448</v>
      </c>
      <c r="U545" s="8" t="s">
        <v>2449</v>
      </c>
    </row>
    <row r="546">
      <c r="A546" s="9" t="s">
        <v>2450</v>
      </c>
      <c r="B546" s="4" t="s">
        <v>125</v>
      </c>
      <c r="C546" s="22" t="s">
        <v>2451</v>
      </c>
      <c r="D546" s="4" t="s">
        <v>2452</v>
      </c>
      <c r="E546" s="7">
        <v>43739.48103009259</v>
      </c>
      <c r="F546" s="4"/>
      <c r="G546" s="4"/>
      <c r="H546" s="4"/>
      <c r="I546" s="4"/>
      <c r="J546" s="4"/>
      <c r="K546" s="4"/>
      <c r="L546" s="4"/>
      <c r="M546" s="4" t="s">
        <v>128</v>
      </c>
      <c r="N546" s="4"/>
      <c r="O546" s="8" t="s">
        <v>129</v>
      </c>
      <c r="P546" s="11" t="s">
        <v>130</v>
      </c>
      <c r="Q546" s="4">
        <v>13319.0</v>
      </c>
      <c r="R546" s="4">
        <v>3.0</v>
      </c>
      <c r="S546" s="4" t="s">
        <v>132</v>
      </c>
      <c r="T546" s="14" t="s">
        <v>2453</v>
      </c>
      <c r="U546" s="8" t="s">
        <v>2454</v>
      </c>
    </row>
    <row r="547">
      <c r="A547" s="9" t="s">
        <v>2455</v>
      </c>
      <c r="B547" s="4" t="s">
        <v>37</v>
      </c>
      <c r="C547" s="6" t="s">
        <v>2456</v>
      </c>
      <c r="D547" s="4" t="s">
        <v>2457</v>
      </c>
      <c r="E547" s="7">
        <v>43739.45421296296</v>
      </c>
      <c r="F547" s="4"/>
      <c r="G547" s="4"/>
      <c r="H547" s="4"/>
      <c r="I547" s="4"/>
      <c r="J547" s="4"/>
      <c r="K547" s="4"/>
      <c r="L547" s="4"/>
      <c r="M547" s="4" t="s">
        <v>46</v>
      </c>
      <c r="N547" s="4"/>
      <c r="O547" s="8" t="s">
        <v>493</v>
      </c>
      <c r="P547" s="11" t="s">
        <v>48</v>
      </c>
      <c r="Q547" s="4">
        <v>693973.0</v>
      </c>
      <c r="R547" s="4">
        <v>40.0</v>
      </c>
      <c r="S547" s="4" t="s">
        <v>49</v>
      </c>
      <c r="T547" s="14" t="s">
        <v>2458</v>
      </c>
      <c r="U547" s="8" t="s">
        <v>2459</v>
      </c>
    </row>
    <row r="548">
      <c r="A548" s="9" t="s">
        <v>2460</v>
      </c>
      <c r="B548" s="4" t="s">
        <v>125</v>
      </c>
      <c r="C548" s="22" t="s">
        <v>2461</v>
      </c>
      <c r="D548" s="4" t="s">
        <v>2462</v>
      </c>
      <c r="E548" s="7">
        <v>43739.45346064815</v>
      </c>
      <c r="F548" s="4"/>
      <c r="G548" s="4"/>
      <c r="H548" s="4"/>
      <c r="I548" s="4"/>
      <c r="J548" s="4"/>
      <c r="K548" s="4"/>
      <c r="L548" s="4"/>
      <c r="M548" s="4" t="s">
        <v>128</v>
      </c>
      <c r="N548" s="4"/>
      <c r="O548" s="8" t="s">
        <v>129</v>
      </c>
      <c r="P548" s="11" t="s">
        <v>130</v>
      </c>
      <c r="Q548" s="4">
        <v>13319.0</v>
      </c>
      <c r="R548" s="4">
        <v>3.0</v>
      </c>
      <c r="S548" s="4" t="s">
        <v>132</v>
      </c>
      <c r="T548" s="14" t="s">
        <v>2463</v>
      </c>
      <c r="U548" s="8" t="s">
        <v>2464</v>
      </c>
    </row>
    <row r="549">
      <c r="A549" s="9" t="s">
        <v>2465</v>
      </c>
      <c r="B549" s="4" t="s">
        <v>37</v>
      </c>
      <c r="C549" s="6" t="s">
        <v>2466</v>
      </c>
      <c r="D549" s="4" t="s">
        <v>2467</v>
      </c>
      <c r="E549" s="7">
        <v>43739.43126157408</v>
      </c>
      <c r="F549" s="4"/>
      <c r="G549" s="4"/>
      <c r="H549" s="4" t="s">
        <v>28</v>
      </c>
      <c r="I549" s="4"/>
      <c r="J549" s="4"/>
      <c r="K549" s="4"/>
      <c r="L549" s="4"/>
      <c r="M549" s="4" t="s">
        <v>46</v>
      </c>
      <c r="N549" s="4"/>
      <c r="O549" s="8" t="s">
        <v>47</v>
      </c>
      <c r="P549" s="11" t="s">
        <v>48</v>
      </c>
      <c r="Q549" s="4">
        <v>693973.0</v>
      </c>
      <c r="R549" s="4">
        <v>40.0</v>
      </c>
      <c r="S549" s="4" t="s">
        <v>49</v>
      </c>
      <c r="T549" s="14" t="s">
        <v>2468</v>
      </c>
      <c r="U549" s="8" t="s">
        <v>2469</v>
      </c>
    </row>
    <row r="550">
      <c r="A550" s="9" t="s">
        <v>2470</v>
      </c>
      <c r="B550" s="4" t="s">
        <v>37</v>
      </c>
      <c r="C550" s="6" t="s">
        <v>2471</v>
      </c>
      <c r="D550" s="4" t="s">
        <v>2472</v>
      </c>
      <c r="E550" s="7">
        <v>43739.375914351855</v>
      </c>
      <c r="F550" s="4"/>
      <c r="G550" s="4"/>
      <c r="H550" s="4" t="s">
        <v>28</v>
      </c>
      <c r="I550" s="4"/>
      <c r="J550" s="4"/>
      <c r="K550" s="4"/>
      <c r="L550" s="4"/>
      <c r="M550" s="4" t="s">
        <v>46</v>
      </c>
      <c r="N550" s="4"/>
      <c r="O550" s="8" t="s">
        <v>493</v>
      </c>
      <c r="P550" s="11" t="s">
        <v>48</v>
      </c>
      <c r="Q550" s="4">
        <v>693973.0</v>
      </c>
      <c r="R550" s="4">
        <v>40.0</v>
      </c>
      <c r="S550" s="4" t="s">
        <v>49</v>
      </c>
      <c r="T550" s="14" t="s">
        <v>2473</v>
      </c>
      <c r="U550" s="8" t="s">
        <v>2474</v>
      </c>
    </row>
    <row r="551">
      <c r="A551" s="9" t="s">
        <v>2475</v>
      </c>
      <c r="B551" s="4" t="s">
        <v>55</v>
      </c>
      <c r="C551" s="6" t="s">
        <v>2476</v>
      </c>
      <c r="D551" s="4" t="s">
        <v>2477</v>
      </c>
      <c r="E551" s="7">
        <v>43739.35666666667</v>
      </c>
      <c r="F551" s="4"/>
      <c r="G551" s="4"/>
      <c r="H551" s="4" t="s">
        <v>28</v>
      </c>
      <c r="I551" s="4"/>
      <c r="J551" s="4"/>
      <c r="K551" s="4"/>
      <c r="L551" s="4"/>
      <c r="M551" s="4" t="s">
        <v>58</v>
      </c>
      <c r="N551" s="4"/>
      <c r="O551" s="8" t="s">
        <v>203</v>
      </c>
      <c r="P551" s="11" t="s">
        <v>59</v>
      </c>
      <c r="Q551" s="4">
        <v>484476.0</v>
      </c>
      <c r="R551" s="4">
        <v>10.0</v>
      </c>
      <c r="S551" s="4" t="s">
        <v>62</v>
      </c>
      <c r="T551" s="14" t="s">
        <v>2478</v>
      </c>
      <c r="U551" s="8" t="s">
        <v>2479</v>
      </c>
    </row>
    <row r="552">
      <c r="A552" s="9" t="s">
        <v>2480</v>
      </c>
      <c r="B552" s="4" t="s">
        <v>142</v>
      </c>
      <c r="C552" s="22" t="s">
        <v>2481</v>
      </c>
      <c r="D552" s="4" t="s">
        <v>2482</v>
      </c>
      <c r="E552" s="7">
        <v>43739.27976851852</v>
      </c>
      <c r="F552" s="4"/>
      <c r="G552" s="4"/>
      <c r="H552" s="4"/>
      <c r="I552" s="4"/>
      <c r="J552" s="4"/>
      <c r="K552" s="4"/>
      <c r="L552" s="4"/>
      <c r="M552" s="4" t="s">
        <v>145</v>
      </c>
      <c r="N552" s="4"/>
      <c r="O552" s="8" t="s">
        <v>221</v>
      </c>
      <c r="P552" s="11" t="s">
        <v>1694</v>
      </c>
      <c r="Q552" s="4">
        <v>232114.0</v>
      </c>
      <c r="R552" s="4">
        <v>50.0</v>
      </c>
      <c r="S552" s="4" t="s">
        <v>78</v>
      </c>
      <c r="T552" s="14" t="s">
        <v>2483</v>
      </c>
      <c r="U552" s="8" t="s">
        <v>2484</v>
      </c>
    </row>
    <row r="553">
      <c r="A553" s="9" t="s">
        <v>2485</v>
      </c>
      <c r="B553" s="4" t="s">
        <v>142</v>
      </c>
      <c r="C553" s="22" t="s">
        <v>2486</v>
      </c>
      <c r="D553" s="4" t="s">
        <v>2487</v>
      </c>
      <c r="E553" s="7">
        <v>43739.24652777778</v>
      </c>
      <c r="F553" s="4"/>
      <c r="G553" s="4"/>
      <c r="H553" s="4"/>
      <c r="I553" s="4"/>
      <c r="J553" s="4"/>
      <c r="K553" s="4"/>
      <c r="L553" s="4"/>
      <c r="M553" s="4" t="s">
        <v>145</v>
      </c>
      <c r="N553" s="4"/>
      <c r="O553" s="8" t="s">
        <v>221</v>
      </c>
      <c r="P553" s="11" t="s">
        <v>1694</v>
      </c>
      <c r="Q553" s="4">
        <v>232114.0</v>
      </c>
      <c r="R553" s="4">
        <v>50.0</v>
      </c>
      <c r="S553" s="4" t="s">
        <v>78</v>
      </c>
      <c r="T553" s="14" t="s">
        <v>2488</v>
      </c>
      <c r="U553" s="8" t="s">
        <v>2489</v>
      </c>
    </row>
    <row r="554">
      <c r="A554" s="9" t="s">
        <v>2490</v>
      </c>
      <c r="B554" s="4" t="s">
        <v>37</v>
      </c>
      <c r="C554" s="127" t="s">
        <v>2491</v>
      </c>
      <c r="D554" s="4" t="s">
        <v>2492</v>
      </c>
      <c r="E554" s="7">
        <v>43739.232881944445</v>
      </c>
      <c r="F554" s="4"/>
      <c r="G554" s="4"/>
      <c r="H554" s="4"/>
      <c r="I554" s="4"/>
      <c r="J554" s="4"/>
      <c r="K554" s="4"/>
      <c r="L554" s="4"/>
      <c r="M554" s="4" t="s">
        <v>46</v>
      </c>
      <c r="N554" s="4"/>
      <c r="O554" s="8" t="s">
        <v>1987</v>
      </c>
      <c r="P554" s="11" t="s">
        <v>48</v>
      </c>
      <c r="Q554" s="4">
        <v>693973.0</v>
      </c>
      <c r="R554" s="4">
        <v>40.0</v>
      </c>
      <c r="S554" s="4" t="s">
        <v>49</v>
      </c>
      <c r="T554" s="14" t="s">
        <v>2493</v>
      </c>
      <c r="U554" s="8" t="s">
        <v>2494</v>
      </c>
    </row>
    <row r="555">
      <c r="A555" s="9" t="s">
        <v>2495</v>
      </c>
      <c r="B555" s="4" t="s">
        <v>217</v>
      </c>
      <c r="C555" s="22" t="s">
        <v>2496</v>
      </c>
      <c r="D555" s="4" t="s">
        <v>2497</v>
      </c>
      <c r="E555" s="7">
        <v>43738.84652777778</v>
      </c>
      <c r="F555" s="4"/>
      <c r="G555" s="4"/>
      <c r="H555" s="4"/>
      <c r="I555" s="4"/>
      <c r="J555" s="4"/>
      <c r="K555" s="4"/>
      <c r="L555" s="4"/>
      <c r="M555" s="4" t="s">
        <v>220</v>
      </c>
      <c r="N555" s="4"/>
      <c r="O555" s="8" t="s">
        <v>221</v>
      </c>
      <c r="P555" s="11" t="s">
        <v>222</v>
      </c>
      <c r="Q555" s="4">
        <v>773587.0</v>
      </c>
      <c r="R555" s="4">
        <v>5.0</v>
      </c>
      <c r="S555" s="4"/>
      <c r="T555" s="14" t="s">
        <v>2498</v>
      </c>
      <c r="U555" s="8" t="s">
        <v>2499</v>
      </c>
    </row>
    <row r="556">
      <c r="A556" s="9" t="s">
        <v>2500</v>
      </c>
      <c r="B556" s="4" t="s">
        <v>25</v>
      </c>
      <c r="C556" s="6" t="s">
        <v>2501</v>
      </c>
      <c r="D556" s="4" t="s">
        <v>2502</v>
      </c>
      <c r="E556" s="7">
        <v>43738.751863425925</v>
      </c>
      <c r="F556" s="4"/>
      <c r="G556" s="4"/>
      <c r="H556" s="4"/>
      <c r="I556" s="4"/>
      <c r="J556" s="4"/>
      <c r="K556" s="4"/>
      <c r="L556" s="4"/>
      <c r="M556" s="4" t="s">
        <v>29</v>
      </c>
      <c r="N556" s="4"/>
      <c r="O556" s="8" t="s">
        <v>30</v>
      </c>
      <c r="P556" s="11" t="s">
        <v>31</v>
      </c>
      <c r="Q556" s="4">
        <v>2119406.0</v>
      </c>
      <c r="R556" s="4">
        <v>37.0</v>
      </c>
      <c r="S556" s="4" t="s">
        <v>33</v>
      </c>
      <c r="T556" s="14" t="s">
        <v>2503</v>
      </c>
      <c r="U556" s="8" t="s">
        <v>2504</v>
      </c>
    </row>
    <row r="557">
      <c r="A557" s="9" t="s">
        <v>2505</v>
      </c>
      <c r="B557" s="4" t="s">
        <v>217</v>
      </c>
      <c r="C557" s="22" t="s">
        <v>2506</v>
      </c>
      <c r="D557" s="4" t="s">
        <v>2507</v>
      </c>
      <c r="E557" s="7">
        <v>43738.75138888889</v>
      </c>
      <c r="F557" s="4"/>
      <c r="G557" s="4"/>
      <c r="H557" s="4"/>
      <c r="I557" s="4"/>
      <c r="J557" s="4"/>
      <c r="K557" s="4"/>
      <c r="L557" s="4"/>
      <c r="M557" s="4" t="s">
        <v>220</v>
      </c>
      <c r="N557" s="4"/>
      <c r="O557" s="8" t="s">
        <v>221</v>
      </c>
      <c r="P557" s="11" t="s">
        <v>222</v>
      </c>
      <c r="Q557" s="4">
        <v>773587.0</v>
      </c>
      <c r="R557" s="4">
        <v>5.0</v>
      </c>
      <c r="S557" s="4"/>
      <c r="T557" s="14" t="s">
        <v>2508</v>
      </c>
      <c r="U557" s="8" t="s">
        <v>2509</v>
      </c>
    </row>
    <row r="558">
      <c r="A558" s="9" t="s">
        <v>2510</v>
      </c>
      <c r="B558" s="4" t="s">
        <v>125</v>
      </c>
      <c r="C558" s="22" t="s">
        <v>2511</v>
      </c>
      <c r="D558" s="4" t="s">
        <v>2512</v>
      </c>
      <c r="E558" s="7">
        <v>43738.635624999995</v>
      </c>
      <c r="F558" s="4"/>
      <c r="G558" s="4"/>
      <c r="H558" s="4"/>
      <c r="I558" s="4"/>
      <c r="J558" s="4"/>
      <c r="K558" s="4"/>
      <c r="L558" s="4"/>
      <c r="M558" s="4" t="s">
        <v>128</v>
      </c>
      <c r="N558" s="4"/>
      <c r="O558" s="8" t="s">
        <v>129</v>
      </c>
      <c r="P558" s="11" t="s">
        <v>130</v>
      </c>
      <c r="Q558" s="4">
        <v>13319.0</v>
      </c>
      <c r="R558" s="4">
        <v>3.0</v>
      </c>
      <c r="S558" s="4" t="s">
        <v>132</v>
      </c>
      <c r="T558" s="14" t="s">
        <v>2513</v>
      </c>
      <c r="U558" s="8" t="s">
        <v>2514</v>
      </c>
    </row>
    <row r="559">
      <c r="A559" s="9" t="s">
        <v>2515</v>
      </c>
      <c r="B559" s="4" t="s">
        <v>25</v>
      </c>
      <c r="C559" s="6" t="s">
        <v>2516</v>
      </c>
      <c r="D559" s="4" t="s">
        <v>2517</v>
      </c>
      <c r="E559" s="7">
        <v>43738.46304398148</v>
      </c>
      <c r="F559" s="4"/>
      <c r="G559" s="4"/>
      <c r="H559" s="4" t="s">
        <v>28</v>
      </c>
      <c r="I559" s="4"/>
      <c r="J559" s="4"/>
      <c r="K559" s="4"/>
      <c r="L559" s="4"/>
      <c r="M559" s="4" t="s">
        <v>29</v>
      </c>
      <c r="N559" s="4"/>
      <c r="O559" s="8" t="s">
        <v>203</v>
      </c>
      <c r="P559" s="11" t="s">
        <v>31</v>
      </c>
      <c r="Q559" s="4">
        <v>2119406.0</v>
      </c>
      <c r="R559" s="4">
        <v>37.0</v>
      </c>
      <c r="S559" s="4" t="s">
        <v>33</v>
      </c>
      <c r="T559" s="14" t="s">
        <v>2518</v>
      </c>
      <c r="U559" s="8" t="s">
        <v>2519</v>
      </c>
    </row>
    <row r="560">
      <c r="A560" s="9" t="s">
        <v>2520</v>
      </c>
      <c r="B560" s="4" t="s">
        <v>73</v>
      </c>
      <c r="C560" s="22" t="s">
        <v>2521</v>
      </c>
      <c r="D560" s="4" t="s">
        <v>2522</v>
      </c>
      <c r="E560" s="7">
        <v>43738.4612037037</v>
      </c>
      <c r="F560" s="4"/>
      <c r="G560" s="4"/>
      <c r="H560" s="4"/>
      <c r="I560" s="4"/>
      <c r="J560" s="4"/>
      <c r="K560" s="4"/>
      <c r="L560" s="4"/>
      <c r="M560" s="4" t="s">
        <v>76</v>
      </c>
      <c r="N560" s="4"/>
      <c r="O560" s="8" t="s">
        <v>30</v>
      </c>
      <c r="P560" s="11" t="s">
        <v>77</v>
      </c>
      <c r="Q560" s="4">
        <v>1440838.0</v>
      </c>
      <c r="R560" s="4">
        <v>260.0</v>
      </c>
      <c r="S560" s="4" t="s">
        <v>78</v>
      </c>
      <c r="T560" s="14" t="s">
        <v>2523</v>
      </c>
      <c r="U560" s="8" t="s">
        <v>2524</v>
      </c>
    </row>
    <row r="561">
      <c r="A561" s="9" t="s">
        <v>2525</v>
      </c>
      <c r="B561" s="4" t="s">
        <v>73</v>
      </c>
      <c r="C561" s="22" t="s">
        <v>2526</v>
      </c>
      <c r="D561" s="4" t="s">
        <v>2527</v>
      </c>
      <c r="E561" s="7">
        <v>43738.46052083334</v>
      </c>
      <c r="F561" s="4"/>
      <c r="G561" s="4"/>
      <c r="H561" s="4"/>
      <c r="I561" s="4"/>
      <c r="J561" s="4"/>
      <c r="K561" s="4"/>
      <c r="L561" s="4"/>
      <c r="M561" s="4" t="s">
        <v>76</v>
      </c>
      <c r="N561" s="4"/>
      <c r="O561" s="8" t="s">
        <v>30</v>
      </c>
      <c r="P561" s="11" t="s">
        <v>77</v>
      </c>
      <c r="Q561" s="4">
        <v>1440838.0</v>
      </c>
      <c r="R561" s="4">
        <v>260.0</v>
      </c>
      <c r="S561" s="4" t="s">
        <v>78</v>
      </c>
      <c r="T561" s="14" t="s">
        <v>2528</v>
      </c>
      <c r="U561" s="8" t="s">
        <v>2529</v>
      </c>
    </row>
    <row r="562">
      <c r="A562" s="9" t="s">
        <v>2530</v>
      </c>
      <c r="B562" s="4" t="s">
        <v>125</v>
      </c>
      <c r="C562" s="22" t="s">
        <v>2531</v>
      </c>
      <c r="D562" s="4" t="s">
        <v>2532</v>
      </c>
      <c r="E562" s="7">
        <v>43738.4378587963</v>
      </c>
      <c r="F562" s="4"/>
      <c r="G562" s="4"/>
      <c r="H562" s="4"/>
      <c r="I562" s="4"/>
      <c r="J562" s="4"/>
      <c r="K562" s="4"/>
      <c r="L562" s="4"/>
      <c r="M562" s="4" t="s">
        <v>128</v>
      </c>
      <c r="N562" s="4"/>
      <c r="O562" s="8" t="s">
        <v>129</v>
      </c>
      <c r="P562" s="11" t="s">
        <v>130</v>
      </c>
      <c r="Q562" s="4">
        <v>13319.0</v>
      </c>
      <c r="R562" s="4">
        <v>3.0</v>
      </c>
      <c r="S562" s="4" t="s">
        <v>132</v>
      </c>
      <c r="T562" s="14" t="s">
        <v>2533</v>
      </c>
      <c r="U562" s="8" t="s">
        <v>2534</v>
      </c>
    </row>
    <row r="563">
      <c r="A563" s="9" t="s">
        <v>2535</v>
      </c>
      <c r="B563" s="4" t="s">
        <v>125</v>
      </c>
      <c r="C563" s="22" t="s">
        <v>2536</v>
      </c>
      <c r="D563" s="4" t="s">
        <v>2537</v>
      </c>
      <c r="E563" s="7">
        <v>43738.39591435185</v>
      </c>
      <c r="F563" s="4"/>
      <c r="G563" s="4"/>
      <c r="H563" s="4"/>
      <c r="I563" s="4"/>
      <c r="J563" s="4"/>
      <c r="K563" s="4"/>
      <c r="L563" s="4"/>
      <c r="M563" s="4" t="s">
        <v>128</v>
      </c>
      <c r="N563" s="4"/>
      <c r="O563" s="8" t="s">
        <v>129</v>
      </c>
      <c r="P563" s="11" t="s">
        <v>130</v>
      </c>
      <c r="Q563" s="4">
        <v>13319.0</v>
      </c>
      <c r="R563" s="4">
        <v>3.0</v>
      </c>
      <c r="S563" s="4" t="s">
        <v>132</v>
      </c>
      <c r="T563" s="14" t="s">
        <v>2538</v>
      </c>
      <c r="U563" s="8" t="s">
        <v>2539</v>
      </c>
    </row>
    <row r="564">
      <c r="A564" s="9" t="s">
        <v>2540</v>
      </c>
      <c r="B564" s="4" t="s">
        <v>73</v>
      </c>
      <c r="C564" s="22" t="s">
        <v>2541</v>
      </c>
      <c r="D564" s="4" t="s">
        <v>2542</v>
      </c>
      <c r="E564" s="7">
        <v>43738.29944444445</v>
      </c>
      <c r="F564" s="4"/>
      <c r="G564" s="4"/>
      <c r="H564" s="4"/>
      <c r="I564" s="4"/>
      <c r="J564" s="4"/>
      <c r="K564" s="4"/>
      <c r="L564" s="4"/>
      <c r="M564" s="4" t="s">
        <v>76</v>
      </c>
      <c r="N564" s="4"/>
      <c r="O564" s="8" t="s">
        <v>30</v>
      </c>
      <c r="P564" s="11" t="s">
        <v>77</v>
      </c>
      <c r="Q564" s="4">
        <v>1440838.0</v>
      </c>
      <c r="R564" s="4">
        <v>260.0</v>
      </c>
      <c r="S564" s="4" t="s">
        <v>78</v>
      </c>
      <c r="T564" s="14" t="s">
        <v>2543</v>
      </c>
      <c r="U564" s="8" t="s">
        <v>2544</v>
      </c>
    </row>
    <row r="565">
      <c r="A565" s="9" t="s">
        <v>2545</v>
      </c>
      <c r="B565" s="4" t="s">
        <v>125</v>
      </c>
      <c r="C565" s="22" t="s">
        <v>2546</v>
      </c>
      <c r="D565" s="4" t="s">
        <v>2547</v>
      </c>
      <c r="E565" s="7">
        <v>43738.29353009259</v>
      </c>
      <c r="F565" s="4"/>
      <c r="G565" s="4"/>
      <c r="H565" s="4"/>
      <c r="I565" s="4"/>
      <c r="J565" s="4"/>
      <c r="K565" s="4"/>
      <c r="L565" s="4"/>
      <c r="M565" s="4" t="s">
        <v>128</v>
      </c>
      <c r="N565" s="4"/>
      <c r="O565" s="8" t="s">
        <v>129</v>
      </c>
      <c r="P565" s="11" t="s">
        <v>130</v>
      </c>
      <c r="Q565" s="4">
        <v>13319.0</v>
      </c>
      <c r="R565" s="4">
        <v>3.0</v>
      </c>
      <c r="S565" s="4" t="s">
        <v>132</v>
      </c>
      <c r="T565" s="14" t="s">
        <v>2548</v>
      </c>
      <c r="U565" s="8" t="s">
        <v>2549</v>
      </c>
    </row>
    <row r="566">
      <c r="A566" s="9" t="s">
        <v>2550</v>
      </c>
      <c r="B566" s="4" t="s">
        <v>25</v>
      </c>
      <c r="C566" s="6" t="s">
        <v>2551</v>
      </c>
      <c r="D566" s="4" t="s">
        <v>2552</v>
      </c>
      <c r="E566" s="7">
        <v>43738.29026620371</v>
      </c>
      <c r="F566" s="4"/>
      <c r="G566" s="4"/>
      <c r="H566" s="4"/>
      <c r="I566" s="4"/>
      <c r="J566" s="4"/>
      <c r="K566" s="4"/>
      <c r="L566" s="4"/>
      <c r="M566" s="4" t="s">
        <v>29</v>
      </c>
      <c r="N566" s="4"/>
      <c r="O566" s="8" t="s">
        <v>203</v>
      </c>
      <c r="P566" s="11" t="s">
        <v>31</v>
      </c>
      <c r="Q566" s="4">
        <v>2119406.0</v>
      </c>
      <c r="R566" s="4">
        <v>37.0</v>
      </c>
      <c r="S566" s="4" t="s">
        <v>33</v>
      </c>
      <c r="T566" s="14" t="s">
        <v>2553</v>
      </c>
      <c r="U566" s="8" t="s">
        <v>2554</v>
      </c>
    </row>
    <row r="567">
      <c r="A567" s="9" t="s">
        <v>2555</v>
      </c>
      <c r="B567" s="4" t="s">
        <v>73</v>
      </c>
      <c r="C567" s="22" t="s">
        <v>2556</v>
      </c>
      <c r="D567" s="4" t="s">
        <v>2557</v>
      </c>
      <c r="E567" s="7">
        <v>43738.26930555556</v>
      </c>
      <c r="F567" s="4"/>
      <c r="G567" s="4"/>
      <c r="H567" s="4"/>
      <c r="I567" s="4"/>
      <c r="J567" s="4"/>
      <c r="K567" s="4"/>
      <c r="L567" s="4"/>
      <c r="M567" s="4" t="s">
        <v>76</v>
      </c>
      <c r="N567" s="4"/>
      <c r="O567" s="8" t="s">
        <v>30</v>
      </c>
      <c r="P567" s="11" t="s">
        <v>77</v>
      </c>
      <c r="Q567" s="4">
        <v>1440838.0</v>
      </c>
      <c r="R567" s="4">
        <v>260.0</v>
      </c>
      <c r="S567" s="4" t="s">
        <v>78</v>
      </c>
      <c r="T567" s="14" t="s">
        <v>2558</v>
      </c>
      <c r="U567" s="8" t="s">
        <v>2559</v>
      </c>
    </row>
    <row r="568">
      <c r="A568" s="9" t="s">
        <v>2560</v>
      </c>
      <c r="B568" s="4" t="s">
        <v>37</v>
      </c>
      <c r="C568" s="22" t="s">
        <v>2561</v>
      </c>
      <c r="D568" s="4" t="s">
        <v>2562</v>
      </c>
      <c r="E568" s="7">
        <v>43738.26037037037</v>
      </c>
      <c r="F568" s="4"/>
      <c r="G568" s="4"/>
      <c r="H568" s="4"/>
      <c r="I568" s="4"/>
      <c r="J568" s="4"/>
      <c r="K568" s="4"/>
      <c r="L568" s="4"/>
      <c r="M568" s="4" t="s">
        <v>46</v>
      </c>
      <c r="N568" s="4"/>
      <c r="O568" s="8" t="s">
        <v>47</v>
      </c>
      <c r="P568" s="11" t="s">
        <v>48</v>
      </c>
      <c r="Q568" s="4">
        <v>693973.0</v>
      </c>
      <c r="R568" s="4">
        <v>40.0</v>
      </c>
      <c r="S568" s="4" t="s">
        <v>49</v>
      </c>
      <c r="T568" s="14" t="s">
        <v>2563</v>
      </c>
      <c r="U568" s="8" t="s">
        <v>2564</v>
      </c>
    </row>
    <row r="569">
      <c r="A569" s="9" t="s">
        <v>2565</v>
      </c>
      <c r="B569" s="4" t="s">
        <v>37</v>
      </c>
      <c r="C569" s="22" t="s">
        <v>2566</v>
      </c>
      <c r="D569" s="4" t="s">
        <v>2567</v>
      </c>
      <c r="E569" s="7">
        <v>43738.25815972222</v>
      </c>
      <c r="F569" s="4"/>
      <c r="G569" s="4"/>
      <c r="H569" s="4"/>
      <c r="I569" s="4"/>
      <c r="J569" s="4"/>
      <c r="K569" s="4"/>
      <c r="L569" s="4"/>
      <c r="M569" s="4" t="s">
        <v>46</v>
      </c>
      <c r="N569" s="4"/>
      <c r="O569" s="8" t="s">
        <v>47</v>
      </c>
      <c r="P569" s="11" t="s">
        <v>48</v>
      </c>
      <c r="Q569" s="4">
        <v>693973.0</v>
      </c>
      <c r="R569" s="4">
        <v>40.0</v>
      </c>
      <c r="S569" s="4" t="s">
        <v>49</v>
      </c>
      <c r="T569" s="14" t="s">
        <v>2568</v>
      </c>
      <c r="U569" s="8" t="s">
        <v>2569</v>
      </c>
    </row>
    <row r="570">
      <c r="A570" s="9" t="s">
        <v>2570</v>
      </c>
      <c r="B570" s="4" t="s">
        <v>73</v>
      </c>
      <c r="C570" s="22" t="s">
        <v>2571</v>
      </c>
      <c r="D570" s="4" t="s">
        <v>2572</v>
      </c>
      <c r="E570" s="7">
        <v>43738.25077546296</v>
      </c>
      <c r="F570" s="4"/>
      <c r="G570" s="4"/>
      <c r="H570" s="4"/>
      <c r="I570" s="4"/>
      <c r="J570" s="4"/>
      <c r="K570" s="4"/>
      <c r="L570" s="4"/>
      <c r="M570" s="4" t="s">
        <v>76</v>
      </c>
      <c r="N570" s="4"/>
      <c r="O570" s="8" t="s">
        <v>30</v>
      </c>
      <c r="P570" s="11" t="s">
        <v>77</v>
      </c>
      <c r="Q570" s="4">
        <v>1440838.0</v>
      </c>
      <c r="R570" s="4">
        <v>260.0</v>
      </c>
      <c r="S570" s="4" t="s">
        <v>78</v>
      </c>
      <c r="T570" s="14" t="s">
        <v>2573</v>
      </c>
      <c r="U570" s="8" t="s">
        <v>2574</v>
      </c>
    </row>
    <row r="571">
      <c r="A571" s="9" t="s">
        <v>2575</v>
      </c>
      <c r="B571" s="4" t="s">
        <v>125</v>
      </c>
      <c r="C571" s="22" t="s">
        <v>2576</v>
      </c>
      <c r="D571" s="4" t="s">
        <v>2577</v>
      </c>
      <c r="E571" s="7">
        <v>43738.24454861111</v>
      </c>
      <c r="F571" s="4"/>
      <c r="G571" s="4"/>
      <c r="H571" s="4"/>
      <c r="I571" s="4"/>
      <c r="J571" s="4"/>
      <c r="K571" s="4"/>
      <c r="L571" s="4"/>
      <c r="M571" s="4" t="s">
        <v>128</v>
      </c>
      <c r="N571" s="4"/>
      <c r="O571" s="8" t="s">
        <v>129</v>
      </c>
      <c r="P571" s="11" t="s">
        <v>130</v>
      </c>
      <c r="Q571" s="4">
        <v>13319.0</v>
      </c>
      <c r="R571" s="4">
        <v>3.0</v>
      </c>
      <c r="S571" s="4" t="s">
        <v>132</v>
      </c>
      <c r="T571" s="14" t="s">
        <v>2578</v>
      </c>
      <c r="U571" s="8" t="s">
        <v>2579</v>
      </c>
    </row>
    <row r="572">
      <c r="A572" s="9" t="s">
        <v>2580</v>
      </c>
      <c r="B572" s="4" t="s">
        <v>37</v>
      </c>
      <c r="C572" s="6" t="s">
        <v>2581</v>
      </c>
      <c r="D572" s="4" t="s">
        <v>2582</v>
      </c>
      <c r="E572" s="7">
        <v>43738.22934027778</v>
      </c>
      <c r="F572" s="4"/>
      <c r="G572" s="4"/>
      <c r="H572" s="4"/>
      <c r="I572" s="4"/>
      <c r="J572" s="4"/>
      <c r="K572" s="4"/>
      <c r="L572" s="4"/>
      <c r="M572" s="4" t="s">
        <v>46</v>
      </c>
      <c r="N572" s="4"/>
      <c r="O572" s="8" t="s">
        <v>1987</v>
      </c>
      <c r="P572" s="11" t="s">
        <v>48</v>
      </c>
      <c r="Q572" s="4">
        <v>693973.0</v>
      </c>
      <c r="R572" s="4">
        <v>40.0</v>
      </c>
      <c r="S572" s="4" t="s">
        <v>49</v>
      </c>
      <c r="T572" s="14" t="s">
        <v>2583</v>
      </c>
      <c r="U572" s="8" t="s">
        <v>2584</v>
      </c>
    </row>
    <row r="573">
      <c r="A573" s="9" t="s">
        <v>2585</v>
      </c>
      <c r="B573" s="4" t="s">
        <v>125</v>
      </c>
      <c r="C573" s="22" t="s">
        <v>2586</v>
      </c>
      <c r="D573" s="4" t="s">
        <v>2587</v>
      </c>
      <c r="E573" s="7">
        <v>43737.792349537034</v>
      </c>
      <c r="F573" s="4"/>
      <c r="G573" s="4"/>
      <c r="H573" s="4"/>
      <c r="I573" s="4"/>
      <c r="J573" s="4"/>
      <c r="K573" s="4"/>
      <c r="L573" s="4"/>
      <c r="M573" s="4" t="s">
        <v>128</v>
      </c>
      <c r="N573" s="4"/>
      <c r="O573" s="8" t="s">
        <v>129</v>
      </c>
      <c r="P573" s="11" t="s">
        <v>130</v>
      </c>
      <c r="Q573" s="4">
        <v>13319.0</v>
      </c>
      <c r="R573" s="4">
        <v>3.0</v>
      </c>
      <c r="S573" s="4" t="s">
        <v>132</v>
      </c>
      <c r="T573" s="14" t="s">
        <v>2588</v>
      </c>
      <c r="U573" s="8" t="s">
        <v>2589</v>
      </c>
    </row>
    <row r="574">
      <c r="A574" s="9" t="s">
        <v>2590</v>
      </c>
      <c r="B574" s="4" t="s">
        <v>25</v>
      </c>
      <c r="C574" s="6" t="s">
        <v>2591</v>
      </c>
      <c r="D574" s="4" t="s">
        <v>2592</v>
      </c>
      <c r="E574" s="7">
        <v>43737.776087962964</v>
      </c>
      <c r="F574" s="4"/>
      <c r="G574" s="4"/>
      <c r="H574" s="4" t="s">
        <v>28</v>
      </c>
      <c r="I574" s="4"/>
      <c r="J574" s="4"/>
      <c r="K574" s="4"/>
      <c r="L574" s="4"/>
      <c r="M574" s="4" t="s">
        <v>29</v>
      </c>
      <c r="N574" s="4"/>
      <c r="O574" s="8" t="s">
        <v>30</v>
      </c>
      <c r="P574" s="11" t="s">
        <v>31</v>
      </c>
      <c r="Q574" s="4">
        <v>2119406.0</v>
      </c>
      <c r="R574" s="4">
        <v>37.0</v>
      </c>
      <c r="S574" s="4" t="s">
        <v>33</v>
      </c>
      <c r="T574" s="14" t="s">
        <v>2593</v>
      </c>
      <c r="U574" s="8" t="s">
        <v>2594</v>
      </c>
    </row>
    <row r="575">
      <c r="A575" s="9" t="s">
        <v>2595</v>
      </c>
      <c r="B575" s="4" t="s">
        <v>25</v>
      </c>
      <c r="C575" s="6" t="s">
        <v>2596</v>
      </c>
      <c r="D575" s="4" t="s">
        <v>2597</v>
      </c>
      <c r="E575" s="7">
        <v>43737.74018518519</v>
      </c>
      <c r="F575" s="4"/>
      <c r="G575" s="4"/>
      <c r="H575" s="4" t="s">
        <v>28</v>
      </c>
      <c r="I575" s="4"/>
      <c r="J575" s="4"/>
      <c r="K575" s="4"/>
      <c r="L575" s="4"/>
      <c r="M575" s="4" t="s">
        <v>29</v>
      </c>
      <c r="N575" s="4"/>
      <c r="O575" s="8" t="s">
        <v>30</v>
      </c>
      <c r="P575" s="11" t="s">
        <v>31</v>
      </c>
      <c r="Q575" s="4">
        <v>2119406.0</v>
      </c>
      <c r="R575" s="4">
        <v>37.0</v>
      </c>
      <c r="S575" s="4" t="s">
        <v>33</v>
      </c>
      <c r="T575" s="14" t="s">
        <v>2598</v>
      </c>
      <c r="U575" s="8" t="s">
        <v>2599</v>
      </c>
    </row>
    <row r="576">
      <c r="A576" s="9" t="s">
        <v>2600</v>
      </c>
      <c r="B576" s="4" t="s">
        <v>125</v>
      </c>
      <c r="C576" s="22" t="s">
        <v>2601</v>
      </c>
      <c r="D576" s="4" t="s">
        <v>2602</v>
      </c>
      <c r="E576" s="7">
        <v>43737.730219907404</v>
      </c>
      <c r="F576" s="4"/>
      <c r="G576" s="4"/>
      <c r="H576" s="4"/>
      <c r="I576" s="4"/>
      <c r="J576" s="4"/>
      <c r="K576" s="4"/>
      <c r="L576" s="4"/>
      <c r="M576" s="4" t="s">
        <v>128</v>
      </c>
      <c r="N576" s="4"/>
      <c r="O576" s="8" t="s">
        <v>129</v>
      </c>
      <c r="P576" s="11" t="s">
        <v>130</v>
      </c>
      <c r="Q576" s="4">
        <v>13319.0</v>
      </c>
      <c r="R576" s="4">
        <v>3.0</v>
      </c>
      <c r="S576" s="4" t="s">
        <v>132</v>
      </c>
      <c r="T576" s="14" t="s">
        <v>2603</v>
      </c>
      <c r="U576" s="8" t="s">
        <v>2604</v>
      </c>
    </row>
    <row r="577">
      <c r="A577" s="9" t="s">
        <v>2605</v>
      </c>
      <c r="B577" s="4" t="s">
        <v>25</v>
      </c>
      <c r="C577" s="6" t="s">
        <v>2606</v>
      </c>
      <c r="D577" s="4" t="s">
        <v>2607</v>
      </c>
      <c r="E577" s="7">
        <v>43737.72083333333</v>
      </c>
      <c r="F577" s="4"/>
      <c r="G577" s="4"/>
      <c r="H577" s="4" t="s">
        <v>28</v>
      </c>
      <c r="I577" s="4"/>
      <c r="J577" s="4"/>
      <c r="K577" s="4"/>
      <c r="L577" s="4"/>
      <c r="M577" s="4" t="s">
        <v>29</v>
      </c>
      <c r="N577" s="4"/>
      <c r="O577" s="8" t="s">
        <v>30</v>
      </c>
      <c r="P577" s="11" t="s">
        <v>31</v>
      </c>
      <c r="Q577" s="4">
        <v>2119406.0</v>
      </c>
      <c r="R577" s="4">
        <v>37.0</v>
      </c>
      <c r="S577" s="4" t="s">
        <v>33</v>
      </c>
      <c r="T577" s="14" t="s">
        <v>2608</v>
      </c>
      <c r="U577" s="8" t="s">
        <v>2609</v>
      </c>
    </row>
    <row r="578">
      <c r="A578" s="9" t="s">
        <v>2610</v>
      </c>
      <c r="B578" s="4" t="s">
        <v>25</v>
      </c>
      <c r="C578" s="6" t="s">
        <v>2611</v>
      </c>
      <c r="D578" s="4" t="s">
        <v>2612</v>
      </c>
      <c r="E578" s="7">
        <v>43737.66644675926</v>
      </c>
      <c r="F578" s="4"/>
      <c r="G578" s="4"/>
      <c r="H578" s="4" t="s">
        <v>28</v>
      </c>
      <c r="I578" s="4"/>
      <c r="J578" s="4"/>
      <c r="K578" s="4"/>
      <c r="L578" s="4"/>
      <c r="M578" s="4" t="s">
        <v>29</v>
      </c>
      <c r="N578" s="4"/>
      <c r="O578" s="8" t="s">
        <v>30</v>
      </c>
      <c r="P578" s="11" t="s">
        <v>31</v>
      </c>
      <c r="Q578" s="4">
        <v>2119406.0</v>
      </c>
      <c r="R578" s="4">
        <v>37.0</v>
      </c>
      <c r="S578" s="4" t="s">
        <v>33</v>
      </c>
      <c r="T578" s="14" t="s">
        <v>2613</v>
      </c>
      <c r="U578" s="8" t="s">
        <v>2614</v>
      </c>
    </row>
    <row r="579">
      <c r="A579" s="9" t="s">
        <v>2615</v>
      </c>
      <c r="B579" s="4" t="s">
        <v>25</v>
      </c>
      <c r="C579" s="6" t="s">
        <v>2616</v>
      </c>
      <c r="D579" s="4" t="s">
        <v>2617</v>
      </c>
      <c r="E579" s="7">
        <v>43737.63313657408</v>
      </c>
      <c r="F579" s="4"/>
      <c r="G579" s="4"/>
      <c r="H579" s="4" t="s">
        <v>28</v>
      </c>
      <c r="I579" s="4"/>
      <c r="J579" s="4"/>
      <c r="K579" s="4"/>
      <c r="L579" s="4"/>
      <c r="M579" s="4" t="s">
        <v>29</v>
      </c>
      <c r="N579" s="4"/>
      <c r="O579" s="8" t="s">
        <v>30</v>
      </c>
      <c r="P579" s="11" t="s">
        <v>31</v>
      </c>
      <c r="Q579" s="4">
        <v>2119406.0</v>
      </c>
      <c r="R579" s="4">
        <v>37.0</v>
      </c>
      <c r="S579" s="4" t="s">
        <v>33</v>
      </c>
      <c r="T579" s="14" t="s">
        <v>2618</v>
      </c>
      <c r="U579" s="8" t="s">
        <v>2619</v>
      </c>
    </row>
    <row r="580">
      <c r="A580" s="9" t="s">
        <v>2620</v>
      </c>
      <c r="B580" s="4" t="s">
        <v>37</v>
      </c>
      <c r="C580" s="6" t="s">
        <v>2621</v>
      </c>
      <c r="D580" s="4" t="s">
        <v>2622</v>
      </c>
      <c r="E580" s="7">
        <v>43737.609930555554</v>
      </c>
      <c r="F580" s="4"/>
      <c r="G580" s="4"/>
      <c r="H580" s="4" t="s">
        <v>28</v>
      </c>
      <c r="I580" s="4"/>
      <c r="J580" s="4"/>
      <c r="K580" s="4"/>
      <c r="L580" s="4"/>
      <c r="M580" s="4" t="s">
        <v>46</v>
      </c>
      <c r="N580" s="4"/>
      <c r="O580" s="8" t="s">
        <v>493</v>
      </c>
      <c r="P580" s="11" t="s">
        <v>48</v>
      </c>
      <c r="Q580" s="4">
        <v>693973.0</v>
      </c>
      <c r="R580" s="4">
        <v>40.0</v>
      </c>
      <c r="S580" s="4" t="s">
        <v>49</v>
      </c>
      <c r="T580" s="14" t="s">
        <v>2623</v>
      </c>
      <c r="U580" s="8" t="s">
        <v>2624</v>
      </c>
    </row>
    <row r="581">
      <c r="A581" s="9" t="s">
        <v>2625</v>
      </c>
      <c r="B581" s="4" t="s">
        <v>125</v>
      </c>
      <c r="C581" s="22" t="s">
        <v>2626</v>
      </c>
      <c r="D581" s="4" t="s">
        <v>2627</v>
      </c>
      <c r="E581" s="7">
        <v>43737.53795138889</v>
      </c>
      <c r="F581" s="4"/>
      <c r="G581" s="4"/>
      <c r="H581" s="4"/>
      <c r="I581" s="4"/>
      <c r="J581" s="4"/>
      <c r="K581" s="4"/>
      <c r="L581" s="4"/>
      <c r="M581" s="4" t="s">
        <v>128</v>
      </c>
      <c r="N581" s="4"/>
      <c r="O581" s="8" t="s">
        <v>129</v>
      </c>
      <c r="P581" s="11" t="s">
        <v>130</v>
      </c>
      <c r="Q581" s="4">
        <v>13319.0</v>
      </c>
      <c r="R581" s="4">
        <v>3.0</v>
      </c>
      <c r="S581" s="4" t="s">
        <v>132</v>
      </c>
      <c r="T581" s="14" t="s">
        <v>2628</v>
      </c>
      <c r="U581" s="8" t="s">
        <v>2629</v>
      </c>
    </row>
    <row r="582">
      <c r="A582" s="9" t="s">
        <v>2630</v>
      </c>
      <c r="B582" s="4" t="s">
        <v>352</v>
      </c>
      <c r="C582" s="6" t="s">
        <v>2631</v>
      </c>
      <c r="D582" s="4" t="s">
        <v>2632</v>
      </c>
      <c r="E582" s="7">
        <v>43736.67998842592</v>
      </c>
      <c r="F582" s="4"/>
      <c r="G582" s="4"/>
      <c r="H582" s="4" t="s">
        <v>28</v>
      </c>
      <c r="I582" s="4"/>
      <c r="J582" s="4"/>
      <c r="K582" s="4"/>
      <c r="L582" s="4"/>
      <c r="M582" s="4" t="s">
        <v>355</v>
      </c>
      <c r="N582" s="4"/>
      <c r="O582" s="8" t="s">
        <v>30</v>
      </c>
      <c r="P582" s="11" t="s">
        <v>356</v>
      </c>
      <c r="Q582" s="4">
        <v>878449.0</v>
      </c>
      <c r="R582" s="4">
        <v>336.0</v>
      </c>
      <c r="S582" s="4" t="s">
        <v>78</v>
      </c>
      <c r="T582" s="14" t="s">
        <v>2633</v>
      </c>
      <c r="U582" s="8" t="s">
        <v>2634</v>
      </c>
    </row>
    <row r="583">
      <c r="A583" s="9" t="s">
        <v>2635</v>
      </c>
      <c r="B583" s="4" t="s">
        <v>25</v>
      </c>
      <c r="C583" s="6" t="s">
        <v>2636</v>
      </c>
      <c r="D583" s="4" t="s">
        <v>2637</v>
      </c>
      <c r="E583" s="7">
        <v>43736.64847222222</v>
      </c>
      <c r="F583" s="4"/>
      <c r="G583" s="4"/>
      <c r="H583" s="4" t="s">
        <v>28</v>
      </c>
      <c r="I583" s="4"/>
      <c r="J583" s="4"/>
      <c r="K583" s="4"/>
      <c r="L583" s="4"/>
      <c r="M583" s="4" t="s">
        <v>29</v>
      </c>
      <c r="N583" s="4"/>
      <c r="O583" s="8" t="s">
        <v>1987</v>
      </c>
      <c r="P583" s="11" t="s">
        <v>31</v>
      </c>
      <c r="Q583" s="4">
        <v>2119406.0</v>
      </c>
      <c r="R583" s="4">
        <v>37.0</v>
      </c>
      <c r="S583" s="4" t="s">
        <v>33</v>
      </c>
      <c r="T583" s="14" t="s">
        <v>2638</v>
      </c>
      <c r="U583" s="8" t="s">
        <v>2639</v>
      </c>
    </row>
    <row r="584">
      <c r="A584" s="9" t="s">
        <v>2640</v>
      </c>
      <c r="B584" s="4" t="s">
        <v>73</v>
      </c>
      <c r="C584" s="22" t="s">
        <v>2641</v>
      </c>
      <c r="D584" s="4" t="s">
        <v>2642</v>
      </c>
      <c r="E584" s="7">
        <v>43736.54017361111</v>
      </c>
      <c r="F584" s="4"/>
      <c r="G584" s="4"/>
      <c r="H584" s="4"/>
      <c r="I584" s="4"/>
      <c r="J584" s="4"/>
      <c r="K584" s="4"/>
      <c r="L584" s="4"/>
      <c r="M584" s="4" t="s">
        <v>76</v>
      </c>
      <c r="N584" s="4"/>
      <c r="O584" s="8" t="s">
        <v>30</v>
      </c>
      <c r="P584" s="11" t="s">
        <v>77</v>
      </c>
      <c r="Q584" s="4">
        <v>1440838.0</v>
      </c>
      <c r="R584" s="4">
        <v>260.0</v>
      </c>
      <c r="S584" s="4" t="s">
        <v>78</v>
      </c>
      <c r="T584" s="14" t="s">
        <v>2643</v>
      </c>
      <c r="U584" s="8" t="s">
        <v>2644</v>
      </c>
    </row>
    <row r="585">
      <c r="A585" s="128"/>
      <c r="B585" s="129"/>
      <c r="C585" s="130"/>
      <c r="D585" s="129"/>
      <c r="E585" s="102"/>
      <c r="F585" s="129"/>
      <c r="G585" s="129"/>
      <c r="H585" s="129"/>
      <c r="I585" s="129"/>
      <c r="J585" s="129"/>
      <c r="K585" s="129"/>
      <c r="L585" s="129"/>
      <c r="M585" s="129"/>
      <c r="N585" s="129"/>
      <c r="O585" s="129"/>
      <c r="P585" s="129"/>
      <c r="Q585" s="129"/>
      <c r="R585" s="129"/>
      <c r="S585" s="131"/>
      <c r="T585" s="131"/>
      <c r="U585" s="129"/>
    </row>
  </sheetData>
  <autoFilter ref="$A$1:$U$584"/>
  <hyperlinks>
    <hyperlink r:id="rId1" ref="P2"/>
    <hyperlink r:id="rId2" ref="T2"/>
    <hyperlink r:id="rId3" ref="P3"/>
    <hyperlink r:id="rId4" ref="T3"/>
    <hyperlink r:id="rId5" ref="P4"/>
    <hyperlink r:id="rId6" ref="T4"/>
    <hyperlink r:id="rId7" ref="P5"/>
    <hyperlink r:id="rId8" ref="T5"/>
    <hyperlink r:id="rId9" ref="P6"/>
    <hyperlink r:id="rId10" ref="T6"/>
    <hyperlink r:id="rId11" ref="P7"/>
    <hyperlink r:id="rId12" ref="T7"/>
    <hyperlink r:id="rId13" ref="P8"/>
    <hyperlink r:id="rId14" ref="T8"/>
    <hyperlink r:id="rId15" ref="P9"/>
    <hyperlink r:id="rId16" ref="T9"/>
    <hyperlink r:id="rId17" ref="P10"/>
    <hyperlink r:id="rId18" ref="T10"/>
    <hyperlink r:id="rId19" ref="P11"/>
    <hyperlink r:id="rId20" ref="T11"/>
    <hyperlink r:id="rId21" ref="P12"/>
    <hyperlink r:id="rId22" ref="T12"/>
    <hyperlink r:id="rId23" ref="P13"/>
    <hyperlink r:id="rId24" ref="T13"/>
    <hyperlink r:id="rId25" ref="P14"/>
    <hyperlink r:id="rId26" ref="T14"/>
    <hyperlink r:id="rId27" ref="P15"/>
    <hyperlink r:id="rId28" ref="T15"/>
    <hyperlink r:id="rId29" ref="P16"/>
    <hyperlink r:id="rId30" ref="T16"/>
    <hyperlink r:id="rId31" ref="P17"/>
    <hyperlink r:id="rId32" ref="T17"/>
    <hyperlink r:id="rId33" ref="P18"/>
    <hyperlink r:id="rId34" ref="T18"/>
    <hyperlink r:id="rId35" ref="P19"/>
    <hyperlink r:id="rId36" ref="T19"/>
    <hyperlink r:id="rId37" ref="P20"/>
    <hyperlink r:id="rId38" ref="T20"/>
    <hyperlink r:id="rId39" ref="P21"/>
    <hyperlink r:id="rId40" ref="T21"/>
    <hyperlink r:id="rId41" ref="P22"/>
    <hyperlink r:id="rId42" ref="T22"/>
    <hyperlink r:id="rId43" ref="P23"/>
    <hyperlink r:id="rId44" ref="T23"/>
    <hyperlink r:id="rId45" ref="P24"/>
    <hyperlink r:id="rId46" ref="T24"/>
    <hyperlink r:id="rId47" ref="P25"/>
    <hyperlink r:id="rId48" ref="T25"/>
    <hyperlink r:id="rId49" ref="P26"/>
    <hyperlink r:id="rId50" ref="T26"/>
    <hyperlink r:id="rId51" ref="P27"/>
    <hyperlink r:id="rId52" ref="T27"/>
    <hyperlink r:id="rId53" ref="P28"/>
    <hyperlink r:id="rId54" ref="T28"/>
    <hyperlink r:id="rId55" ref="P29"/>
    <hyperlink r:id="rId56" ref="T29"/>
    <hyperlink r:id="rId57" ref="P30"/>
    <hyperlink r:id="rId58" ref="T30"/>
    <hyperlink r:id="rId59" ref="P31"/>
    <hyperlink r:id="rId60" ref="T31"/>
    <hyperlink r:id="rId61" ref="P32"/>
    <hyperlink r:id="rId62" ref="T32"/>
    <hyperlink r:id="rId63" ref="P33"/>
    <hyperlink r:id="rId64" ref="T33"/>
    <hyperlink r:id="rId65" ref="P34"/>
    <hyperlink r:id="rId66" ref="T34"/>
    <hyperlink r:id="rId67" ref="P35"/>
    <hyperlink r:id="rId68" ref="T35"/>
    <hyperlink r:id="rId69" ref="P36"/>
    <hyperlink r:id="rId70" ref="T36"/>
    <hyperlink r:id="rId71" ref="P37"/>
    <hyperlink r:id="rId72" ref="T37"/>
    <hyperlink r:id="rId73" ref="P38"/>
    <hyperlink r:id="rId74" ref="T38"/>
    <hyperlink r:id="rId75" ref="P39"/>
    <hyperlink r:id="rId76" ref="T39"/>
    <hyperlink r:id="rId77" ref="P40"/>
    <hyperlink r:id="rId78" ref="T40"/>
    <hyperlink r:id="rId79" ref="P41"/>
    <hyperlink r:id="rId80" ref="T41"/>
    <hyperlink r:id="rId81" ref="P42"/>
    <hyperlink r:id="rId82" ref="T42"/>
    <hyperlink r:id="rId83" ref="P43"/>
    <hyperlink r:id="rId84" ref="T43"/>
    <hyperlink r:id="rId85" ref="P44"/>
    <hyperlink r:id="rId86" ref="T44"/>
    <hyperlink r:id="rId87" ref="P45"/>
    <hyperlink r:id="rId88" ref="T45"/>
    <hyperlink r:id="rId89" ref="P46"/>
    <hyperlink r:id="rId90" ref="T46"/>
    <hyperlink r:id="rId91" ref="P47"/>
    <hyperlink r:id="rId92" ref="T47"/>
    <hyperlink r:id="rId93" ref="P48"/>
    <hyperlink r:id="rId94" ref="T48"/>
    <hyperlink r:id="rId95" ref="P49"/>
    <hyperlink r:id="rId96" ref="T49"/>
    <hyperlink r:id="rId97" ref="P50"/>
    <hyperlink r:id="rId98" ref="T50"/>
    <hyperlink r:id="rId99" ref="P51"/>
    <hyperlink r:id="rId100" ref="T51"/>
    <hyperlink r:id="rId101" ref="P52"/>
    <hyperlink r:id="rId102" ref="T52"/>
    <hyperlink r:id="rId103" ref="P53"/>
    <hyperlink r:id="rId104" ref="T53"/>
    <hyperlink r:id="rId105" ref="P54"/>
    <hyperlink r:id="rId106" ref="T54"/>
    <hyperlink r:id="rId107" ref="P55"/>
    <hyperlink r:id="rId108" ref="T55"/>
    <hyperlink r:id="rId109" ref="P56"/>
    <hyperlink r:id="rId110" ref="T56"/>
    <hyperlink r:id="rId111" ref="P57"/>
    <hyperlink r:id="rId112" ref="T57"/>
    <hyperlink r:id="rId113" ref="P58"/>
    <hyperlink r:id="rId114" ref="T58"/>
    <hyperlink r:id="rId115" ref="P59"/>
    <hyperlink r:id="rId116" ref="T59"/>
    <hyperlink r:id="rId117" ref="P60"/>
    <hyperlink r:id="rId118" ref="T60"/>
    <hyperlink r:id="rId119" ref="P61"/>
    <hyperlink r:id="rId120" ref="T61"/>
    <hyperlink r:id="rId121" ref="P62"/>
    <hyperlink r:id="rId122" ref="T62"/>
    <hyperlink r:id="rId123" ref="P63"/>
    <hyperlink r:id="rId124" ref="T63"/>
    <hyperlink r:id="rId125" ref="P64"/>
    <hyperlink r:id="rId126" ref="T64"/>
    <hyperlink r:id="rId127" ref="P65"/>
    <hyperlink r:id="rId128" ref="T65"/>
    <hyperlink r:id="rId129" ref="P66"/>
    <hyperlink r:id="rId130" ref="T66"/>
    <hyperlink r:id="rId131" ref="P67"/>
    <hyperlink r:id="rId132" ref="T67"/>
    <hyperlink r:id="rId133" ref="P68"/>
    <hyperlink r:id="rId134" ref="T68"/>
    <hyperlink r:id="rId135" ref="P69"/>
    <hyperlink r:id="rId136" ref="T69"/>
    <hyperlink r:id="rId137" ref="P70"/>
    <hyperlink r:id="rId138" ref="T70"/>
    <hyperlink r:id="rId139" ref="P71"/>
    <hyperlink r:id="rId140" ref="T71"/>
    <hyperlink r:id="rId141" ref="P72"/>
    <hyperlink r:id="rId142" ref="T72"/>
    <hyperlink r:id="rId143" ref="P73"/>
    <hyperlink r:id="rId144" ref="T73"/>
    <hyperlink r:id="rId145" ref="P74"/>
    <hyperlink r:id="rId146" ref="T74"/>
    <hyperlink r:id="rId147" ref="P75"/>
    <hyperlink r:id="rId148" ref="T75"/>
    <hyperlink r:id="rId149" ref="P76"/>
    <hyperlink r:id="rId150" ref="T76"/>
    <hyperlink r:id="rId151" ref="P77"/>
    <hyperlink r:id="rId152" ref="T77"/>
    <hyperlink r:id="rId153" ref="P78"/>
    <hyperlink r:id="rId154" ref="T78"/>
    <hyperlink r:id="rId155" ref="P79"/>
    <hyperlink r:id="rId156" ref="T79"/>
    <hyperlink r:id="rId157" ref="P80"/>
    <hyperlink r:id="rId158" ref="T80"/>
    <hyperlink r:id="rId159" ref="P81"/>
    <hyperlink r:id="rId160" ref="T81"/>
    <hyperlink r:id="rId161" ref="P82"/>
    <hyperlink r:id="rId162" ref="T82"/>
    <hyperlink r:id="rId163" ref="P83"/>
    <hyperlink r:id="rId164" ref="T83"/>
    <hyperlink r:id="rId165" ref="P84"/>
    <hyperlink r:id="rId166" ref="T84"/>
    <hyperlink r:id="rId167" ref="P85"/>
    <hyperlink r:id="rId168" ref="T85"/>
    <hyperlink r:id="rId169" ref="P86"/>
    <hyperlink r:id="rId170" ref="T86"/>
    <hyperlink r:id="rId171" ref="P87"/>
    <hyperlink r:id="rId172" ref="T87"/>
    <hyperlink r:id="rId173" ref="P88"/>
    <hyperlink r:id="rId174" ref="T88"/>
    <hyperlink r:id="rId175" ref="P89"/>
    <hyperlink r:id="rId176" ref="T89"/>
    <hyperlink r:id="rId177" ref="P90"/>
    <hyperlink r:id="rId178" ref="T90"/>
    <hyperlink r:id="rId179" ref="P91"/>
    <hyperlink r:id="rId180" ref="T91"/>
    <hyperlink r:id="rId181" ref="P92"/>
    <hyperlink r:id="rId182" ref="T92"/>
    <hyperlink r:id="rId183" ref="P93"/>
    <hyperlink r:id="rId184" ref="T93"/>
    <hyperlink r:id="rId185" ref="P94"/>
    <hyperlink r:id="rId186" ref="T94"/>
    <hyperlink r:id="rId187" ref="P95"/>
    <hyperlink r:id="rId188" ref="T95"/>
    <hyperlink r:id="rId189" ref="P96"/>
    <hyperlink r:id="rId190" ref="T96"/>
    <hyperlink r:id="rId191" ref="P97"/>
    <hyperlink r:id="rId192" ref="T97"/>
    <hyperlink r:id="rId193" ref="P98"/>
    <hyperlink r:id="rId194" ref="T98"/>
    <hyperlink r:id="rId195" ref="P99"/>
    <hyperlink r:id="rId196" ref="T99"/>
    <hyperlink r:id="rId197" ref="P100"/>
    <hyperlink r:id="rId198" ref="T100"/>
    <hyperlink r:id="rId199" ref="P101"/>
    <hyperlink r:id="rId200" ref="T101"/>
    <hyperlink r:id="rId201" ref="P102"/>
    <hyperlink r:id="rId202" ref="T102"/>
    <hyperlink r:id="rId203" ref="P103"/>
    <hyperlink r:id="rId204" ref="T103"/>
    <hyperlink r:id="rId205" ref="P104"/>
    <hyperlink r:id="rId206" ref="T104"/>
    <hyperlink r:id="rId207" ref="P105"/>
    <hyperlink r:id="rId208" ref="T105"/>
    <hyperlink r:id="rId209" ref="P106"/>
    <hyperlink r:id="rId210" ref="T106"/>
    <hyperlink r:id="rId211" ref="P107"/>
    <hyperlink r:id="rId212" ref="T107"/>
    <hyperlink r:id="rId213" ref="P108"/>
    <hyperlink r:id="rId214" ref="T108"/>
    <hyperlink r:id="rId215" ref="P109"/>
    <hyperlink r:id="rId216" ref="T109"/>
    <hyperlink r:id="rId217" ref="P110"/>
    <hyperlink r:id="rId218" ref="T110"/>
    <hyperlink r:id="rId219" ref="P111"/>
    <hyperlink r:id="rId220" ref="T111"/>
    <hyperlink r:id="rId221" ref="P112"/>
    <hyperlink r:id="rId222" ref="T112"/>
    <hyperlink r:id="rId223" ref="P113"/>
    <hyperlink r:id="rId224" ref="T113"/>
    <hyperlink r:id="rId225" ref="P114"/>
    <hyperlink r:id="rId226" ref="T114"/>
    <hyperlink r:id="rId227" ref="P115"/>
    <hyperlink r:id="rId228" ref="T115"/>
    <hyperlink r:id="rId229" ref="P116"/>
    <hyperlink r:id="rId230" ref="T116"/>
    <hyperlink r:id="rId231" ref="P117"/>
    <hyperlink r:id="rId232" ref="T117"/>
    <hyperlink r:id="rId233" ref="P118"/>
    <hyperlink r:id="rId234" ref="T118"/>
    <hyperlink r:id="rId235" ref="P119"/>
    <hyperlink r:id="rId236" ref="T119"/>
    <hyperlink r:id="rId237" ref="P120"/>
    <hyperlink r:id="rId238" ref="T120"/>
    <hyperlink r:id="rId239" ref="P121"/>
    <hyperlink r:id="rId240" ref="T121"/>
    <hyperlink r:id="rId241" ref="P122"/>
    <hyperlink r:id="rId242" ref="T122"/>
    <hyperlink r:id="rId243" ref="P123"/>
    <hyperlink r:id="rId244" ref="T123"/>
    <hyperlink r:id="rId245" ref="P124"/>
    <hyperlink r:id="rId246" ref="T124"/>
    <hyperlink r:id="rId247" ref="P125"/>
    <hyperlink r:id="rId248" ref="T125"/>
    <hyperlink r:id="rId249" ref="P126"/>
    <hyperlink r:id="rId250" ref="T126"/>
    <hyperlink r:id="rId251" ref="P127"/>
    <hyperlink r:id="rId252" ref="T127"/>
    <hyperlink r:id="rId253" ref="P128"/>
    <hyperlink r:id="rId254" ref="T128"/>
    <hyperlink r:id="rId255" ref="P129"/>
    <hyperlink r:id="rId256" ref="T129"/>
    <hyperlink r:id="rId257" ref="P130"/>
    <hyperlink r:id="rId258" ref="T130"/>
    <hyperlink r:id="rId259" ref="P131"/>
    <hyperlink r:id="rId260" ref="T131"/>
    <hyperlink r:id="rId261" ref="P132"/>
    <hyperlink r:id="rId262" ref="T132"/>
    <hyperlink r:id="rId263" ref="P133"/>
    <hyperlink r:id="rId264" ref="T133"/>
    <hyperlink r:id="rId265" ref="P134"/>
    <hyperlink r:id="rId266" ref="T134"/>
    <hyperlink r:id="rId267" ref="P135"/>
    <hyperlink r:id="rId268" ref="T135"/>
    <hyperlink r:id="rId269" ref="P136"/>
    <hyperlink r:id="rId270" ref="T136"/>
    <hyperlink r:id="rId271" ref="P137"/>
    <hyperlink r:id="rId272" ref="T137"/>
    <hyperlink r:id="rId273" ref="P138"/>
    <hyperlink r:id="rId274" ref="T138"/>
    <hyperlink r:id="rId275" ref="P139"/>
    <hyperlink r:id="rId276" ref="T139"/>
    <hyperlink r:id="rId277" ref="P140"/>
    <hyperlink r:id="rId278" ref="T140"/>
    <hyperlink r:id="rId279" ref="P141"/>
    <hyperlink r:id="rId280" ref="T141"/>
    <hyperlink r:id="rId281" ref="P142"/>
    <hyperlink r:id="rId282" ref="T142"/>
    <hyperlink r:id="rId283" ref="P143"/>
    <hyperlink r:id="rId284" ref="T143"/>
    <hyperlink r:id="rId285" ref="P144"/>
    <hyperlink r:id="rId286" ref="T144"/>
    <hyperlink r:id="rId287" ref="P145"/>
    <hyperlink r:id="rId288" ref="T145"/>
    <hyperlink r:id="rId289" ref="P146"/>
    <hyperlink r:id="rId290" ref="T146"/>
    <hyperlink r:id="rId291" ref="P147"/>
    <hyperlink r:id="rId292" ref="T147"/>
    <hyperlink r:id="rId293" ref="P148"/>
    <hyperlink r:id="rId294" ref="T148"/>
    <hyperlink r:id="rId295" ref="P149"/>
    <hyperlink r:id="rId296" ref="T149"/>
    <hyperlink r:id="rId297" ref="P150"/>
    <hyperlink r:id="rId298" ref="T150"/>
    <hyperlink r:id="rId299" ref="P151"/>
    <hyperlink r:id="rId300" ref="T151"/>
    <hyperlink r:id="rId301" ref="P152"/>
    <hyperlink r:id="rId302" ref="T152"/>
    <hyperlink r:id="rId303" ref="P153"/>
    <hyperlink r:id="rId304" ref="T153"/>
    <hyperlink r:id="rId305" ref="P154"/>
    <hyperlink r:id="rId306" ref="T154"/>
    <hyperlink r:id="rId307" ref="P155"/>
    <hyperlink r:id="rId308" ref="T155"/>
    <hyperlink r:id="rId309" ref="P156"/>
    <hyperlink r:id="rId310" ref="T156"/>
    <hyperlink r:id="rId311" ref="P157"/>
    <hyperlink r:id="rId312" ref="T157"/>
    <hyperlink r:id="rId313" ref="P158"/>
    <hyperlink r:id="rId314" ref="T158"/>
    <hyperlink r:id="rId315" ref="P159"/>
    <hyperlink r:id="rId316" ref="T159"/>
    <hyperlink r:id="rId317" ref="P160"/>
    <hyperlink r:id="rId318" ref="T160"/>
    <hyperlink r:id="rId319" ref="P161"/>
    <hyperlink r:id="rId320" ref="T161"/>
    <hyperlink r:id="rId321" ref="P162"/>
    <hyperlink r:id="rId322" ref="T162"/>
    <hyperlink r:id="rId323" ref="P163"/>
    <hyperlink r:id="rId324" ref="T163"/>
    <hyperlink r:id="rId325" ref="P164"/>
    <hyperlink r:id="rId326" ref="T164"/>
    <hyperlink r:id="rId327" ref="P165"/>
    <hyperlink r:id="rId328" ref="T165"/>
    <hyperlink r:id="rId329" ref="P166"/>
    <hyperlink r:id="rId330" ref="T166"/>
    <hyperlink r:id="rId331" ref="P167"/>
    <hyperlink r:id="rId332" ref="T167"/>
    <hyperlink r:id="rId333" ref="P168"/>
    <hyperlink r:id="rId334" ref="T168"/>
    <hyperlink r:id="rId335" ref="P169"/>
    <hyperlink r:id="rId336" ref="T169"/>
    <hyperlink r:id="rId337" ref="P170"/>
    <hyperlink r:id="rId338" ref="T170"/>
    <hyperlink r:id="rId339" ref="P171"/>
    <hyperlink r:id="rId340" ref="T171"/>
    <hyperlink r:id="rId341" ref="P172"/>
    <hyperlink r:id="rId342" ref="T172"/>
    <hyperlink r:id="rId343" ref="P173"/>
    <hyperlink r:id="rId344" ref="T173"/>
    <hyperlink r:id="rId345" ref="P174"/>
    <hyperlink r:id="rId346" ref="T174"/>
    <hyperlink r:id="rId347" ref="P175"/>
    <hyperlink r:id="rId348" ref="T175"/>
    <hyperlink r:id="rId349" ref="P176"/>
    <hyperlink r:id="rId350" ref="T176"/>
    <hyperlink r:id="rId351" ref="P177"/>
    <hyperlink r:id="rId352" ref="T177"/>
    <hyperlink r:id="rId353" ref="P178"/>
    <hyperlink r:id="rId354" ref="T178"/>
    <hyperlink r:id="rId355" ref="P179"/>
    <hyperlink r:id="rId356" ref="T179"/>
    <hyperlink r:id="rId357" ref="P180"/>
    <hyperlink r:id="rId358" ref="T180"/>
    <hyperlink r:id="rId359" ref="P181"/>
    <hyperlink r:id="rId360" ref="T181"/>
    <hyperlink r:id="rId361" ref="P182"/>
    <hyperlink r:id="rId362" ref="T182"/>
    <hyperlink r:id="rId363" ref="P183"/>
    <hyperlink r:id="rId364" ref="T183"/>
    <hyperlink r:id="rId365" ref="P184"/>
    <hyperlink r:id="rId366" ref="T184"/>
    <hyperlink r:id="rId367" ref="P185"/>
    <hyperlink r:id="rId368" ref="T185"/>
    <hyperlink r:id="rId369" ref="P186"/>
    <hyperlink r:id="rId370" ref="T186"/>
    <hyperlink r:id="rId371" ref="P187"/>
    <hyperlink r:id="rId372" ref="T187"/>
    <hyperlink r:id="rId373" ref="P188"/>
    <hyperlink r:id="rId374" ref="T188"/>
    <hyperlink r:id="rId375" ref="P189"/>
    <hyperlink r:id="rId376" ref="T189"/>
    <hyperlink r:id="rId377" ref="P190"/>
    <hyperlink r:id="rId378" ref="T190"/>
    <hyperlink r:id="rId379" ref="P191"/>
    <hyperlink r:id="rId380" ref="T191"/>
    <hyperlink r:id="rId381" ref="P192"/>
    <hyperlink r:id="rId382" ref="T192"/>
    <hyperlink r:id="rId383" ref="P193"/>
    <hyperlink r:id="rId384" ref="T193"/>
    <hyperlink r:id="rId385" ref="P194"/>
    <hyperlink r:id="rId386" ref="T194"/>
    <hyperlink r:id="rId387" ref="P195"/>
    <hyperlink r:id="rId388" ref="T195"/>
    <hyperlink r:id="rId389" ref="P196"/>
    <hyperlink r:id="rId390" ref="T196"/>
    <hyperlink r:id="rId391" ref="P197"/>
    <hyperlink r:id="rId392" ref="T197"/>
    <hyperlink r:id="rId393" ref="P198"/>
    <hyperlink r:id="rId394" ref="T198"/>
    <hyperlink r:id="rId395" ref="P199"/>
    <hyperlink r:id="rId396" ref="T199"/>
    <hyperlink r:id="rId397" ref="P200"/>
    <hyperlink r:id="rId398" ref="T200"/>
    <hyperlink r:id="rId399" ref="P201"/>
    <hyperlink r:id="rId400" ref="T201"/>
    <hyperlink r:id="rId401" ref="P202"/>
    <hyperlink r:id="rId402" ref="T202"/>
    <hyperlink r:id="rId403" ref="P203"/>
    <hyperlink r:id="rId404" ref="T203"/>
    <hyperlink r:id="rId405" ref="P204"/>
    <hyperlink r:id="rId406" ref="T204"/>
    <hyperlink r:id="rId407" ref="P205"/>
    <hyperlink r:id="rId408" ref="T205"/>
    <hyperlink r:id="rId409" ref="P206"/>
    <hyperlink r:id="rId410" ref="T206"/>
    <hyperlink r:id="rId411" ref="P207"/>
    <hyperlink r:id="rId412" ref="T207"/>
    <hyperlink r:id="rId413" ref="P208"/>
    <hyperlink r:id="rId414" ref="T208"/>
    <hyperlink r:id="rId415" ref="P209"/>
    <hyperlink r:id="rId416" ref="T209"/>
    <hyperlink r:id="rId417" ref="P210"/>
    <hyperlink r:id="rId418" ref="T210"/>
    <hyperlink r:id="rId419" ref="P211"/>
    <hyperlink r:id="rId420" ref="T211"/>
    <hyperlink r:id="rId421" ref="P212"/>
    <hyperlink r:id="rId422" ref="T212"/>
    <hyperlink r:id="rId423" ref="P213"/>
    <hyperlink r:id="rId424" ref="T213"/>
    <hyperlink r:id="rId425" ref="P214"/>
    <hyperlink r:id="rId426" ref="T214"/>
    <hyperlink r:id="rId427" ref="P215"/>
    <hyperlink r:id="rId428" ref="T215"/>
    <hyperlink r:id="rId429" ref="P216"/>
    <hyperlink r:id="rId430" ref="T216"/>
    <hyperlink r:id="rId431" ref="P217"/>
    <hyperlink r:id="rId432" ref="T217"/>
    <hyperlink r:id="rId433" ref="P218"/>
    <hyperlink r:id="rId434" ref="T218"/>
    <hyperlink r:id="rId435" ref="P219"/>
    <hyperlink r:id="rId436" ref="T219"/>
    <hyperlink r:id="rId437" ref="P220"/>
    <hyperlink r:id="rId438" ref="T220"/>
    <hyperlink r:id="rId439" ref="P221"/>
    <hyperlink r:id="rId440" ref="T221"/>
    <hyperlink r:id="rId441" ref="P222"/>
    <hyperlink r:id="rId442" ref="T222"/>
    <hyperlink r:id="rId443" ref="P223"/>
    <hyperlink r:id="rId444" ref="T223"/>
    <hyperlink r:id="rId445" ref="P224"/>
    <hyperlink r:id="rId446" ref="T224"/>
    <hyperlink r:id="rId447" ref="P225"/>
    <hyperlink r:id="rId448" ref="T225"/>
    <hyperlink r:id="rId449" ref="P226"/>
    <hyperlink r:id="rId450" ref="T226"/>
    <hyperlink r:id="rId451" ref="P227"/>
    <hyperlink r:id="rId452" ref="T227"/>
    <hyperlink r:id="rId453" ref="P228"/>
    <hyperlink r:id="rId454" ref="T228"/>
    <hyperlink r:id="rId455" ref="P229"/>
    <hyperlink r:id="rId456" ref="T229"/>
    <hyperlink r:id="rId457" ref="P230"/>
    <hyperlink r:id="rId458" ref="T230"/>
    <hyperlink r:id="rId459" ref="P231"/>
    <hyperlink r:id="rId460" ref="T231"/>
    <hyperlink r:id="rId461" ref="P232"/>
    <hyperlink r:id="rId462" ref="T232"/>
    <hyperlink r:id="rId463" ref="P233"/>
    <hyperlink r:id="rId464" ref="T233"/>
    <hyperlink r:id="rId465" ref="P234"/>
    <hyperlink r:id="rId466" ref="T234"/>
    <hyperlink r:id="rId467" ref="P235"/>
    <hyperlink r:id="rId468" ref="T235"/>
    <hyperlink r:id="rId469" ref="P236"/>
    <hyperlink r:id="rId470" ref="T236"/>
    <hyperlink r:id="rId471" ref="P237"/>
    <hyperlink r:id="rId472" ref="T237"/>
    <hyperlink r:id="rId473" ref="P238"/>
    <hyperlink r:id="rId474" ref="T238"/>
    <hyperlink r:id="rId475" ref="P239"/>
    <hyperlink r:id="rId476" ref="T239"/>
    <hyperlink r:id="rId477" ref="P240"/>
    <hyperlink r:id="rId478" ref="T240"/>
    <hyperlink r:id="rId479" ref="P241"/>
    <hyperlink r:id="rId480" ref="T241"/>
    <hyperlink r:id="rId481" ref="P242"/>
    <hyperlink r:id="rId482" ref="T242"/>
    <hyperlink r:id="rId483" ref="P243"/>
    <hyperlink r:id="rId484" ref="T243"/>
    <hyperlink r:id="rId485" ref="P244"/>
    <hyperlink r:id="rId486" ref="T244"/>
    <hyperlink r:id="rId487" ref="P245"/>
    <hyperlink r:id="rId488" ref="T245"/>
    <hyperlink r:id="rId489" ref="P246"/>
    <hyperlink r:id="rId490" ref="T246"/>
    <hyperlink r:id="rId491" ref="P247"/>
    <hyperlink r:id="rId492" ref="T247"/>
    <hyperlink r:id="rId493" ref="P248"/>
    <hyperlink r:id="rId494" ref="T248"/>
    <hyperlink r:id="rId495" ref="P249"/>
    <hyperlink r:id="rId496" ref="T249"/>
    <hyperlink r:id="rId497" ref="P250"/>
    <hyperlink r:id="rId498" ref="T250"/>
    <hyperlink r:id="rId499" ref="P251"/>
    <hyperlink r:id="rId500" ref="T251"/>
    <hyperlink r:id="rId501" ref="P252"/>
    <hyperlink r:id="rId502" ref="T252"/>
    <hyperlink r:id="rId503" ref="P253"/>
    <hyperlink r:id="rId504" ref="T253"/>
    <hyperlink r:id="rId505" ref="P254"/>
    <hyperlink r:id="rId506" ref="T254"/>
    <hyperlink r:id="rId507" ref="P255"/>
    <hyperlink r:id="rId508" ref="T255"/>
    <hyperlink r:id="rId509" ref="P256"/>
    <hyperlink r:id="rId510" ref="T256"/>
    <hyperlink r:id="rId511" ref="P257"/>
    <hyperlink r:id="rId512" ref="T257"/>
    <hyperlink r:id="rId513" ref="P258"/>
    <hyperlink r:id="rId514" ref="T258"/>
    <hyperlink r:id="rId515" ref="P259"/>
    <hyperlink r:id="rId516" ref="T259"/>
    <hyperlink r:id="rId517" ref="P260"/>
    <hyperlink r:id="rId518" ref="T260"/>
    <hyperlink r:id="rId519" ref="P261"/>
    <hyperlink r:id="rId520" ref="T261"/>
    <hyperlink r:id="rId521" ref="P262"/>
    <hyperlink r:id="rId522" ref="T262"/>
    <hyperlink r:id="rId523" ref="P263"/>
    <hyperlink r:id="rId524" ref="T263"/>
    <hyperlink r:id="rId525" ref="P264"/>
    <hyperlink r:id="rId526" ref="T264"/>
    <hyperlink r:id="rId527" ref="P265"/>
    <hyperlink r:id="rId528" ref="T265"/>
    <hyperlink r:id="rId529" ref="P266"/>
    <hyperlink r:id="rId530" ref="T266"/>
    <hyperlink r:id="rId531" ref="P267"/>
    <hyperlink r:id="rId532" ref="T267"/>
    <hyperlink r:id="rId533" ref="P268"/>
    <hyperlink r:id="rId534" ref="T268"/>
    <hyperlink r:id="rId535" ref="P269"/>
    <hyperlink r:id="rId536" ref="T269"/>
    <hyperlink r:id="rId537" ref="P270"/>
    <hyperlink r:id="rId538" ref="T270"/>
    <hyperlink r:id="rId539" ref="P271"/>
    <hyperlink r:id="rId540" ref="T271"/>
    <hyperlink r:id="rId541" ref="P272"/>
    <hyperlink r:id="rId542" ref="T272"/>
    <hyperlink r:id="rId543" ref="P273"/>
    <hyperlink r:id="rId544" ref="T273"/>
    <hyperlink r:id="rId545" ref="P274"/>
    <hyperlink r:id="rId546" ref="T274"/>
    <hyperlink r:id="rId547" ref="P275"/>
    <hyperlink r:id="rId548" ref="T275"/>
    <hyperlink r:id="rId549" ref="P276"/>
    <hyperlink r:id="rId550" ref="T276"/>
    <hyperlink r:id="rId551" ref="P277"/>
    <hyperlink r:id="rId552" ref="T277"/>
    <hyperlink r:id="rId553" ref="P278"/>
    <hyperlink r:id="rId554" ref="T278"/>
    <hyperlink r:id="rId555" ref="P279"/>
    <hyperlink r:id="rId556" ref="T279"/>
    <hyperlink r:id="rId557" ref="P280"/>
    <hyperlink r:id="rId558" ref="T280"/>
    <hyperlink r:id="rId559" ref="P281"/>
    <hyperlink r:id="rId560" ref="T281"/>
    <hyperlink r:id="rId561" ref="P282"/>
    <hyperlink r:id="rId562" ref="T282"/>
    <hyperlink r:id="rId563" ref="P283"/>
    <hyperlink r:id="rId564" ref="T283"/>
    <hyperlink r:id="rId565" ref="P284"/>
    <hyperlink r:id="rId566" ref="T284"/>
    <hyperlink r:id="rId567" ref="P285"/>
    <hyperlink r:id="rId568" ref="T285"/>
    <hyperlink r:id="rId569" ref="P286"/>
    <hyperlink r:id="rId570" ref="T286"/>
    <hyperlink r:id="rId571" ref="P287"/>
    <hyperlink r:id="rId572" ref="T287"/>
    <hyperlink r:id="rId573" ref="P288"/>
    <hyperlink r:id="rId574" ref="T288"/>
    <hyperlink r:id="rId575" ref="P289"/>
    <hyperlink r:id="rId576" ref="T289"/>
    <hyperlink r:id="rId577" ref="P290"/>
    <hyperlink r:id="rId578" ref="T290"/>
    <hyperlink r:id="rId579" ref="P291"/>
    <hyperlink r:id="rId580" ref="T291"/>
    <hyperlink r:id="rId581" ref="P292"/>
    <hyperlink r:id="rId582" ref="T292"/>
    <hyperlink r:id="rId583" ref="P293"/>
    <hyperlink r:id="rId584" ref="T293"/>
    <hyperlink r:id="rId585" ref="P294"/>
    <hyperlink r:id="rId586" ref="T294"/>
    <hyperlink r:id="rId587" ref="P295"/>
    <hyperlink r:id="rId588" ref="T295"/>
    <hyperlink r:id="rId589" ref="P296"/>
    <hyperlink r:id="rId590" ref="T296"/>
    <hyperlink r:id="rId591" ref="P297"/>
    <hyperlink r:id="rId592" ref="T297"/>
    <hyperlink r:id="rId593" ref="P298"/>
    <hyperlink r:id="rId594" ref="T298"/>
    <hyperlink r:id="rId595" ref="P299"/>
    <hyperlink r:id="rId596" ref="T299"/>
    <hyperlink r:id="rId597" ref="P300"/>
    <hyperlink r:id="rId598" ref="T300"/>
    <hyperlink r:id="rId599" ref="P301"/>
    <hyperlink r:id="rId600" ref="T301"/>
    <hyperlink r:id="rId601" ref="P302"/>
    <hyperlink r:id="rId602" ref="T302"/>
    <hyperlink r:id="rId603" ref="P303"/>
    <hyperlink r:id="rId604" ref="T303"/>
    <hyperlink r:id="rId605" ref="P304"/>
    <hyperlink r:id="rId606" ref="T304"/>
    <hyperlink r:id="rId607" ref="P305"/>
    <hyperlink r:id="rId608" ref="T305"/>
    <hyperlink r:id="rId609" ref="P306"/>
    <hyperlink r:id="rId610" ref="T306"/>
    <hyperlink r:id="rId611" ref="P307"/>
    <hyperlink r:id="rId612" ref="T307"/>
    <hyperlink r:id="rId613" ref="P308"/>
    <hyperlink r:id="rId614" ref="T308"/>
    <hyperlink r:id="rId615" ref="P309"/>
    <hyperlink r:id="rId616" ref="T309"/>
    <hyperlink r:id="rId617" ref="P310"/>
    <hyperlink r:id="rId618" ref="T310"/>
    <hyperlink r:id="rId619" ref="P311"/>
    <hyperlink r:id="rId620" ref="T311"/>
    <hyperlink r:id="rId621" ref="P312"/>
    <hyperlink r:id="rId622" ref="T312"/>
    <hyperlink r:id="rId623" ref="P313"/>
    <hyperlink r:id="rId624" ref="T313"/>
    <hyperlink r:id="rId625" ref="P314"/>
    <hyperlink r:id="rId626" ref="T314"/>
    <hyperlink r:id="rId627" ref="P315"/>
    <hyperlink r:id="rId628" ref="T315"/>
    <hyperlink r:id="rId629" ref="P316"/>
    <hyperlink r:id="rId630" ref="T316"/>
    <hyperlink r:id="rId631" ref="P317"/>
    <hyperlink r:id="rId632" ref="T317"/>
    <hyperlink r:id="rId633" ref="P318"/>
    <hyperlink r:id="rId634" ref="T318"/>
    <hyperlink r:id="rId635" ref="P319"/>
    <hyperlink r:id="rId636" ref="T319"/>
    <hyperlink r:id="rId637" ref="P320"/>
    <hyperlink r:id="rId638" ref="T320"/>
    <hyperlink r:id="rId639" ref="P321"/>
    <hyperlink r:id="rId640" ref="T321"/>
    <hyperlink r:id="rId641" ref="P322"/>
    <hyperlink r:id="rId642" ref="T322"/>
    <hyperlink r:id="rId643" ref="P323"/>
    <hyperlink r:id="rId644" ref="T323"/>
    <hyperlink r:id="rId645" ref="P324"/>
    <hyperlink r:id="rId646" ref="T324"/>
    <hyperlink r:id="rId647" ref="P325"/>
    <hyperlink r:id="rId648" ref="T325"/>
    <hyperlink r:id="rId649" ref="P326"/>
    <hyperlink r:id="rId650" ref="T326"/>
    <hyperlink r:id="rId651" ref="P327"/>
    <hyperlink r:id="rId652" ref="T327"/>
    <hyperlink r:id="rId653" ref="P328"/>
    <hyperlink r:id="rId654" ref="T328"/>
    <hyperlink r:id="rId655" ref="P329"/>
    <hyperlink r:id="rId656" ref="T329"/>
    <hyperlink r:id="rId657" ref="P330"/>
    <hyperlink r:id="rId658" ref="T330"/>
    <hyperlink r:id="rId659" ref="P331"/>
    <hyperlink r:id="rId660" ref="T331"/>
    <hyperlink r:id="rId661" ref="P332"/>
    <hyperlink r:id="rId662" ref="T332"/>
    <hyperlink r:id="rId663" ref="P333"/>
    <hyperlink r:id="rId664" ref="T333"/>
    <hyperlink r:id="rId665" ref="P334"/>
    <hyperlink r:id="rId666" ref="T334"/>
    <hyperlink r:id="rId667" ref="P335"/>
    <hyperlink r:id="rId668" ref="T335"/>
    <hyperlink r:id="rId669" ref="P336"/>
    <hyperlink r:id="rId670" ref="T336"/>
    <hyperlink r:id="rId671" ref="P337"/>
    <hyperlink r:id="rId672" ref="T337"/>
    <hyperlink r:id="rId673" ref="P338"/>
    <hyperlink r:id="rId674" ref="T338"/>
    <hyperlink r:id="rId675" ref="P339"/>
    <hyperlink r:id="rId676" ref="T339"/>
    <hyperlink r:id="rId677" ref="P340"/>
    <hyperlink r:id="rId678" ref="T340"/>
    <hyperlink r:id="rId679" ref="P341"/>
    <hyperlink r:id="rId680" ref="T341"/>
    <hyperlink r:id="rId681" ref="P342"/>
    <hyperlink r:id="rId682" ref="T342"/>
    <hyperlink r:id="rId683" ref="P343"/>
    <hyperlink r:id="rId684" ref="T343"/>
    <hyperlink r:id="rId685" ref="P344"/>
    <hyperlink r:id="rId686" ref="T344"/>
    <hyperlink r:id="rId687" ref="P345"/>
    <hyperlink r:id="rId688" ref="T345"/>
    <hyperlink r:id="rId689" ref="P346"/>
    <hyperlink r:id="rId690" ref="T346"/>
    <hyperlink r:id="rId691" ref="P347"/>
    <hyperlink r:id="rId692" ref="T347"/>
    <hyperlink r:id="rId693" ref="P348"/>
    <hyperlink r:id="rId694" ref="T348"/>
    <hyperlink r:id="rId695" ref="P349"/>
    <hyperlink r:id="rId696" ref="T349"/>
    <hyperlink r:id="rId697" ref="P350"/>
    <hyperlink r:id="rId698" ref="T350"/>
    <hyperlink r:id="rId699" ref="P351"/>
    <hyperlink r:id="rId700" ref="T351"/>
    <hyperlink r:id="rId701" ref="P352"/>
    <hyperlink r:id="rId702" ref="T352"/>
    <hyperlink r:id="rId703" ref="P353"/>
    <hyperlink r:id="rId704" ref="T353"/>
    <hyperlink r:id="rId705" ref="P354"/>
    <hyperlink r:id="rId706" ref="T354"/>
    <hyperlink r:id="rId707" ref="P355"/>
    <hyperlink r:id="rId708" ref="T355"/>
    <hyperlink r:id="rId709" ref="P356"/>
    <hyperlink r:id="rId710" ref="T356"/>
    <hyperlink r:id="rId711" ref="P357"/>
    <hyperlink r:id="rId712" ref="T357"/>
    <hyperlink r:id="rId713" ref="P358"/>
    <hyperlink r:id="rId714" ref="T358"/>
    <hyperlink r:id="rId715" ref="P359"/>
    <hyperlink r:id="rId716" ref="T359"/>
    <hyperlink r:id="rId717" ref="P360"/>
    <hyperlink r:id="rId718" ref="T360"/>
    <hyperlink r:id="rId719" ref="P361"/>
    <hyperlink r:id="rId720" ref="T361"/>
    <hyperlink r:id="rId721" ref="P362"/>
    <hyperlink r:id="rId722" ref="T362"/>
    <hyperlink r:id="rId723" ref="P363"/>
    <hyperlink r:id="rId724" ref="T363"/>
    <hyperlink r:id="rId725" ref="P364"/>
    <hyperlink r:id="rId726" ref="T364"/>
    <hyperlink r:id="rId727" ref="P365"/>
    <hyperlink r:id="rId728" ref="T365"/>
    <hyperlink r:id="rId729" ref="P366"/>
    <hyperlink r:id="rId730" ref="T366"/>
    <hyperlink r:id="rId731" ref="P367"/>
    <hyperlink r:id="rId732" ref="T367"/>
    <hyperlink r:id="rId733" ref="P368"/>
    <hyperlink r:id="rId734" ref="T368"/>
    <hyperlink r:id="rId735" ref="P369"/>
    <hyperlink r:id="rId736" ref="T369"/>
    <hyperlink r:id="rId737" ref="P370"/>
    <hyperlink r:id="rId738" ref="T370"/>
    <hyperlink r:id="rId739" ref="P371"/>
    <hyperlink r:id="rId740" ref="T371"/>
    <hyperlink r:id="rId741" ref="P372"/>
    <hyperlink r:id="rId742" ref="T372"/>
    <hyperlink r:id="rId743" ref="P373"/>
    <hyperlink r:id="rId744" ref="T373"/>
    <hyperlink r:id="rId745" ref="P374"/>
    <hyperlink r:id="rId746" ref="T374"/>
    <hyperlink r:id="rId747" ref="P375"/>
    <hyperlink r:id="rId748" ref="T375"/>
    <hyperlink r:id="rId749" ref="P376"/>
    <hyperlink r:id="rId750" ref="T376"/>
    <hyperlink r:id="rId751" ref="P377"/>
    <hyperlink r:id="rId752" ref="T377"/>
    <hyperlink r:id="rId753" ref="P378"/>
    <hyperlink r:id="rId754" ref="T378"/>
    <hyperlink r:id="rId755" ref="P379"/>
    <hyperlink r:id="rId756" ref="T379"/>
    <hyperlink r:id="rId757" ref="P380"/>
    <hyperlink r:id="rId758" ref="T380"/>
    <hyperlink r:id="rId759" ref="P381"/>
    <hyperlink r:id="rId760" ref="T381"/>
    <hyperlink r:id="rId761" ref="P382"/>
    <hyperlink r:id="rId762" ref="T382"/>
    <hyperlink r:id="rId763" ref="P383"/>
    <hyperlink r:id="rId764" ref="T383"/>
    <hyperlink r:id="rId765" ref="P384"/>
    <hyperlink r:id="rId766" ref="T384"/>
    <hyperlink r:id="rId767" ref="P385"/>
    <hyperlink r:id="rId768" ref="T385"/>
    <hyperlink r:id="rId769" ref="P386"/>
    <hyperlink r:id="rId770" ref="T386"/>
    <hyperlink r:id="rId771" ref="P387"/>
    <hyperlink r:id="rId772" ref="T387"/>
    <hyperlink r:id="rId773" ref="P388"/>
    <hyperlink r:id="rId774" ref="T388"/>
    <hyperlink r:id="rId775" ref="P389"/>
    <hyperlink r:id="rId776" ref="T389"/>
    <hyperlink r:id="rId777" ref="P390"/>
    <hyperlink r:id="rId778" ref="T390"/>
    <hyperlink r:id="rId779" ref="P391"/>
    <hyperlink r:id="rId780" ref="T391"/>
    <hyperlink r:id="rId781" ref="P392"/>
    <hyperlink r:id="rId782" ref="T392"/>
    <hyperlink r:id="rId783" ref="P393"/>
    <hyperlink r:id="rId784" ref="T393"/>
    <hyperlink r:id="rId785" ref="P394"/>
    <hyperlink r:id="rId786" ref="T394"/>
    <hyperlink r:id="rId787" ref="P395"/>
    <hyperlink r:id="rId788" ref="T395"/>
    <hyperlink r:id="rId789" ref="P396"/>
    <hyperlink r:id="rId790" ref="T396"/>
    <hyperlink r:id="rId791" ref="P397"/>
    <hyperlink r:id="rId792" ref="T397"/>
    <hyperlink r:id="rId793" ref="P398"/>
    <hyperlink r:id="rId794" ref="T398"/>
    <hyperlink r:id="rId795" ref="P399"/>
    <hyperlink r:id="rId796" ref="T399"/>
    <hyperlink r:id="rId797" ref="P400"/>
    <hyperlink r:id="rId798" ref="T400"/>
    <hyperlink r:id="rId799" ref="P401"/>
    <hyperlink r:id="rId800" ref="T401"/>
    <hyperlink r:id="rId801" ref="P402"/>
    <hyperlink r:id="rId802" ref="T402"/>
    <hyperlink r:id="rId803" ref="P403"/>
    <hyperlink r:id="rId804" ref="T403"/>
    <hyperlink r:id="rId805" ref="P404"/>
    <hyperlink r:id="rId806" ref="T404"/>
    <hyperlink r:id="rId807" ref="P405"/>
    <hyperlink r:id="rId808" ref="T405"/>
    <hyperlink r:id="rId809" ref="P406"/>
    <hyperlink r:id="rId810" ref="T406"/>
    <hyperlink r:id="rId811" ref="P407"/>
    <hyperlink r:id="rId812" ref="T407"/>
    <hyperlink r:id="rId813" ref="P408"/>
    <hyperlink r:id="rId814" ref="T408"/>
    <hyperlink r:id="rId815" ref="P409"/>
    <hyperlink r:id="rId816" ref="T409"/>
    <hyperlink r:id="rId817" ref="P410"/>
    <hyperlink r:id="rId818" ref="T410"/>
    <hyperlink r:id="rId819" ref="P411"/>
    <hyperlink r:id="rId820" ref="T411"/>
    <hyperlink r:id="rId821" ref="P412"/>
    <hyperlink r:id="rId822" ref="T412"/>
    <hyperlink r:id="rId823" ref="P413"/>
    <hyperlink r:id="rId824" ref="T413"/>
    <hyperlink r:id="rId825" ref="P414"/>
    <hyperlink r:id="rId826" ref="T414"/>
    <hyperlink r:id="rId827" ref="P415"/>
    <hyperlink r:id="rId828" ref="T415"/>
    <hyperlink r:id="rId829" ref="P416"/>
    <hyperlink r:id="rId830" ref="T416"/>
    <hyperlink r:id="rId831" ref="P417"/>
    <hyperlink r:id="rId832" ref="T417"/>
    <hyperlink r:id="rId833" ref="P418"/>
    <hyperlink r:id="rId834" ref="T418"/>
    <hyperlink r:id="rId835" ref="P419"/>
    <hyperlink r:id="rId836" ref="T419"/>
    <hyperlink r:id="rId837" ref="P420"/>
    <hyperlink r:id="rId838" ref="T420"/>
    <hyperlink r:id="rId839" ref="P421"/>
    <hyperlink r:id="rId840" ref="T421"/>
    <hyperlink r:id="rId841" ref="P422"/>
    <hyperlink r:id="rId842" ref="T422"/>
    <hyperlink r:id="rId843" ref="P423"/>
    <hyperlink r:id="rId844" ref="T423"/>
    <hyperlink r:id="rId845" ref="P424"/>
    <hyperlink r:id="rId846" ref="T424"/>
    <hyperlink r:id="rId847" ref="P425"/>
    <hyperlink r:id="rId848" ref="T425"/>
    <hyperlink r:id="rId849" ref="P426"/>
    <hyperlink r:id="rId850" ref="T426"/>
    <hyperlink r:id="rId851" ref="P427"/>
    <hyperlink r:id="rId852" ref="T427"/>
    <hyperlink r:id="rId853" ref="P428"/>
    <hyperlink r:id="rId854" ref="T428"/>
    <hyperlink r:id="rId855" ref="P429"/>
    <hyperlink r:id="rId856" ref="T429"/>
    <hyperlink r:id="rId857" ref="P430"/>
    <hyperlink r:id="rId858" ref="T430"/>
    <hyperlink r:id="rId859" ref="P431"/>
    <hyperlink r:id="rId860" ref="T431"/>
    <hyperlink r:id="rId861" ref="P432"/>
    <hyperlink r:id="rId862" ref="T432"/>
    <hyperlink r:id="rId863" ref="P433"/>
    <hyperlink r:id="rId864" ref="T433"/>
    <hyperlink r:id="rId865" ref="P434"/>
    <hyperlink r:id="rId866" ref="T434"/>
    <hyperlink r:id="rId867" ref="P435"/>
    <hyperlink r:id="rId868" ref="T435"/>
    <hyperlink r:id="rId869" ref="P436"/>
    <hyperlink r:id="rId870" ref="T436"/>
    <hyperlink r:id="rId871" ref="P437"/>
    <hyperlink r:id="rId872" ref="T437"/>
    <hyperlink r:id="rId873" ref="P438"/>
    <hyperlink r:id="rId874" ref="T438"/>
    <hyperlink r:id="rId875" ref="P439"/>
    <hyperlink r:id="rId876" ref="T439"/>
    <hyperlink r:id="rId877" ref="P440"/>
    <hyperlink r:id="rId878" ref="T440"/>
    <hyperlink r:id="rId879" ref="P441"/>
    <hyperlink r:id="rId880" ref="T441"/>
    <hyperlink r:id="rId881" ref="P442"/>
    <hyperlink r:id="rId882" ref="T442"/>
    <hyperlink r:id="rId883" ref="P443"/>
    <hyperlink r:id="rId884" ref="T443"/>
    <hyperlink r:id="rId885" ref="P444"/>
    <hyperlink r:id="rId886" ref="T444"/>
    <hyperlink r:id="rId887" ref="P445"/>
    <hyperlink r:id="rId888" ref="T445"/>
    <hyperlink r:id="rId889" ref="P446"/>
    <hyperlink r:id="rId890" ref="T446"/>
    <hyperlink r:id="rId891" ref="P447"/>
    <hyperlink r:id="rId892" ref="T447"/>
    <hyperlink r:id="rId893" ref="P448"/>
    <hyperlink r:id="rId894" ref="T448"/>
    <hyperlink r:id="rId895" ref="P449"/>
    <hyperlink r:id="rId896" ref="T449"/>
    <hyperlink r:id="rId897" ref="P450"/>
    <hyperlink r:id="rId898" ref="T450"/>
    <hyperlink r:id="rId899" ref="P451"/>
    <hyperlink r:id="rId900" ref="T451"/>
    <hyperlink r:id="rId901" ref="P452"/>
    <hyperlink r:id="rId902" ref="T452"/>
    <hyperlink r:id="rId903" ref="P453"/>
    <hyperlink r:id="rId904" ref="T453"/>
    <hyperlink r:id="rId905" ref="P454"/>
    <hyperlink r:id="rId906" ref="T454"/>
    <hyperlink r:id="rId907" ref="P455"/>
    <hyperlink r:id="rId908" ref="T455"/>
    <hyperlink r:id="rId909" ref="P456"/>
    <hyperlink r:id="rId910" ref="T456"/>
    <hyperlink r:id="rId911" ref="P457"/>
    <hyperlink r:id="rId912" ref="T457"/>
    <hyperlink r:id="rId913" ref="P458"/>
    <hyperlink r:id="rId914" ref="T458"/>
    <hyperlink r:id="rId915" ref="P459"/>
    <hyperlink r:id="rId916" ref="T459"/>
    <hyperlink r:id="rId917" ref="P460"/>
    <hyperlink r:id="rId918" ref="T460"/>
    <hyperlink r:id="rId919" ref="P461"/>
    <hyperlink r:id="rId920" ref="T461"/>
    <hyperlink r:id="rId921" ref="P462"/>
    <hyperlink r:id="rId922" ref="T462"/>
    <hyperlink r:id="rId923" ref="P463"/>
    <hyperlink r:id="rId924" ref="T463"/>
    <hyperlink r:id="rId925" ref="P464"/>
    <hyperlink r:id="rId926" ref="T464"/>
    <hyperlink r:id="rId927" ref="P465"/>
    <hyperlink r:id="rId928" ref="T465"/>
    <hyperlink r:id="rId929" ref="P466"/>
    <hyperlink r:id="rId930" ref="T466"/>
    <hyperlink r:id="rId931" ref="P467"/>
    <hyperlink r:id="rId932" ref="T467"/>
    <hyperlink r:id="rId933" ref="P468"/>
    <hyperlink r:id="rId934" ref="T468"/>
    <hyperlink r:id="rId935" ref="P469"/>
    <hyperlink r:id="rId936" ref="T469"/>
    <hyperlink r:id="rId937" ref="P470"/>
    <hyperlink r:id="rId938" ref="T470"/>
    <hyperlink r:id="rId939" ref="P471"/>
    <hyperlink r:id="rId940" ref="T471"/>
    <hyperlink r:id="rId941" ref="P472"/>
    <hyperlink r:id="rId942" ref="T472"/>
    <hyperlink r:id="rId943" ref="P473"/>
    <hyperlink r:id="rId944" ref="T473"/>
    <hyperlink r:id="rId945" ref="P474"/>
    <hyperlink r:id="rId946" ref="T474"/>
    <hyperlink r:id="rId947" ref="P475"/>
    <hyperlink r:id="rId948" ref="T475"/>
    <hyperlink r:id="rId949" ref="P476"/>
    <hyperlink r:id="rId950" ref="T476"/>
    <hyperlink r:id="rId951" ref="P477"/>
    <hyperlink r:id="rId952" ref="T477"/>
    <hyperlink r:id="rId953" ref="P478"/>
    <hyperlink r:id="rId954" ref="T478"/>
    <hyperlink r:id="rId955" ref="P479"/>
    <hyperlink r:id="rId956" ref="T479"/>
    <hyperlink r:id="rId957" ref="P480"/>
    <hyperlink r:id="rId958" ref="T480"/>
    <hyperlink r:id="rId959" ref="P481"/>
    <hyperlink r:id="rId960" ref="T481"/>
    <hyperlink r:id="rId961" ref="P482"/>
    <hyperlink r:id="rId962" ref="T482"/>
    <hyperlink r:id="rId963" ref="P483"/>
    <hyperlink r:id="rId964" ref="T483"/>
    <hyperlink r:id="rId965" ref="P484"/>
    <hyperlink r:id="rId966" ref="T484"/>
    <hyperlink r:id="rId967" ref="P485"/>
    <hyperlink r:id="rId968" ref="T485"/>
    <hyperlink r:id="rId969" ref="P486"/>
    <hyperlink r:id="rId970" ref="T486"/>
    <hyperlink r:id="rId971" ref="P487"/>
    <hyperlink r:id="rId972" ref="T487"/>
    <hyperlink r:id="rId973" ref="P488"/>
    <hyperlink r:id="rId974" ref="T488"/>
    <hyperlink r:id="rId975" ref="P489"/>
    <hyperlink r:id="rId976" ref="T489"/>
    <hyperlink r:id="rId977" ref="P490"/>
    <hyperlink r:id="rId978" ref="T490"/>
    <hyperlink r:id="rId979" ref="P491"/>
    <hyperlink r:id="rId980" ref="T491"/>
    <hyperlink r:id="rId981" ref="P492"/>
    <hyperlink r:id="rId982" ref="T492"/>
    <hyperlink r:id="rId983" ref="P493"/>
    <hyperlink r:id="rId984" ref="T493"/>
    <hyperlink r:id="rId985" ref="P494"/>
    <hyperlink r:id="rId986" ref="T494"/>
    <hyperlink r:id="rId987" ref="P495"/>
    <hyperlink r:id="rId988" ref="T495"/>
    <hyperlink r:id="rId989" ref="P496"/>
    <hyperlink r:id="rId990" ref="T496"/>
    <hyperlink r:id="rId991" ref="P497"/>
    <hyperlink r:id="rId992" ref="T497"/>
    <hyperlink r:id="rId993" ref="P498"/>
    <hyperlink r:id="rId994" ref="T498"/>
    <hyperlink r:id="rId995" ref="P499"/>
    <hyperlink r:id="rId996" ref="T499"/>
    <hyperlink r:id="rId997" ref="P500"/>
    <hyperlink r:id="rId998" ref="T500"/>
    <hyperlink r:id="rId999" ref="P501"/>
    <hyperlink r:id="rId1000" ref="T501"/>
    <hyperlink r:id="rId1001" ref="P502"/>
    <hyperlink r:id="rId1002" ref="T502"/>
    <hyperlink r:id="rId1003" ref="P503"/>
    <hyperlink r:id="rId1004" ref="T503"/>
    <hyperlink r:id="rId1005" ref="P504"/>
    <hyperlink r:id="rId1006" ref="T504"/>
    <hyperlink r:id="rId1007" ref="P505"/>
    <hyperlink r:id="rId1008" ref="T505"/>
    <hyperlink r:id="rId1009" ref="P506"/>
    <hyperlink r:id="rId1010" ref="T506"/>
    <hyperlink r:id="rId1011" ref="P507"/>
    <hyperlink r:id="rId1012" ref="T507"/>
    <hyperlink r:id="rId1013" ref="P508"/>
    <hyperlink r:id="rId1014" ref="T508"/>
    <hyperlink r:id="rId1015" ref="P509"/>
    <hyperlink r:id="rId1016" ref="T509"/>
    <hyperlink r:id="rId1017" ref="P510"/>
    <hyperlink r:id="rId1018" ref="T510"/>
    <hyperlink r:id="rId1019" ref="P511"/>
    <hyperlink r:id="rId1020" ref="T511"/>
    <hyperlink r:id="rId1021" ref="P512"/>
    <hyperlink r:id="rId1022" ref="T512"/>
    <hyperlink r:id="rId1023" ref="P513"/>
    <hyperlink r:id="rId1024" ref="T513"/>
    <hyperlink r:id="rId1025" ref="P514"/>
    <hyperlink r:id="rId1026" ref="T514"/>
    <hyperlink r:id="rId1027" ref="P515"/>
    <hyperlink r:id="rId1028" ref="T515"/>
    <hyperlink r:id="rId1029" ref="P516"/>
    <hyperlink r:id="rId1030" ref="T516"/>
    <hyperlink r:id="rId1031" ref="P517"/>
    <hyperlink r:id="rId1032" ref="T517"/>
    <hyperlink r:id="rId1033" ref="P518"/>
    <hyperlink r:id="rId1034" ref="T518"/>
    <hyperlink r:id="rId1035" ref="P519"/>
    <hyperlink r:id="rId1036" ref="T519"/>
    <hyperlink r:id="rId1037" ref="P520"/>
    <hyperlink r:id="rId1038" ref="T520"/>
    <hyperlink r:id="rId1039" ref="P521"/>
    <hyperlink r:id="rId1040" ref="T521"/>
    <hyperlink r:id="rId1041" ref="P522"/>
    <hyperlink r:id="rId1042" ref="T522"/>
    <hyperlink r:id="rId1043" ref="P523"/>
    <hyperlink r:id="rId1044" ref="T523"/>
    <hyperlink r:id="rId1045" ref="P524"/>
    <hyperlink r:id="rId1046" ref="T524"/>
    <hyperlink r:id="rId1047" ref="P525"/>
    <hyperlink r:id="rId1048" ref="T525"/>
    <hyperlink r:id="rId1049" ref="P526"/>
    <hyperlink r:id="rId1050" ref="T526"/>
    <hyperlink r:id="rId1051" ref="P527"/>
    <hyperlink r:id="rId1052" ref="T527"/>
    <hyperlink r:id="rId1053" ref="P528"/>
    <hyperlink r:id="rId1054" ref="T528"/>
    <hyperlink r:id="rId1055" ref="P529"/>
    <hyperlink r:id="rId1056" ref="T529"/>
    <hyperlink r:id="rId1057" ref="P530"/>
    <hyperlink r:id="rId1058" ref="T530"/>
    <hyperlink r:id="rId1059" ref="P531"/>
    <hyperlink r:id="rId1060" ref="T531"/>
    <hyperlink r:id="rId1061" ref="P532"/>
    <hyperlink r:id="rId1062" ref="T532"/>
    <hyperlink r:id="rId1063" ref="P533"/>
    <hyperlink r:id="rId1064" ref="T533"/>
    <hyperlink r:id="rId1065" ref="P534"/>
    <hyperlink r:id="rId1066" ref="T534"/>
    <hyperlink r:id="rId1067" ref="P535"/>
    <hyperlink r:id="rId1068" ref="T535"/>
    <hyperlink r:id="rId1069" ref="P536"/>
    <hyperlink r:id="rId1070" ref="T536"/>
    <hyperlink r:id="rId1071" ref="P537"/>
    <hyperlink r:id="rId1072" ref="T537"/>
    <hyperlink r:id="rId1073" ref="P538"/>
    <hyperlink r:id="rId1074" ref="T538"/>
    <hyperlink r:id="rId1075" ref="P539"/>
    <hyperlink r:id="rId1076" ref="T539"/>
    <hyperlink r:id="rId1077" ref="P540"/>
    <hyperlink r:id="rId1078" ref="T540"/>
    <hyperlink r:id="rId1079" ref="P541"/>
    <hyperlink r:id="rId1080" ref="T541"/>
    <hyperlink r:id="rId1081" ref="P542"/>
    <hyperlink r:id="rId1082" ref="T542"/>
    <hyperlink r:id="rId1083" ref="P543"/>
    <hyperlink r:id="rId1084" ref="T543"/>
    <hyperlink r:id="rId1085" ref="P544"/>
    <hyperlink r:id="rId1086" ref="T544"/>
    <hyperlink r:id="rId1087" ref="P545"/>
    <hyperlink r:id="rId1088" ref="T545"/>
    <hyperlink r:id="rId1089" ref="P546"/>
    <hyperlink r:id="rId1090" ref="T546"/>
    <hyperlink r:id="rId1091" ref="P547"/>
    <hyperlink r:id="rId1092" ref="T547"/>
    <hyperlink r:id="rId1093" ref="P548"/>
    <hyperlink r:id="rId1094" ref="T548"/>
    <hyperlink r:id="rId1095" ref="P549"/>
    <hyperlink r:id="rId1096" ref="T549"/>
    <hyperlink r:id="rId1097" ref="P550"/>
    <hyperlink r:id="rId1098" ref="T550"/>
    <hyperlink r:id="rId1099" ref="P551"/>
    <hyperlink r:id="rId1100" ref="T551"/>
    <hyperlink r:id="rId1101" ref="P552"/>
    <hyperlink r:id="rId1102" ref="T552"/>
    <hyperlink r:id="rId1103" ref="P553"/>
    <hyperlink r:id="rId1104" ref="T553"/>
    <hyperlink r:id="rId1105" ref="P554"/>
    <hyperlink r:id="rId1106" ref="T554"/>
    <hyperlink r:id="rId1107" ref="P555"/>
    <hyperlink r:id="rId1108" ref="T555"/>
    <hyperlink r:id="rId1109" ref="P556"/>
    <hyperlink r:id="rId1110" ref="T556"/>
    <hyperlink r:id="rId1111" ref="P557"/>
    <hyperlink r:id="rId1112" ref="T557"/>
    <hyperlink r:id="rId1113" ref="P558"/>
    <hyperlink r:id="rId1114" ref="T558"/>
    <hyperlink r:id="rId1115" ref="P559"/>
    <hyperlink r:id="rId1116" ref="T559"/>
    <hyperlink r:id="rId1117" ref="P560"/>
    <hyperlink r:id="rId1118" ref="T560"/>
    <hyperlink r:id="rId1119" ref="P561"/>
    <hyperlink r:id="rId1120" ref="T561"/>
    <hyperlink r:id="rId1121" ref="P562"/>
    <hyperlink r:id="rId1122" ref="T562"/>
    <hyperlink r:id="rId1123" ref="P563"/>
    <hyperlink r:id="rId1124" ref="T563"/>
    <hyperlink r:id="rId1125" ref="P564"/>
    <hyperlink r:id="rId1126" ref="T564"/>
    <hyperlink r:id="rId1127" ref="P565"/>
    <hyperlink r:id="rId1128" ref="T565"/>
    <hyperlink r:id="rId1129" ref="P566"/>
    <hyperlink r:id="rId1130" ref="T566"/>
    <hyperlink r:id="rId1131" ref="P567"/>
    <hyperlink r:id="rId1132" ref="T567"/>
    <hyperlink r:id="rId1133" ref="P568"/>
    <hyperlink r:id="rId1134" ref="T568"/>
    <hyperlink r:id="rId1135" ref="P569"/>
    <hyperlink r:id="rId1136" ref="T569"/>
    <hyperlink r:id="rId1137" ref="P570"/>
    <hyperlink r:id="rId1138" ref="T570"/>
    <hyperlink r:id="rId1139" ref="P571"/>
    <hyperlink r:id="rId1140" ref="T571"/>
    <hyperlink r:id="rId1141" ref="P572"/>
    <hyperlink r:id="rId1142" ref="T572"/>
    <hyperlink r:id="rId1143" ref="P573"/>
    <hyperlink r:id="rId1144" ref="T573"/>
    <hyperlink r:id="rId1145" ref="P574"/>
    <hyperlink r:id="rId1146" ref="T574"/>
    <hyperlink r:id="rId1147" ref="P575"/>
    <hyperlink r:id="rId1148" ref="T575"/>
    <hyperlink r:id="rId1149" ref="P576"/>
    <hyperlink r:id="rId1150" ref="T576"/>
    <hyperlink r:id="rId1151" ref="P577"/>
    <hyperlink r:id="rId1152" ref="T577"/>
    <hyperlink r:id="rId1153" ref="P578"/>
    <hyperlink r:id="rId1154" ref="T578"/>
    <hyperlink r:id="rId1155" ref="P579"/>
    <hyperlink r:id="rId1156" ref="T579"/>
    <hyperlink r:id="rId1157" ref="P580"/>
    <hyperlink r:id="rId1158" ref="T580"/>
    <hyperlink r:id="rId1159" ref="P581"/>
    <hyperlink r:id="rId1160" ref="T581"/>
    <hyperlink r:id="rId1161" ref="P582"/>
    <hyperlink r:id="rId1162" ref="T582"/>
    <hyperlink r:id="rId1163" ref="P583"/>
    <hyperlink r:id="rId1164" ref="T583"/>
    <hyperlink r:id="rId1165" ref="P584"/>
    <hyperlink r:id="rId1166" ref="T584"/>
  </hyperlinks>
  <drawing r:id="rId116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
    <col customWidth="1" min="2" max="2" width="11.57"/>
    <col customWidth="1" min="4" max="6" width="5.71"/>
    <col customWidth="1" min="7" max="7" width="16.57"/>
    <col customWidth="1" min="8" max="8" width="5.14"/>
    <col customWidth="1" min="9" max="9" width="21.14"/>
    <col customWidth="1" min="10" max="10" width="19.86"/>
    <col customWidth="1" min="11" max="11" width="33.14"/>
    <col customWidth="1" min="12" max="12" width="8.0"/>
    <col customWidth="1" hidden="1" min="13" max="13" width="7.29"/>
  </cols>
  <sheetData>
    <row r="1" ht="24.0" customHeight="1">
      <c r="A1" s="19"/>
      <c r="B1" s="21" t="s">
        <v>42</v>
      </c>
      <c r="C1" s="23" t="str">
        <f>IFERROR(__xludf.DUMMYFUNCTION("IF(Summary!sCalc=""On"",QUERY(Archive!B:M,"" Select B, COUNT(J)  WHERE B &lt;&gt; '' GROUP BY B ORDER BY COUNT(J) desc LABEL B 'Top Tweeters', COUNT(J) 'No.'"",TRUE),SPLIT(""Top Tweeters,No."","",""))"),"Top Tweeters")</f>
        <v>Top Tweeters</v>
      </c>
      <c r="D1" s="24" t="str">
        <f>IFERROR(__xludf.DUMMYFUNCTION("""COMPUTED_VALUE"""),"No.")</f>
        <v>No.</v>
      </c>
      <c r="E1" s="25" t="s">
        <v>52</v>
      </c>
      <c r="F1" s="26" t="s">
        <v>53</v>
      </c>
      <c r="G1" s="25" t="s">
        <v>60</v>
      </c>
      <c r="H1" s="19"/>
      <c r="K1" s="27" t="s">
        <v>61</v>
      </c>
      <c r="L1" s="27" t="s">
        <v>64</v>
      </c>
      <c r="M1" s="28" t="s">
        <v>65</v>
      </c>
    </row>
    <row r="2" ht="22.5" customHeight="1">
      <c r="A2" s="19"/>
      <c r="B2" s="29" t="str">
        <f t="array" ref="B2">IF(Summary!sCalc="On",IF(LEN(C2:C1233)&gt;0,HYPERLINK("http://hawksey.info/tagsexplorer/arc.html?key="&amp;getSheetKey()&amp;"&amp;gid="&amp;getSheetGID()&amp;"&amp;screenname="&amp;C2:C1233, "Link"),""),"")</f>
        <v/>
      </c>
      <c r="C2" s="30"/>
      <c r="D2" s="31"/>
      <c r="E2" s="32" t="str">
        <f>IFERROR(__xludf.DUMMYFUNCTION("IF(LEN(C2)=0,"""",QUERY(Archive!C:C,""Select COUNT(C) WHERE lower(C) contains '""&amp;LOWER(C2)&amp;""' LABEL COUNT(C) ''""))"),"")</f>
        <v/>
      </c>
      <c r="F2" s="33" t="str">
        <f>IFERROR(__xludf.DUMMYFUNCTION("IF(LEN(C2)=0,"""",QUERY(Archive!B:C,""Select COUNT(B) WHERE C starts with 'RT' AND B ='""&amp;C2&amp;""' LABEL COUNT(B) ''"")/D2)"),"")</f>
        <v/>
      </c>
      <c r="G2" s="34" t="str">
        <f>IFERROR(__xludf.DUMMYFUNCTION("IF(LEN(C2)=0,"""",SPARKLINE(FREQUENCY(FILTER(Archive!E:E,Archive!B:B=C2),M$2:M$21)))"),"")</f>
        <v/>
      </c>
      <c r="H2" s="19"/>
      <c r="I2" s="35" t="s">
        <v>94</v>
      </c>
      <c r="J2" s="36" t="str">
        <f t="array" ref="J2">IF(Summary!sCalc="On",SUM(IF(ISERROR(FIND("https://",LOWER(Archive!C:C))),0,1)),"")</f>
        <v/>
      </c>
      <c r="K2" s="19"/>
      <c r="L2" s="19"/>
      <c r="M2">
        <f>ROUNDDOWN(J6)</f>
        <v>0</v>
      </c>
    </row>
    <row r="3" ht="22.5" customHeight="1">
      <c r="A3" s="19"/>
      <c r="B3" s="37"/>
      <c r="C3" s="38"/>
      <c r="D3" s="32"/>
      <c r="E3" s="32" t="str">
        <f>IFERROR(__xludf.DUMMYFUNCTION("IF(LEN(C3)=0,"""",QUERY(Archive!C:C,""Select COUNT(C) WHERE lower(C) contains '""&amp;LOWER(C3)&amp;""' LABEL COUNT(C) ''""))"),"")</f>
        <v/>
      </c>
      <c r="F3" s="33" t="str">
        <f>IFERROR(__xludf.DUMMYFUNCTION("IF(LEN(C3)=0,"""",QUERY(Archive!B:C,""Select COUNT(B) WHERE C starts with 'RT' AND B ='""&amp;C3&amp;""' LABEL COUNT(B) ''"")/D3)"),"")</f>
        <v/>
      </c>
      <c r="G3" s="34" t="str">
        <f>IFERROR(__xludf.DUMMYFUNCTION("IF(LEN(C3)=0,"""",SPARKLINE(FREQUENCY(FILTER(Archive!E:E,Archive!B:B=C3),M$2:M$21)))"),"")</f>
        <v/>
      </c>
      <c r="H3" s="19"/>
      <c r="I3" s="35" t="s">
        <v>111</v>
      </c>
      <c r="J3" s="36" t="str">
        <f t="array" ref="J3">IF(Summary!sCalc="On",SUM(IF(ISERROR(FIND("RT",Archive!C:C)),0,1)),"")</f>
        <v/>
      </c>
      <c r="K3" s="39" t="s">
        <v>131</v>
      </c>
      <c r="L3" s="19"/>
      <c r="M3">
        <f t="shared" ref="M3:M20" si="1">(M$21-M$2)/20*(ROW()-1)+M$2</f>
        <v>0</v>
      </c>
    </row>
    <row r="4" ht="22.5" customHeight="1">
      <c r="A4" s="19"/>
      <c r="B4" s="37"/>
      <c r="C4" s="38"/>
      <c r="D4" s="32"/>
      <c r="E4" s="32" t="str">
        <f>IFERROR(__xludf.DUMMYFUNCTION("IF(LEN(C4)=0,"""",QUERY(Archive!C:C,""Select COUNT(C) WHERE lower(C) contains '""&amp;LOWER(C4)&amp;""' LABEL COUNT(C) ''""))"),"")</f>
        <v/>
      </c>
      <c r="F4" s="33" t="str">
        <f>IFERROR(__xludf.DUMMYFUNCTION("IF(LEN(C4)=0,"""",QUERY(Archive!B:C,""Select COUNT(B) WHERE C starts with 'RT' AND B ='""&amp;C4&amp;""' LABEL COUNT(B) ''"")/D4)"),"")</f>
        <v/>
      </c>
      <c r="G4" s="34" t="str">
        <f>IFERROR(__xludf.DUMMYFUNCTION("IF(LEN(C4)=0,"""",SPARKLINE(FREQUENCY(FILTER(Archive!E:E,Archive!B:B=C4),M$2:M$21)))"),"")</f>
        <v/>
      </c>
      <c r="H4" s="19"/>
      <c r="I4" s="35" t="s">
        <v>138</v>
      </c>
      <c r="J4" s="36" t="str">
        <f>IF(Summary!sCalc="On",COUNTA(Archive!A:A)-1,"")</f>
        <v/>
      </c>
      <c r="K4" s="19"/>
      <c r="L4" s="19"/>
      <c r="M4">
        <f t="shared" si="1"/>
        <v>0</v>
      </c>
    </row>
    <row r="5" ht="22.5" customHeight="1">
      <c r="A5" s="19"/>
      <c r="B5" s="37"/>
      <c r="C5" s="38"/>
      <c r="D5" s="32"/>
      <c r="E5" s="32" t="str">
        <f>IFERROR(__xludf.DUMMYFUNCTION("IF(LEN(C5)=0,"""",QUERY(Archive!C:C,""Select COUNT(C) WHERE lower(C) contains '""&amp;LOWER(C5)&amp;""' LABEL COUNT(C) ''""))"),"")</f>
        <v/>
      </c>
      <c r="F5" s="33" t="str">
        <f>IFERROR(__xludf.DUMMYFUNCTION("IF(LEN(C5)=0,"""",QUERY(Archive!B:C,""Select COUNT(B) WHERE C starts with 'RT' AND B ='""&amp;C5&amp;""' LABEL COUNT(B) ''"")/D5)"),"")</f>
        <v/>
      </c>
      <c r="G5" s="34" t="str">
        <f>IFERROR(__xludf.DUMMYFUNCTION("IF(LEN(C5)=0,"""",SPARKLINE(FREQUENCY(FILTER(Archive!E:E,Archive!B:B=C5),M$2:M$21)))"),"")</f>
        <v/>
      </c>
      <c r="H5" s="19"/>
      <c r="I5" s="35" t="s">
        <v>147</v>
      </c>
      <c r="J5" s="36" t="str">
        <f>IFERROR(__xludf.DUMMYFUNCTION("IF(Summary!sCalc=""On"",COUNTA(UNIQUE(Archive!A:A))-1,"""")"),"")</f>
        <v/>
      </c>
      <c r="K5" s="39" t="s">
        <v>148</v>
      </c>
      <c r="L5" s="19"/>
      <c r="M5">
        <f t="shared" si="1"/>
        <v>0</v>
      </c>
    </row>
    <row r="6" ht="22.5" customHeight="1">
      <c r="A6" s="19"/>
      <c r="B6" s="37"/>
      <c r="C6" s="38"/>
      <c r="D6" s="32"/>
      <c r="E6" s="32" t="str">
        <f>IFERROR(__xludf.DUMMYFUNCTION("IF(LEN(C6)=0,"""",QUERY(Archive!C:C,""Select COUNT(C) WHERE lower(C) contains '""&amp;LOWER(C6)&amp;""' LABEL COUNT(C) ''""))"),"")</f>
        <v/>
      </c>
      <c r="F6" s="33" t="str">
        <f>IFERROR(__xludf.DUMMYFUNCTION("IF(LEN(C6)=0,"""",QUERY(Archive!B:C,""Select COUNT(B) WHERE C starts with 'RT' AND B ='""&amp;C6&amp;""' LABEL COUNT(B) ''"")/D6)"),"")</f>
        <v/>
      </c>
      <c r="G6" s="34" t="str">
        <f>IFERROR(__xludf.DUMMYFUNCTION("IF(LEN(C6)=0,"""",SPARKLINE(FREQUENCY(FILTER(Archive!E:E,Archive!B:B=C6),M$2:M$21)))"),"")</f>
        <v/>
      </c>
      <c r="H6" s="19"/>
      <c r="I6" s="35" t="s">
        <v>150</v>
      </c>
      <c r="J6" s="40" t="str">
        <f>IF(Summary!sCalc="On",MIN(Archive!E:E),"")</f>
        <v/>
      </c>
      <c r="K6" s="39" t="s">
        <v>155</v>
      </c>
      <c r="L6" s="19"/>
      <c r="M6">
        <f t="shared" si="1"/>
        <v>0</v>
      </c>
    </row>
    <row r="7" ht="22.5" customHeight="1">
      <c r="A7" s="19"/>
      <c r="B7" s="37"/>
      <c r="C7" s="38"/>
      <c r="D7" s="32"/>
      <c r="E7" s="32" t="str">
        <f>IFERROR(__xludf.DUMMYFUNCTION("IF(LEN(C7)=0,"""",QUERY(Archive!C:C,""Select COUNT(C) WHERE lower(C) contains '""&amp;LOWER(C7)&amp;""' LABEL COUNT(C) ''""))"),"")</f>
        <v/>
      </c>
      <c r="F7" s="33" t="str">
        <f>IFERROR(__xludf.DUMMYFUNCTION("IF(LEN(C7)=0,"""",QUERY(Archive!B:C,""Select COUNT(B) WHERE C starts with 'RT' AND B ='""&amp;C7&amp;""' LABEL COUNT(B) ''"")/D7)"),"")</f>
        <v/>
      </c>
      <c r="G7" s="34" t="str">
        <f>IFERROR(__xludf.DUMMYFUNCTION("IF(LEN(C7)=0,"""",SPARKLINE(FREQUENCY(FILTER(Archive!E:E,Archive!B:B=C7),M$2:M$21)))"),"")</f>
        <v/>
      </c>
      <c r="H7" s="19"/>
      <c r="I7" s="35" t="s">
        <v>157</v>
      </c>
      <c r="J7" s="40" t="str">
        <f>IF(Summary!sCalc="On",MAX(Archive!E:E),"")</f>
        <v/>
      </c>
      <c r="K7" s="39" t="s">
        <v>155</v>
      </c>
      <c r="L7" s="19"/>
      <c r="M7">
        <f t="shared" si="1"/>
        <v>0</v>
      </c>
    </row>
    <row r="8" ht="22.5" customHeight="1">
      <c r="A8" s="19"/>
      <c r="B8" s="37"/>
      <c r="C8" s="38"/>
      <c r="D8" s="32"/>
      <c r="E8" s="32" t="str">
        <f>IFERROR(__xludf.DUMMYFUNCTION("IF(LEN(C8)=0,"""",QUERY(Archive!C:C,""Select COUNT(C) WHERE lower(C) contains '""&amp;LOWER(C8)&amp;""' LABEL COUNT(C) ''""))"),"")</f>
        <v/>
      </c>
      <c r="F8" s="33" t="str">
        <f>IFERROR(__xludf.DUMMYFUNCTION("IF(LEN(C8)=0,"""",QUERY(Archive!B:C,""Select COUNT(B) WHERE C starts with 'RT' AND B ='""&amp;C8&amp;""' LABEL COUNT(B) ''"")/D8)"),"")</f>
        <v/>
      </c>
      <c r="G8" s="34" t="str">
        <f>IFERROR(__xludf.DUMMYFUNCTION("IF(LEN(C8)=0,"""",SPARKLINE(FREQUENCY(FILTER(Archive!E:E,Archive!B:B=C8),M$2:M$21)))"),"")</f>
        <v/>
      </c>
      <c r="H8" s="19"/>
      <c r="I8" s="35" t="s">
        <v>162</v>
      </c>
      <c r="J8" s="36" t="str">
        <f>IF(Summary!sCalc="On",COUNTA(Archive!N:N)-1,"")</f>
        <v/>
      </c>
      <c r="K8" s="19"/>
      <c r="L8" s="19"/>
      <c r="M8">
        <f t="shared" si="1"/>
        <v>0</v>
      </c>
    </row>
    <row r="9" ht="22.5" customHeight="1">
      <c r="A9" s="19"/>
      <c r="B9" s="37"/>
      <c r="C9" s="38"/>
      <c r="D9" s="32"/>
      <c r="E9" s="32" t="str">
        <f>IFERROR(__xludf.DUMMYFUNCTION("IF(LEN(C9)=0,"""",QUERY(Archive!C:C,""Select COUNT(C) WHERE lower(C) contains '""&amp;LOWER(C9)&amp;""' LABEL COUNT(C) ''""))"),"")</f>
        <v/>
      </c>
      <c r="F9" s="33" t="str">
        <f>IFERROR(__xludf.DUMMYFUNCTION("IF(LEN(C9)=0,"""",QUERY(Archive!B:C,""Select COUNT(B) WHERE C starts with 'RT' AND B ='""&amp;C9&amp;""' LABEL COUNT(B) ''"")/D9)"),"")</f>
        <v/>
      </c>
      <c r="G9" s="34" t="str">
        <f>IFERROR(__xludf.DUMMYFUNCTION("IF(LEN(C9)=0,"""",SPARKLINE(FREQUENCY(FILTER(Archive!E:E,Archive!B:B=C9),M$2:M$21)))"),"")</f>
        <v/>
      </c>
      <c r="H9" s="19"/>
      <c r="I9" s="35" t="s">
        <v>163</v>
      </c>
      <c r="J9" s="36" t="str">
        <f t="array" ref="J9">IF(Summary!sCalc="On",COUNTIF(LEFT(Archive!C:C,1),"@"),"")</f>
        <v/>
      </c>
      <c r="K9" s="19"/>
      <c r="L9" s="19"/>
      <c r="M9">
        <f t="shared" si="1"/>
        <v>0</v>
      </c>
    </row>
    <row r="10" ht="22.5" customHeight="1">
      <c r="A10" s="19"/>
      <c r="B10" s="37"/>
      <c r="C10" s="38"/>
      <c r="D10" s="32"/>
      <c r="E10" s="32" t="str">
        <f>IFERROR(__xludf.DUMMYFUNCTION("IF(LEN(C10)=0,"""",QUERY(Archive!C:C,""Select COUNT(C) WHERE lower(C) contains '""&amp;LOWER(C10)&amp;""' LABEL COUNT(C) ''""))"),"")</f>
        <v/>
      </c>
      <c r="F10" s="33" t="str">
        <f>IFERROR(__xludf.DUMMYFUNCTION("IF(LEN(C10)=0,"""",QUERY(Archive!B:C,""Select COUNT(B) WHERE C starts with 'RT' AND B ='""&amp;C10&amp;""' LABEL COUNT(B) ''"")/D10)"),"")</f>
        <v/>
      </c>
      <c r="G10" s="34" t="str">
        <f>IFERROR(__xludf.DUMMYFUNCTION("IF(LEN(C10)=0,"""",SPARKLINE(FREQUENCY(FILTER(Archive!E:E,Archive!B:B=C10),M$2:M$21)))"),"")</f>
        <v/>
      </c>
      <c r="H10" s="19"/>
      <c r="I10" s="35" t="s">
        <v>164</v>
      </c>
      <c r="J10" s="36" t="str">
        <f>IF(Summary!sCalc="On",COUNTIF(Archive!E:E,"&gt;"&amp;J7-1/24/60*10)/10,"")</f>
        <v/>
      </c>
      <c r="K10" s="39" t="s">
        <v>165</v>
      </c>
      <c r="L10" s="19"/>
      <c r="M10">
        <f t="shared" si="1"/>
        <v>0</v>
      </c>
    </row>
    <row r="11" ht="22.5" customHeight="1">
      <c r="A11" s="19"/>
      <c r="B11" s="37"/>
      <c r="C11" s="38"/>
      <c r="D11" s="32"/>
      <c r="E11" s="32" t="str">
        <f>IFERROR(__xludf.DUMMYFUNCTION("IF(LEN(C11)=0,"""",QUERY(Archive!C:C,""Select COUNT(C) WHERE lower(C) contains '""&amp;LOWER(C11)&amp;""' LABEL COUNT(C) ''""))"),"")</f>
        <v/>
      </c>
      <c r="F11" s="33" t="str">
        <f>IFERROR(__xludf.DUMMYFUNCTION("IF(LEN(C11)=0,"""",QUERY(Archive!B:C,""Select COUNT(B) WHERE C starts with 'RT' AND B ='""&amp;C11&amp;""' LABEL COUNT(B) ''"")/D11)"),"")</f>
        <v/>
      </c>
      <c r="G11" s="34" t="str">
        <f>IFERROR(__xludf.DUMMYFUNCTION("IF(LEN(C11)=0,"""",SPARKLINE(FREQUENCY(FILTER(Archive!E:E,Archive!B:B=C11),M$2:M$21)))"),"")</f>
        <v/>
      </c>
      <c r="H11" s="19"/>
      <c r="I11" s="72"/>
      <c r="J11" s="19"/>
      <c r="K11" s="19"/>
      <c r="L11" s="19"/>
      <c r="M11">
        <f t="shared" si="1"/>
        <v>0</v>
      </c>
    </row>
    <row r="12" ht="22.5" customHeight="1">
      <c r="A12" s="19"/>
      <c r="B12" s="37"/>
      <c r="C12" s="38"/>
      <c r="D12" s="32"/>
      <c r="E12" s="32" t="str">
        <f>IFERROR(__xludf.DUMMYFUNCTION("IF(LEN(C12)=0,"""",QUERY(Archive!C:C,""Select COUNT(C) WHERE lower(C) contains '""&amp;LOWER(C12)&amp;""' LABEL COUNT(C) ''""))"),"")</f>
        <v/>
      </c>
      <c r="F12" s="33" t="str">
        <f>IFERROR(__xludf.DUMMYFUNCTION("IF(LEN(C12)=0,"""",QUERY(Archive!B:C,""Select COUNT(B) WHERE C starts with 'RT' AND B ='""&amp;C12&amp;""' LABEL COUNT(B) ''"")/D12)"),"")</f>
        <v/>
      </c>
      <c r="G12" s="34" t="str">
        <f>IFERROR(__xludf.DUMMYFUNCTION("IF(LEN(C12)=0,"""",SPARKLINE(FREQUENCY(FILTER(Archive!E:E,Archive!B:B=C12),M$2:M$21)))"),"")</f>
        <v/>
      </c>
      <c r="H12" s="19"/>
      <c r="I12" s="35"/>
      <c r="J12" s="73"/>
      <c r="K12" s="74"/>
      <c r="L12" s="74"/>
      <c r="M12">
        <f t="shared" si="1"/>
        <v>0</v>
      </c>
    </row>
    <row r="13" ht="22.5" customHeight="1">
      <c r="A13" s="19"/>
      <c r="B13" s="37"/>
      <c r="C13" s="38"/>
      <c r="D13" s="32"/>
      <c r="E13" s="32" t="str">
        <f>IFERROR(__xludf.DUMMYFUNCTION("IF(LEN(C13)=0,"""",QUERY(Archive!C:C,""Select COUNT(C) WHERE lower(C) contains '""&amp;LOWER(C13)&amp;""' LABEL COUNT(C) ''""))"),"")</f>
        <v/>
      </c>
      <c r="F13" s="33" t="str">
        <f>IFERROR(__xludf.DUMMYFUNCTION("IF(LEN(C13)=0,"""",QUERY(Archive!B:C,""Select COUNT(B) WHERE C starts with 'RT' AND B ='""&amp;C13&amp;""' LABEL COUNT(B) ''"")/D13)"),"")</f>
        <v/>
      </c>
      <c r="G13" s="34" t="str">
        <f>IFERROR(__xludf.DUMMYFUNCTION("IF(LEN(C13)=0,"""",SPARKLINE(FREQUENCY(FILTER(Archive!E:E,Archive!B:B=C13),M$2:M$21)))"),"")</f>
        <v/>
      </c>
      <c r="H13" s="19"/>
      <c r="I13" s="35"/>
      <c r="J13" s="75"/>
      <c r="K13" s="74"/>
      <c r="L13" s="74"/>
      <c r="M13">
        <f t="shared" si="1"/>
        <v>0</v>
      </c>
    </row>
    <row r="14" ht="22.5" customHeight="1">
      <c r="A14" s="19"/>
      <c r="B14" s="37"/>
      <c r="C14" s="38"/>
      <c r="D14" s="32"/>
      <c r="E14" s="32" t="str">
        <f>IFERROR(__xludf.DUMMYFUNCTION("IF(LEN(C14)=0,"""",QUERY(Archive!C:C,""Select COUNT(C) WHERE lower(C) contains '""&amp;LOWER(C14)&amp;""' LABEL COUNT(C) ''""))"),"")</f>
        <v/>
      </c>
      <c r="F14" s="33" t="str">
        <f>IFERROR(__xludf.DUMMYFUNCTION("IF(LEN(C14)=0,"""",QUERY(Archive!B:C,""Select COUNT(B) WHERE C starts with 'RT' AND B ='""&amp;C14&amp;""' LABEL COUNT(B) ''"")/D14)"),"")</f>
        <v/>
      </c>
      <c r="G14" s="34" t="str">
        <f>IFERROR(__xludf.DUMMYFUNCTION("IF(LEN(C14)=0,"""",SPARKLINE(FREQUENCY(FILTER(Archive!E:E,Archive!B:B=C14),M$2:M$21)))"),"")</f>
        <v/>
      </c>
      <c r="H14" s="19"/>
      <c r="I14" s="72"/>
      <c r="J14" s="75"/>
      <c r="K14" s="76"/>
      <c r="L14" s="76"/>
      <c r="M14">
        <f t="shared" si="1"/>
        <v>0</v>
      </c>
    </row>
    <row r="15" ht="22.5" customHeight="1">
      <c r="A15" s="19"/>
      <c r="B15" s="37"/>
      <c r="C15" s="38"/>
      <c r="D15" s="32"/>
      <c r="E15" s="32" t="str">
        <f>IFERROR(__xludf.DUMMYFUNCTION("IF(LEN(C15)=0,"""",QUERY(Archive!C:C,""Select COUNT(C) WHERE lower(C) contains '""&amp;LOWER(C15)&amp;""' LABEL COUNT(C) ''""))"),"")</f>
        <v/>
      </c>
      <c r="F15" s="33" t="str">
        <f>IFERROR(__xludf.DUMMYFUNCTION("IF(LEN(C15)=0,"""",QUERY(Archive!B:C,""Select COUNT(B) WHERE C starts with 'RT' AND B ='""&amp;C15&amp;""' LABEL COUNT(B) ''"")/D15)"),"")</f>
        <v/>
      </c>
      <c r="G15" s="34" t="str">
        <f>IFERROR(__xludf.DUMMYFUNCTION("IF(LEN(C15)=0,"""",SPARKLINE(FREQUENCY(FILTER(Archive!E:E,Archive!B:B=C15),M$2:M$21)))"),"")</f>
        <v/>
      </c>
      <c r="H15" s="19"/>
      <c r="I15" s="35" t="s">
        <v>189</v>
      </c>
      <c r="J15" s="77" t="str">
        <f>HYPERLINK("http://hawksey.info/tagsexplorer/?key="&amp;getSheetKey(ReadmeSettings!B6)&amp;"&amp;gid="&amp;getSheetGID(), "TAGSExplorer")</f>
        <v>TAGSExplorer</v>
      </c>
      <c r="K15" s="39" t="s">
        <v>186</v>
      </c>
      <c r="L15" s="76"/>
      <c r="M15">
        <f t="shared" si="1"/>
        <v>0</v>
      </c>
    </row>
    <row r="16" ht="22.5" customHeight="1">
      <c r="A16" s="19"/>
      <c r="B16" s="37"/>
      <c r="C16" s="38"/>
      <c r="D16" s="32"/>
      <c r="E16" s="32" t="str">
        <f>IFERROR(__xludf.DUMMYFUNCTION("IF(LEN(C16)=0,"""",QUERY(Archive!C:C,""Select COUNT(C) WHERE lower(C) contains '""&amp;LOWER(C16)&amp;""' LABEL COUNT(C) ''""))"),"")</f>
        <v/>
      </c>
      <c r="F16" s="33" t="str">
        <f>IFERROR(__xludf.DUMMYFUNCTION("IF(LEN(C16)=0,"""",QUERY(Archive!B:C,""Select COUNT(B) WHERE C starts with 'RT' AND B ='""&amp;C16&amp;""' LABEL COUNT(B) ''"")/D16)"),"")</f>
        <v/>
      </c>
      <c r="G16" s="34" t="str">
        <f>IFERROR(__xludf.DUMMYFUNCTION("IF(LEN(C16)=0,"""",SPARKLINE(FREQUENCY(FILTER(Archive!E:E,Archive!B:B=C16),M$2:M$21)))"),"")</f>
        <v/>
      </c>
      <c r="H16" s="19"/>
      <c r="I16" s="19"/>
      <c r="J16" s="67" t="str">
        <f>HYPERLINK("http://hawksey.info/tagsexplorer/arc.html?key="&amp;getSheetKey(ReadmeSettings!B9)&amp;"&amp;gid="&amp;getSheetGID(), "TAGS Archive")</f>
        <v>TAGS Archive</v>
      </c>
      <c r="K16" s="78" t="s">
        <v>187</v>
      </c>
      <c r="L16" s="76"/>
      <c r="M16">
        <f t="shared" si="1"/>
        <v>0</v>
      </c>
    </row>
    <row r="17" ht="22.5" customHeight="1">
      <c r="A17" s="19"/>
      <c r="B17" s="37"/>
      <c r="C17" s="38"/>
      <c r="D17" s="32"/>
      <c r="E17" s="32" t="str">
        <f>IFERROR(__xludf.DUMMYFUNCTION("IF(LEN(C17)=0,"""",QUERY(Archive!C:C,""Select COUNT(C) WHERE lower(C) contains '""&amp;LOWER(C17)&amp;""' LABEL COUNT(C) ''""))"),"")</f>
        <v/>
      </c>
      <c r="F17" s="33" t="str">
        <f>IFERROR(__xludf.DUMMYFUNCTION("IF(LEN(C17)=0,"""",QUERY(Archive!B:C,""Select COUNT(B) WHERE C starts with 'RT' AND B ='""&amp;C17&amp;""' LABEL COUNT(B) ''"")/D17)"),"")</f>
        <v/>
      </c>
      <c r="G17" s="34" t="str">
        <f>IFERROR(__xludf.DUMMYFUNCTION("IF(LEN(C17)=0,"""",SPARKLINE(FREQUENCY(FILTER(Archive!E:E,Archive!B:B=C17),M$2:M$21)))"),"")</f>
        <v/>
      </c>
      <c r="H17" s="19"/>
      <c r="I17" s="19"/>
      <c r="J17" s="80"/>
      <c r="K17" s="76"/>
      <c r="L17" s="76"/>
      <c r="M17">
        <f t="shared" si="1"/>
        <v>0</v>
      </c>
    </row>
    <row r="18" ht="22.5" customHeight="1">
      <c r="A18" s="19"/>
      <c r="B18" s="37"/>
      <c r="C18" s="38"/>
      <c r="D18" s="32"/>
      <c r="E18" s="32" t="str">
        <f>IFERROR(__xludf.DUMMYFUNCTION("IF(LEN(C18)=0,"""",QUERY(Archive!C:C,""Select COUNT(C) WHERE lower(C) contains '""&amp;LOWER(C18)&amp;""' LABEL COUNT(C) ''""))"),"")</f>
        <v/>
      </c>
      <c r="F18" s="33" t="str">
        <f>IFERROR(__xludf.DUMMYFUNCTION("IF(LEN(C18)=0,"""",QUERY(Archive!B:C,""Select COUNT(B) WHERE C starts with 'RT' AND B ='""&amp;C18&amp;""' LABEL COUNT(B) ''"")/D18)"),"")</f>
        <v/>
      </c>
      <c r="G18" s="34" t="str">
        <f>IFERROR(__xludf.DUMMYFUNCTION("IF(LEN(C18)=0,"""",SPARKLINE(FREQUENCY(FILTER(Archive!E:E,Archive!B:B=C18),M$2:M$21)))"),"")</f>
        <v/>
      </c>
      <c r="H18" s="19"/>
      <c r="I18" s="19"/>
      <c r="J18" s="76"/>
      <c r="K18" s="76"/>
      <c r="L18" s="76"/>
      <c r="M18">
        <f t="shared" si="1"/>
        <v>0</v>
      </c>
    </row>
    <row r="19" ht="22.5" customHeight="1">
      <c r="A19" s="19"/>
      <c r="B19" s="37"/>
      <c r="C19" s="38"/>
      <c r="D19" s="32"/>
      <c r="E19" s="32" t="str">
        <f>IFERROR(__xludf.DUMMYFUNCTION("IF(LEN(C19)=0,"""",QUERY(Archive!C:C,""Select COUNT(C) WHERE lower(C) contains '""&amp;LOWER(C19)&amp;""' LABEL COUNT(C) ''""))"),"")</f>
        <v/>
      </c>
      <c r="F19" s="33" t="str">
        <f>IFERROR(__xludf.DUMMYFUNCTION("IF(LEN(C19)=0,"""",QUERY(Archive!B:C,""Select COUNT(B) WHERE C starts with 'RT' AND B ='""&amp;C19&amp;""' LABEL COUNT(B) ''"")/D19)"),"")</f>
        <v/>
      </c>
      <c r="G19" s="34" t="str">
        <f>IFERROR(__xludf.DUMMYFUNCTION("IF(LEN(C19)=0,"""",SPARKLINE(FREQUENCY(FILTER(Archive!E:E,Archive!B:B=C19),M$2:M$21)))"),"")</f>
        <v/>
      </c>
      <c r="H19" s="19"/>
      <c r="I19" s="86" t="s">
        <v>190</v>
      </c>
      <c r="J19" s="87" t="s">
        <v>191</v>
      </c>
      <c r="K19" s="76"/>
      <c r="L19" s="76"/>
      <c r="M19">
        <f t="shared" si="1"/>
        <v>0</v>
      </c>
    </row>
    <row r="20" ht="22.5" customHeight="1">
      <c r="A20" s="19"/>
      <c r="B20" s="37"/>
      <c r="C20" s="38"/>
      <c r="D20" s="32"/>
      <c r="E20" s="32" t="str">
        <f>IFERROR(__xludf.DUMMYFUNCTION("IF(LEN(C20)=0,"""",QUERY(Archive!C:C,""Select COUNT(C) WHERE lower(C) contains '""&amp;LOWER(C20)&amp;""' LABEL COUNT(C) ''""))"),"")</f>
        <v/>
      </c>
      <c r="F20" s="33" t="str">
        <f>IFERROR(__xludf.DUMMYFUNCTION("IF(LEN(C20)=0,"""",QUERY(Archive!B:C,""Select COUNT(B) WHERE C starts with 'RT' AND B ='""&amp;C20&amp;""' LABEL COUNT(B) ''"")/D20)"),"")</f>
        <v/>
      </c>
      <c r="G20" s="34" t="str">
        <f>IFERROR(__xludf.DUMMYFUNCTION("IF(LEN(C20)=0,"""",SPARKLINE(FREQUENCY(FILTER(Archive!E:E,Archive!B:B=C20),M$2:M$21)))"),"")</f>
        <v/>
      </c>
      <c r="H20" s="19"/>
      <c r="I20" s="19"/>
      <c r="J20" s="88" t="s">
        <v>192</v>
      </c>
      <c r="K20" s="76"/>
      <c r="L20" s="76"/>
      <c r="M20">
        <f t="shared" si="1"/>
        <v>0</v>
      </c>
    </row>
    <row r="21" ht="22.5" customHeight="1">
      <c r="A21" s="19"/>
      <c r="B21" s="37"/>
      <c r="C21" s="38"/>
      <c r="D21" s="32"/>
      <c r="E21" s="32" t="str">
        <f>IFERROR(__xludf.DUMMYFUNCTION("IF(LEN(C21)=0,"""",QUERY(Archive!C:C,""Select COUNT(C) WHERE lower(C) contains '""&amp;LOWER(C21)&amp;""' LABEL COUNT(C) ''""))"),"")</f>
        <v/>
      </c>
      <c r="F21" s="33" t="str">
        <f>IFERROR(__xludf.DUMMYFUNCTION("IF(LEN(C21)=0,"""",QUERY(Archive!B:C,""Select COUNT(B) WHERE C starts with 'RT' AND B ='""&amp;C21&amp;""' LABEL COUNT(B) ''"")/D21)"),"")</f>
        <v/>
      </c>
      <c r="G21" s="34" t="str">
        <f>IFERROR(__xludf.DUMMYFUNCTION("IF(LEN(C21)=0,"""",SPARKLINE(FREQUENCY(FILTER(Archive!E:E,Archive!B:B=C21),M$2:M$21)))"),"")</f>
        <v/>
      </c>
      <c r="H21" s="19"/>
      <c r="I21" s="19"/>
      <c r="J21" s="76"/>
      <c r="K21" s="76"/>
      <c r="L21" s="76"/>
      <c r="M21">
        <f>ROUNDDOWN(J7)</f>
        <v>0</v>
      </c>
    </row>
    <row r="22" ht="22.5" customHeight="1">
      <c r="A22" s="19"/>
      <c r="B22" s="37"/>
      <c r="C22" s="38"/>
      <c r="D22" s="32"/>
      <c r="E22" s="32" t="str">
        <f>IFERROR(__xludf.DUMMYFUNCTION("IF(LEN(C22)=0,"""",QUERY(Archive!C:C,""Select COUNT(C) WHERE lower(C) contains '""&amp;LOWER(C22)&amp;""' LABEL COUNT(C) ''""))"),"")</f>
        <v/>
      </c>
      <c r="F22" s="33" t="str">
        <f>IFERROR(__xludf.DUMMYFUNCTION("IF(LEN(C22)=0,"""",QUERY(Archive!B:C,""Select COUNT(B) WHERE C starts with 'RT' AND B ='""&amp;C22&amp;""' LABEL COUNT(B) ''"")/D22)"),"")</f>
        <v/>
      </c>
      <c r="G22" s="34" t="str">
        <f>IFERROR(__xludf.DUMMYFUNCTION("IF(LEN(C22)=0,"""",SPARKLINE(FREQUENCY(FILTER(Archive!E:E,Archive!B:B=C22),M$2:M$21)))"),"")</f>
        <v/>
      </c>
      <c r="H22" s="19"/>
      <c r="I22" s="19"/>
      <c r="J22" s="76"/>
      <c r="K22" s="76"/>
      <c r="L22" s="76"/>
      <c r="M22" s="89"/>
    </row>
    <row r="23" ht="22.5" customHeight="1">
      <c r="A23" s="19"/>
      <c r="B23" s="37"/>
      <c r="C23" s="38"/>
      <c r="D23" s="32"/>
      <c r="E23" s="32" t="str">
        <f>IFERROR(__xludf.DUMMYFUNCTION("IF(LEN(C23)=0,"""",QUERY(Archive!C:C,""Select COUNT(C) WHERE lower(C) contains '""&amp;LOWER(C23)&amp;""' LABEL COUNT(C) ''""))"),"")</f>
        <v/>
      </c>
      <c r="F23" s="33" t="str">
        <f>IFERROR(__xludf.DUMMYFUNCTION("IF(LEN(C23)=0,"""",QUERY(Archive!B:C,""Select COUNT(B) WHERE C starts with 'RT' AND B ='""&amp;C23&amp;""' LABEL COUNT(B) ''"")/D23)"),"")</f>
        <v/>
      </c>
      <c r="G23" s="34" t="str">
        <f>IFERROR(__xludf.DUMMYFUNCTION("IF(LEN(C23)=0,"""",SPARKLINE(FREQUENCY(FILTER(Archive!E:E,Archive!B:B=C23),M$2:M$21)))"),"")</f>
        <v/>
      </c>
      <c r="H23" s="19"/>
      <c r="I23" s="19"/>
      <c r="J23" s="76"/>
      <c r="K23" s="76"/>
      <c r="L23" s="76"/>
      <c r="M23" s="89"/>
    </row>
    <row r="24" ht="22.5" customHeight="1">
      <c r="A24" s="19"/>
      <c r="B24" s="37"/>
      <c r="C24" s="38"/>
      <c r="D24" s="32"/>
      <c r="E24" s="32" t="str">
        <f>IFERROR(__xludf.DUMMYFUNCTION("IF(LEN(C24)=0,"""",QUERY(Archive!C:C,""Select COUNT(C) WHERE lower(C) contains '""&amp;LOWER(C24)&amp;""' LABEL COUNT(C) ''""))"),"")</f>
        <v/>
      </c>
      <c r="F24" s="33" t="str">
        <f>IFERROR(__xludf.DUMMYFUNCTION("IF(LEN(C24)=0,"""",QUERY(Archive!B:C,""Select COUNT(B) WHERE C starts with 'RT' AND B ='""&amp;C24&amp;""' LABEL COUNT(B) ''"")/D24)"),"")</f>
        <v/>
      </c>
      <c r="G24" s="34" t="str">
        <f>IFERROR(__xludf.DUMMYFUNCTION("IF(LEN(C24)=0,"""",SPARKLINE(FREQUENCY(FILTER(Archive!E:E,Archive!B:B=C24),M$2:M$21)))"),"")</f>
        <v/>
      </c>
      <c r="H24" s="19"/>
      <c r="I24" s="19"/>
      <c r="J24" s="19"/>
      <c r="K24" s="19"/>
      <c r="L24" s="19"/>
    </row>
    <row r="25" ht="22.5" customHeight="1">
      <c r="A25" s="19"/>
      <c r="B25" s="37"/>
      <c r="C25" s="38"/>
      <c r="D25" s="32"/>
      <c r="E25" s="32" t="str">
        <f>IFERROR(__xludf.DUMMYFUNCTION("IF(LEN(C25)=0,"""",QUERY(Archive!C:C,""Select COUNT(C) WHERE lower(C) contains '""&amp;LOWER(C25)&amp;""' LABEL COUNT(C) ''""))"),"")</f>
        <v/>
      </c>
      <c r="F25" s="33" t="str">
        <f>IFERROR(__xludf.DUMMYFUNCTION("IF(LEN(C25)=0,"""",QUERY(Archive!B:C,""Select COUNT(B) WHERE C starts with 'RT' AND B ='""&amp;C25&amp;""' LABEL COUNT(B) ''"")/D25)"),"")</f>
        <v/>
      </c>
      <c r="G25" s="34" t="str">
        <f>IFERROR(__xludf.DUMMYFUNCTION("IF(LEN(C25)=0,"""",SPARKLINE(FREQUENCY(FILTER(Archive!E:E,Archive!B:B=C25),M$2:M$21)))"),"")</f>
        <v/>
      </c>
      <c r="H25" s="19"/>
      <c r="I25" s="19"/>
      <c r="J25" s="19"/>
      <c r="K25" s="19"/>
      <c r="L25" s="19"/>
    </row>
    <row r="26" ht="22.5" customHeight="1">
      <c r="A26" s="19"/>
      <c r="B26" s="37"/>
      <c r="C26" s="38"/>
      <c r="D26" s="32"/>
      <c r="E26" s="32" t="str">
        <f>IFERROR(__xludf.DUMMYFUNCTION("IF(LEN(C26)=0,"""",QUERY(Archive!C:C,""Select COUNT(C) WHERE lower(C) contains '""&amp;LOWER(C26)&amp;""' LABEL COUNT(C) ''""))"),"")</f>
        <v/>
      </c>
      <c r="F26" s="33" t="str">
        <f>IFERROR(__xludf.DUMMYFUNCTION("IF(LEN(C26)=0,"""",QUERY(Archive!B:C,""Select COUNT(B) WHERE C starts with 'RT' AND B ='""&amp;C26&amp;""' LABEL COUNT(B) ''"")/D26)"),"")</f>
        <v/>
      </c>
      <c r="G26" s="34" t="str">
        <f>IFERROR(__xludf.DUMMYFUNCTION("IF(LEN(C26)=0,"""",SPARKLINE(FREQUENCY(FILTER(Archive!E:E,Archive!B:B=C26),M$2:M$21)))"),"")</f>
        <v/>
      </c>
      <c r="H26" s="19"/>
      <c r="I26" s="19"/>
      <c r="J26" s="19"/>
      <c r="K26" s="19"/>
      <c r="L26" s="19"/>
    </row>
    <row r="27" ht="22.5" customHeight="1">
      <c r="A27" s="19"/>
      <c r="B27" s="37"/>
      <c r="C27" s="38"/>
      <c r="D27" s="32"/>
      <c r="E27" s="32" t="str">
        <f>IFERROR(__xludf.DUMMYFUNCTION("IF(LEN(C27)=0,"""",QUERY(Archive!C:C,""Select COUNT(C) WHERE lower(C) contains '""&amp;LOWER(C27)&amp;""' LABEL COUNT(C) ''""))"),"")</f>
        <v/>
      </c>
      <c r="F27" s="33" t="str">
        <f>IFERROR(__xludf.DUMMYFUNCTION("IF(LEN(C27)=0,"""",QUERY(Archive!B:C,""Select COUNT(B) WHERE C starts with 'RT' AND B ='""&amp;C27&amp;""' LABEL COUNT(B) ''"")/D27)"),"")</f>
        <v/>
      </c>
      <c r="G27" s="34" t="str">
        <f>IFERROR(__xludf.DUMMYFUNCTION("IF(LEN(C27)=0,"""",SPARKLINE(FREQUENCY(FILTER(Archive!E:E,Archive!B:B=C27),M$2:M$21)))"),"")</f>
        <v/>
      </c>
      <c r="H27" s="19"/>
      <c r="I27" s="19"/>
      <c r="J27" s="19"/>
      <c r="K27" s="19"/>
      <c r="L27" s="19"/>
    </row>
    <row r="28" ht="22.5" customHeight="1">
      <c r="A28" s="19"/>
      <c r="B28" s="37"/>
      <c r="C28" s="38"/>
      <c r="D28" s="32"/>
      <c r="E28" s="32" t="str">
        <f>IFERROR(__xludf.DUMMYFUNCTION("IF(LEN(C28)=0,"""",QUERY(Archive!C:C,""Select COUNT(C) WHERE lower(C) contains '""&amp;LOWER(C28)&amp;""' LABEL COUNT(C) ''""))"),"")</f>
        <v/>
      </c>
      <c r="F28" s="33" t="str">
        <f>IFERROR(__xludf.DUMMYFUNCTION("IF(LEN(C28)=0,"""",QUERY(Archive!B:C,""Select COUNT(B) WHERE C starts with 'RT' AND B ='""&amp;C28&amp;""' LABEL COUNT(B) ''"")/D28)"),"")</f>
        <v/>
      </c>
      <c r="G28" s="34" t="str">
        <f>IFERROR(__xludf.DUMMYFUNCTION("IF(LEN(C28)=0,"""",SPARKLINE(FREQUENCY(FILTER(Archive!E:E,Archive!B:B=C28),M$2:M$21)))"),"")</f>
        <v/>
      </c>
      <c r="H28" s="19"/>
      <c r="I28" s="19"/>
      <c r="J28" s="19"/>
      <c r="K28" s="19"/>
      <c r="L28" s="19"/>
    </row>
    <row r="29" ht="22.5" customHeight="1">
      <c r="A29" s="19"/>
      <c r="B29" s="37"/>
      <c r="C29" s="38"/>
      <c r="D29" s="32"/>
      <c r="E29" s="32" t="str">
        <f>IFERROR(__xludf.DUMMYFUNCTION("IF(LEN(C29)=0,"""",QUERY(Archive!C:C,""Select COUNT(C) WHERE lower(C) contains '""&amp;LOWER(C29)&amp;""' LABEL COUNT(C) ''""))"),"")</f>
        <v/>
      </c>
      <c r="F29" s="33" t="str">
        <f>IFERROR(__xludf.DUMMYFUNCTION("IF(LEN(C29)=0,"""",QUERY(Archive!B:C,""Select COUNT(B) WHERE C starts with 'RT' AND B ='""&amp;C29&amp;""' LABEL COUNT(B) ''"")/D29)"),"")</f>
        <v/>
      </c>
      <c r="G29" s="34" t="str">
        <f>IFERROR(__xludf.DUMMYFUNCTION("IF(LEN(C29)=0,"""",SPARKLINE(FREQUENCY(FILTER(Archive!E:E,Archive!B:B=C29),M$2:M$21)))"),"")</f>
        <v/>
      </c>
      <c r="H29" s="19"/>
      <c r="I29" s="19"/>
      <c r="J29" s="19"/>
      <c r="K29" s="19"/>
      <c r="L29" s="19"/>
    </row>
    <row r="30" ht="22.5" customHeight="1">
      <c r="A30" s="19"/>
      <c r="B30" s="37"/>
      <c r="C30" s="38"/>
      <c r="D30" s="32"/>
      <c r="E30" s="32" t="str">
        <f>IFERROR(__xludf.DUMMYFUNCTION("IF(LEN(C30)=0,"""",QUERY(Archive!C:C,""Select COUNT(C) WHERE lower(C) contains '""&amp;LOWER(C30)&amp;""' LABEL COUNT(C) ''""))"),"")</f>
        <v/>
      </c>
      <c r="F30" s="33" t="str">
        <f>IFERROR(__xludf.DUMMYFUNCTION("IF(LEN(C30)=0,"""",QUERY(Archive!B:C,""Select COUNT(B) WHERE C starts with 'RT' AND B ='""&amp;C30&amp;""' LABEL COUNT(B) ''"")/D30)"),"")</f>
        <v/>
      </c>
      <c r="G30" s="34" t="str">
        <f>IFERROR(__xludf.DUMMYFUNCTION("IF(LEN(C30)=0,"""",SPARKLINE(FREQUENCY(FILTER(Archive!E:E,Archive!B:B=C30),M$2:M$21)))"),"")</f>
        <v/>
      </c>
      <c r="H30" s="19"/>
      <c r="I30" s="19"/>
      <c r="J30" s="19"/>
      <c r="K30" s="19"/>
      <c r="L30" s="19"/>
    </row>
    <row r="31" ht="22.5" customHeight="1">
      <c r="A31" s="19"/>
      <c r="B31" s="37"/>
      <c r="C31" s="38"/>
      <c r="D31" s="32"/>
      <c r="E31" s="32" t="str">
        <f>IFERROR(__xludf.DUMMYFUNCTION("IF(LEN(C31)=0,"""",QUERY(Archive!C:C,""Select COUNT(C) WHERE lower(C) contains '""&amp;LOWER(C31)&amp;""' LABEL COUNT(C) ''""))"),"")</f>
        <v/>
      </c>
      <c r="F31" s="33" t="str">
        <f>IFERROR(__xludf.DUMMYFUNCTION("IF(LEN(C31)=0,"""",QUERY(Archive!B:C,""Select COUNT(B) WHERE C starts with 'RT' AND B ='""&amp;C31&amp;""' LABEL COUNT(B) ''"")/D31)"),"")</f>
        <v/>
      </c>
      <c r="G31" s="34" t="str">
        <f>IFERROR(__xludf.DUMMYFUNCTION("IF(LEN(C31)=0,"""",SPARKLINE(FREQUENCY(FILTER(Archive!E:E,Archive!B:B=C31),M$2:M$21)))"),"")</f>
        <v/>
      </c>
      <c r="H31" s="19"/>
      <c r="I31" s="19"/>
      <c r="J31" s="19"/>
      <c r="K31" s="19"/>
      <c r="L31" s="19"/>
    </row>
    <row r="32" ht="16.5" customHeight="1">
      <c r="A32" s="19"/>
      <c r="B32" s="37"/>
      <c r="C32" s="38"/>
      <c r="D32" s="32"/>
      <c r="E32" s="32" t="str">
        <f>IFERROR(__xludf.DUMMYFUNCTION("IF(LEN(C32)=0,"""",QUERY(Archive!C:C,""Select COUNT(C) WHERE lower(C) contains '""&amp;LOWER(C32)&amp;""' LABEL COUNT(C) ''""))"),"")</f>
        <v/>
      </c>
      <c r="F32" s="90"/>
      <c r="G32" s="91"/>
      <c r="H32" s="19"/>
      <c r="I32" s="19"/>
      <c r="J32" s="19"/>
      <c r="K32" s="19"/>
      <c r="L32" s="19"/>
    </row>
    <row r="33" ht="16.5" customHeight="1">
      <c r="A33" s="19"/>
      <c r="B33" s="37"/>
      <c r="C33" s="38"/>
      <c r="D33" s="32"/>
      <c r="E33" s="32" t="str">
        <f>IFERROR(__xludf.DUMMYFUNCTION("IF(LEN(C33)=0,"""",QUERY(Archive!C:C,""Select COUNT(C) WHERE lower(C) contains '""&amp;LOWER(C33)&amp;""' LABEL COUNT(C) ''""))"),"")</f>
        <v/>
      </c>
      <c r="F33" s="90"/>
      <c r="G33" s="91"/>
      <c r="H33" s="19"/>
      <c r="I33" s="19"/>
      <c r="J33" s="19"/>
      <c r="K33" s="19"/>
      <c r="L33" s="19"/>
    </row>
    <row r="34" ht="16.5" customHeight="1">
      <c r="A34" s="19"/>
      <c r="B34" s="37"/>
      <c r="C34" s="38"/>
      <c r="D34" s="32"/>
      <c r="E34" s="32" t="str">
        <f>IFERROR(__xludf.DUMMYFUNCTION("IF(LEN(C34)=0,"""",QUERY(Archive!C:C,""Select COUNT(C) WHERE lower(C) contains '""&amp;LOWER(C34)&amp;""' LABEL COUNT(C) ''""))"),"")</f>
        <v/>
      </c>
      <c r="F34" s="90"/>
      <c r="G34" s="91"/>
      <c r="H34" s="19"/>
      <c r="I34" s="19"/>
      <c r="J34" s="19"/>
      <c r="K34" s="19"/>
      <c r="L34" s="19"/>
    </row>
    <row r="35" ht="16.5" customHeight="1">
      <c r="A35" s="19"/>
      <c r="B35" s="37"/>
      <c r="C35" s="38"/>
      <c r="D35" s="32"/>
      <c r="E35" s="32" t="str">
        <f>IFERROR(__xludf.DUMMYFUNCTION("IF(LEN(C35)=0,"""",QUERY(Archive!C:C,""Select COUNT(C) WHERE lower(C) contains '""&amp;LOWER(C35)&amp;""' LABEL COUNT(C) ''""))"),"")</f>
        <v/>
      </c>
      <c r="F35" s="90"/>
      <c r="G35" s="91"/>
      <c r="H35" s="19"/>
      <c r="I35" s="19"/>
      <c r="J35" s="19"/>
      <c r="K35" s="19"/>
      <c r="L35" s="19"/>
    </row>
    <row r="36" ht="16.5" customHeight="1">
      <c r="A36" s="19"/>
      <c r="B36" s="37"/>
      <c r="C36" s="38"/>
      <c r="D36" s="32"/>
      <c r="E36" s="32" t="str">
        <f>IFERROR(__xludf.DUMMYFUNCTION("IF(LEN(C36)=0,"""",QUERY(Archive!C:C,""Select COUNT(C) WHERE lower(C) contains '""&amp;LOWER(C36)&amp;""' LABEL COUNT(C) ''""))"),"")</f>
        <v/>
      </c>
      <c r="F36" s="90"/>
      <c r="G36" s="91"/>
      <c r="H36" s="19"/>
      <c r="I36" s="19"/>
      <c r="J36" s="19"/>
      <c r="K36" s="19"/>
      <c r="L36" s="19"/>
    </row>
    <row r="37" ht="16.5" customHeight="1">
      <c r="A37" s="19"/>
      <c r="B37" s="37"/>
      <c r="C37" s="38"/>
      <c r="D37" s="32"/>
      <c r="E37" s="32" t="str">
        <f>IFERROR(__xludf.DUMMYFUNCTION("IF(LEN(C37)=0,"""",QUERY(Archive!C:C,""Select COUNT(C) WHERE lower(C) contains '""&amp;LOWER(C37)&amp;""' LABEL COUNT(C) ''""))"),"")</f>
        <v/>
      </c>
      <c r="F37" s="90"/>
      <c r="G37" s="91"/>
      <c r="H37" s="19"/>
      <c r="I37" s="19"/>
      <c r="J37" s="19"/>
      <c r="K37" s="19"/>
      <c r="L37" s="19"/>
    </row>
    <row r="38" ht="16.5" customHeight="1">
      <c r="A38" s="19"/>
      <c r="B38" s="37"/>
      <c r="C38" s="38"/>
      <c r="D38" s="32"/>
      <c r="E38" s="32" t="str">
        <f>IFERROR(__xludf.DUMMYFUNCTION("IF(LEN(C38)=0,"""",QUERY(Archive!C:C,""Select COUNT(C) WHERE lower(C) contains '""&amp;LOWER(C38)&amp;""' LABEL COUNT(C) ''""))"),"")</f>
        <v/>
      </c>
      <c r="F38" s="90"/>
      <c r="G38" s="91"/>
      <c r="H38" s="19"/>
      <c r="I38" s="19"/>
      <c r="J38" s="19"/>
      <c r="K38" s="19"/>
      <c r="L38" s="19"/>
    </row>
    <row r="39" ht="16.5" customHeight="1">
      <c r="A39" s="19"/>
      <c r="B39" s="37"/>
      <c r="C39" s="38"/>
      <c r="D39" s="32"/>
      <c r="E39" s="32" t="str">
        <f>IFERROR(__xludf.DUMMYFUNCTION("IF(LEN(C39)=0,"""",QUERY(Archive!C:C,""Select COUNT(C) WHERE lower(C) contains '""&amp;LOWER(C39)&amp;""' LABEL COUNT(C) ''""))"),"")</f>
        <v/>
      </c>
      <c r="F39" s="90"/>
      <c r="G39" s="91"/>
      <c r="H39" s="19"/>
      <c r="I39" s="19"/>
      <c r="J39" s="19"/>
      <c r="K39" s="19"/>
      <c r="L39" s="19"/>
    </row>
    <row r="40" ht="16.5" customHeight="1">
      <c r="A40" s="19"/>
      <c r="B40" s="37"/>
      <c r="C40" s="38"/>
      <c r="D40" s="32"/>
      <c r="E40" s="32" t="str">
        <f>IFERROR(__xludf.DUMMYFUNCTION("IF(LEN(C40)=0,"""",QUERY(Archive!C:C,""Select COUNT(C) WHERE lower(C) contains '""&amp;LOWER(C40)&amp;""' LABEL COUNT(C) ''""))"),"")</f>
        <v/>
      </c>
      <c r="F40" s="90"/>
      <c r="G40" s="91"/>
      <c r="H40" s="19"/>
      <c r="I40" s="19"/>
      <c r="J40" s="19"/>
      <c r="K40" s="19"/>
      <c r="L40" s="19"/>
    </row>
    <row r="41" ht="16.5" customHeight="1">
      <c r="A41" s="19"/>
      <c r="B41" s="37"/>
      <c r="C41" s="38"/>
      <c r="D41" s="32"/>
      <c r="E41" s="32" t="str">
        <f>IFERROR(__xludf.DUMMYFUNCTION("IF(LEN(C41)=0,"""",QUERY(Archive!C:C,""Select COUNT(C) WHERE lower(C) contains '""&amp;LOWER(C41)&amp;""' LABEL COUNT(C) ''""))"),"")</f>
        <v/>
      </c>
      <c r="F41" s="90"/>
      <c r="G41" s="91"/>
      <c r="H41" s="19"/>
      <c r="I41" s="19"/>
      <c r="J41" s="19"/>
      <c r="K41" s="19"/>
      <c r="L41" s="19"/>
    </row>
    <row r="42" ht="16.5" customHeight="1">
      <c r="A42" s="19"/>
      <c r="B42" s="37"/>
      <c r="C42" s="38"/>
      <c r="D42" s="32"/>
      <c r="E42" s="32" t="str">
        <f>IFERROR(__xludf.DUMMYFUNCTION("IF(LEN(C42)=0,"""",QUERY(Archive!C:C,""Select COUNT(C) WHERE lower(C) contains '""&amp;LOWER(C42)&amp;""' LABEL COUNT(C) ''""))"),"")</f>
        <v/>
      </c>
      <c r="F42" s="90"/>
      <c r="G42" s="91"/>
      <c r="H42" s="19"/>
      <c r="I42" s="19"/>
      <c r="J42" s="19"/>
      <c r="K42" s="19"/>
      <c r="L42" s="19"/>
    </row>
    <row r="43" ht="16.5" customHeight="1">
      <c r="A43" s="19"/>
      <c r="B43" s="37"/>
      <c r="C43" s="38"/>
      <c r="D43" s="32"/>
      <c r="E43" s="32" t="str">
        <f>IFERROR(__xludf.DUMMYFUNCTION("IF(LEN(C43)=0,"""",QUERY(Archive!C:C,""Select COUNT(C) WHERE lower(C) contains '""&amp;LOWER(C43)&amp;""' LABEL COUNT(C) ''""))"),"")</f>
        <v/>
      </c>
      <c r="F43" s="90"/>
      <c r="G43" s="91"/>
      <c r="H43" s="19"/>
      <c r="I43" s="19"/>
      <c r="J43" s="19"/>
      <c r="K43" s="19"/>
      <c r="L43" s="19"/>
    </row>
    <row r="44" ht="16.5" customHeight="1">
      <c r="A44" s="19"/>
      <c r="B44" s="37"/>
      <c r="C44" s="38"/>
      <c r="D44" s="32"/>
      <c r="E44" s="32" t="str">
        <f>IFERROR(__xludf.DUMMYFUNCTION("IF(LEN(C44)=0,"""",QUERY(Archive!C:C,""Select COUNT(C) WHERE lower(C) contains '""&amp;LOWER(C44)&amp;""' LABEL COUNT(C) ''""))"),"")</f>
        <v/>
      </c>
      <c r="F44" s="90"/>
      <c r="G44" s="91"/>
      <c r="H44" s="19"/>
      <c r="I44" s="19"/>
      <c r="J44" s="19"/>
      <c r="K44" s="19"/>
      <c r="L44" s="19"/>
    </row>
    <row r="45" ht="16.5" customHeight="1">
      <c r="A45" s="19"/>
      <c r="B45" s="37"/>
      <c r="C45" s="38"/>
      <c r="D45" s="32"/>
      <c r="E45" s="32" t="str">
        <f>IFERROR(__xludf.DUMMYFUNCTION("IF(LEN(C45)=0,"""",QUERY(Archive!C:C,""Select COUNT(C) WHERE lower(C) contains '""&amp;LOWER(C45)&amp;""' LABEL COUNT(C) ''""))"),"")</f>
        <v/>
      </c>
      <c r="F45" s="90"/>
      <c r="G45" s="91"/>
      <c r="H45" s="19"/>
      <c r="I45" s="19"/>
      <c r="J45" s="19"/>
      <c r="K45" s="19"/>
      <c r="L45" s="19"/>
    </row>
    <row r="46" ht="16.5" customHeight="1">
      <c r="A46" s="19"/>
      <c r="B46" s="37"/>
      <c r="C46" s="38"/>
      <c r="D46" s="32"/>
      <c r="E46" s="32" t="str">
        <f>IFERROR(__xludf.DUMMYFUNCTION("IF(LEN(C46)=0,"""",QUERY(Archive!C:C,""Select COUNT(C) WHERE lower(C) contains '""&amp;LOWER(C46)&amp;""' LABEL COUNT(C) ''""))"),"")</f>
        <v/>
      </c>
      <c r="F46" s="90"/>
      <c r="G46" s="91"/>
      <c r="H46" s="19"/>
      <c r="I46" s="19"/>
      <c r="J46" s="19"/>
      <c r="K46" s="19"/>
      <c r="L46" s="19"/>
    </row>
    <row r="47" ht="16.5" customHeight="1">
      <c r="A47" s="19"/>
      <c r="B47" s="37"/>
      <c r="C47" s="38"/>
      <c r="D47" s="32"/>
      <c r="E47" s="32" t="str">
        <f>IFERROR(__xludf.DUMMYFUNCTION("IF(LEN(C47)=0,"""",QUERY(Archive!C:C,""Select COUNT(C) WHERE lower(C) contains '""&amp;LOWER(C47)&amp;""' LABEL COUNT(C) ''""))"),"")</f>
        <v/>
      </c>
      <c r="F47" s="90"/>
      <c r="G47" s="91"/>
      <c r="H47" s="19"/>
      <c r="I47" s="19"/>
      <c r="J47" s="19"/>
      <c r="K47" s="19"/>
      <c r="L47" s="19"/>
    </row>
    <row r="48" ht="16.5" customHeight="1">
      <c r="A48" s="19"/>
      <c r="B48" s="37"/>
      <c r="C48" s="38"/>
      <c r="D48" s="32"/>
      <c r="E48" s="32" t="str">
        <f>IFERROR(__xludf.DUMMYFUNCTION("IF(LEN(C48)=0,"""",QUERY(Archive!C:C,""Select COUNT(C) WHERE lower(C) contains '""&amp;LOWER(C48)&amp;""' LABEL COUNT(C) ''""))"),"")</f>
        <v/>
      </c>
      <c r="F48" s="90"/>
      <c r="G48" s="91"/>
      <c r="H48" s="19"/>
      <c r="I48" s="19"/>
      <c r="J48" s="19"/>
      <c r="K48" s="19"/>
      <c r="L48" s="19"/>
    </row>
    <row r="49" ht="16.5" customHeight="1">
      <c r="A49" s="19"/>
      <c r="B49" s="37"/>
      <c r="C49" s="38"/>
      <c r="D49" s="32"/>
      <c r="E49" s="32" t="str">
        <f>IFERROR(__xludf.DUMMYFUNCTION("IF(LEN(C49)=0,"""",QUERY(Archive!C:C,""Select COUNT(C) WHERE lower(C) contains '""&amp;LOWER(C49)&amp;""' LABEL COUNT(C) ''""))"),"")</f>
        <v/>
      </c>
      <c r="F49" s="90"/>
      <c r="G49" s="91"/>
      <c r="H49" s="19"/>
      <c r="I49" s="19"/>
      <c r="J49" s="19"/>
      <c r="K49" s="19"/>
      <c r="L49" s="19"/>
    </row>
    <row r="50" ht="16.5" customHeight="1">
      <c r="A50" s="19"/>
      <c r="B50" s="37"/>
      <c r="C50" s="38"/>
      <c r="D50" s="32"/>
      <c r="E50" s="32" t="str">
        <f>IFERROR(__xludf.DUMMYFUNCTION("IF(LEN(C50)=0,"""",QUERY(Archive!C:C,""Select COUNT(C) WHERE lower(C) contains '""&amp;LOWER(C50)&amp;""' LABEL COUNT(C) ''""))"),"")</f>
        <v/>
      </c>
      <c r="F50" s="90"/>
      <c r="G50" s="91"/>
      <c r="H50" s="19"/>
      <c r="I50" s="19"/>
      <c r="J50" s="19"/>
      <c r="K50" s="19"/>
      <c r="L50" s="19"/>
    </row>
    <row r="51" ht="16.5" customHeight="1">
      <c r="A51" s="19"/>
      <c r="B51" s="37"/>
      <c r="C51" s="38"/>
      <c r="D51" s="32"/>
      <c r="E51" s="32" t="str">
        <f>IFERROR(__xludf.DUMMYFUNCTION("IF(LEN(C51)=0,"""",QUERY(Archive!C:C,""Select COUNT(C) WHERE lower(C) contains '""&amp;LOWER(C51)&amp;""' LABEL COUNT(C) ''""))"),"")</f>
        <v/>
      </c>
      <c r="F51" s="90"/>
      <c r="G51" s="91"/>
      <c r="H51" s="19"/>
      <c r="I51" s="19"/>
      <c r="J51" s="19"/>
      <c r="K51" s="19"/>
      <c r="L51" s="19"/>
    </row>
    <row r="52" ht="16.5" customHeight="1">
      <c r="A52" s="19"/>
      <c r="B52" s="37"/>
      <c r="C52" s="38"/>
      <c r="D52" s="32"/>
      <c r="E52" s="32" t="str">
        <f>IFERROR(__xludf.DUMMYFUNCTION("IF(LEN(C52)=0,"""",QUERY(Archive!C:C,""Select COUNT(C) WHERE lower(C) contains '""&amp;LOWER(C52)&amp;""' LABEL COUNT(C) ''""))"),"")</f>
        <v/>
      </c>
      <c r="F52" s="90"/>
      <c r="G52" s="91"/>
      <c r="H52" s="19"/>
      <c r="I52" s="19"/>
      <c r="J52" s="19"/>
      <c r="K52" s="19"/>
      <c r="L52" s="19"/>
    </row>
    <row r="53" ht="16.5" customHeight="1">
      <c r="A53" s="19"/>
      <c r="B53" s="37"/>
      <c r="C53" s="38"/>
      <c r="D53" s="32"/>
      <c r="E53" s="32" t="str">
        <f>IFERROR(__xludf.DUMMYFUNCTION("IF(LEN(C53)=0,"""",QUERY(Archive!C:C,""Select COUNT(C) WHERE lower(C) contains '""&amp;LOWER(C53)&amp;""' LABEL COUNT(C) ''""))"),"")</f>
        <v/>
      </c>
      <c r="F53" s="90"/>
      <c r="G53" s="91"/>
      <c r="H53" s="19"/>
      <c r="I53" s="19"/>
      <c r="J53" s="19"/>
      <c r="K53" s="19"/>
      <c r="L53" s="19"/>
    </row>
    <row r="54" ht="16.5" customHeight="1">
      <c r="A54" s="19"/>
      <c r="B54" s="37"/>
      <c r="C54" s="38"/>
      <c r="D54" s="32"/>
      <c r="E54" s="32" t="str">
        <f>IFERROR(__xludf.DUMMYFUNCTION("IF(LEN(C54)=0,"""",QUERY(Archive!C:C,""Select COUNT(C) WHERE lower(C) contains '""&amp;LOWER(C54)&amp;""' LABEL COUNT(C) ''""))"),"")</f>
        <v/>
      </c>
      <c r="F54" s="90"/>
      <c r="G54" s="91"/>
      <c r="H54" s="19"/>
      <c r="I54" s="19"/>
      <c r="J54" s="19"/>
      <c r="K54" s="19"/>
      <c r="L54" s="19"/>
    </row>
    <row r="55" ht="16.5" customHeight="1">
      <c r="A55" s="19"/>
      <c r="B55" s="37"/>
      <c r="C55" s="38"/>
      <c r="D55" s="32"/>
      <c r="E55" s="32" t="str">
        <f>IFERROR(__xludf.DUMMYFUNCTION("IF(LEN(C55)=0,"""",QUERY(Archive!C:C,""Select COUNT(C) WHERE lower(C) contains '""&amp;LOWER(C55)&amp;""' LABEL COUNT(C) ''""))"),"")</f>
        <v/>
      </c>
      <c r="F55" s="90"/>
      <c r="G55" s="91"/>
      <c r="H55" s="19"/>
      <c r="I55" s="19"/>
      <c r="J55" s="19"/>
      <c r="K55" s="19"/>
      <c r="L55" s="19"/>
    </row>
    <row r="56" ht="16.5" customHeight="1">
      <c r="A56" s="19"/>
      <c r="B56" s="37"/>
      <c r="C56" s="38"/>
      <c r="D56" s="32"/>
      <c r="E56" s="32" t="str">
        <f>IFERROR(__xludf.DUMMYFUNCTION("IF(LEN(C56)=0,"""",QUERY(Archive!C:C,""Select COUNT(C) WHERE lower(C) contains '""&amp;LOWER(C56)&amp;""' LABEL COUNT(C) ''""))"),"")</f>
        <v/>
      </c>
      <c r="F56" s="90"/>
      <c r="G56" s="91"/>
      <c r="H56" s="19"/>
      <c r="I56" s="19"/>
      <c r="J56" s="19"/>
      <c r="K56" s="19"/>
      <c r="L56" s="19"/>
    </row>
    <row r="57" ht="16.5" customHeight="1">
      <c r="A57" s="19"/>
      <c r="B57" s="37"/>
      <c r="C57" s="38"/>
      <c r="D57" s="32"/>
      <c r="E57" s="32" t="str">
        <f>IFERROR(__xludf.DUMMYFUNCTION("IF(LEN(C57)=0,"""",QUERY(Archive!C:C,""Select COUNT(C) WHERE lower(C) contains '""&amp;LOWER(C57)&amp;""' LABEL COUNT(C) ''""))"),"")</f>
        <v/>
      </c>
      <c r="F57" s="90"/>
      <c r="G57" s="91"/>
      <c r="H57" s="19"/>
      <c r="I57" s="19"/>
      <c r="J57" s="19"/>
      <c r="K57" s="19"/>
      <c r="L57" s="19"/>
    </row>
    <row r="58" ht="16.5" customHeight="1">
      <c r="A58" s="19"/>
      <c r="B58" s="37"/>
      <c r="C58" s="38"/>
      <c r="D58" s="32"/>
      <c r="E58" s="32" t="str">
        <f>IFERROR(__xludf.DUMMYFUNCTION("IF(LEN(C58)=0,"""",QUERY(Archive!C:C,""Select COUNT(C) WHERE lower(C) contains '""&amp;LOWER(C58)&amp;""' LABEL COUNT(C) ''""))"),"")</f>
        <v/>
      </c>
      <c r="F58" s="90"/>
      <c r="G58" s="91"/>
      <c r="H58" s="19"/>
      <c r="I58" s="19"/>
      <c r="J58" s="19"/>
      <c r="K58" s="19"/>
      <c r="L58" s="19"/>
    </row>
    <row r="59" ht="16.5" customHeight="1">
      <c r="A59" s="19"/>
      <c r="B59" s="37"/>
      <c r="C59" s="38"/>
      <c r="D59" s="32"/>
      <c r="E59" s="32" t="str">
        <f>IFERROR(__xludf.DUMMYFUNCTION("IF(LEN(C59)=0,"""",QUERY(Archive!C:C,""Select COUNT(C) WHERE lower(C) contains '""&amp;LOWER(C59)&amp;""' LABEL COUNT(C) ''""))"),"")</f>
        <v/>
      </c>
      <c r="F59" s="90"/>
      <c r="G59" s="91"/>
      <c r="H59" s="19"/>
      <c r="I59" s="19"/>
      <c r="J59" s="19"/>
      <c r="K59" s="19"/>
      <c r="L59" s="19"/>
    </row>
    <row r="60" ht="16.5" customHeight="1">
      <c r="A60" s="19"/>
      <c r="B60" s="37"/>
      <c r="C60" s="38"/>
      <c r="D60" s="32"/>
      <c r="E60" s="32" t="str">
        <f>IFERROR(__xludf.DUMMYFUNCTION("IF(LEN(C60)=0,"""",QUERY(Archive!C:C,""Select COUNT(C) WHERE lower(C) contains '""&amp;LOWER(C60)&amp;""' LABEL COUNT(C) ''""))"),"")</f>
        <v/>
      </c>
      <c r="F60" s="90"/>
      <c r="G60" s="91"/>
      <c r="H60" s="19"/>
      <c r="I60" s="19"/>
      <c r="J60" s="19"/>
      <c r="K60" s="19"/>
      <c r="L60" s="19"/>
    </row>
    <row r="61" ht="16.5" customHeight="1">
      <c r="A61" s="19"/>
      <c r="B61" s="37"/>
      <c r="C61" s="38"/>
      <c r="D61" s="32"/>
      <c r="E61" s="32" t="str">
        <f>IFERROR(__xludf.DUMMYFUNCTION("IF(LEN(C61)=0,"""",QUERY(Archive!C:C,""Select COUNT(C) WHERE lower(C) contains '""&amp;LOWER(C61)&amp;""' LABEL COUNT(C) ''""))"),"")</f>
        <v/>
      </c>
      <c r="F61" s="90"/>
      <c r="G61" s="91"/>
      <c r="H61" s="19"/>
      <c r="I61" s="19"/>
      <c r="J61" s="19"/>
      <c r="K61" s="19"/>
      <c r="L61" s="19"/>
    </row>
    <row r="62" ht="16.5" customHeight="1">
      <c r="A62" s="19"/>
      <c r="B62" s="37"/>
      <c r="C62" s="38"/>
      <c r="D62" s="32"/>
      <c r="E62" s="32" t="str">
        <f>IFERROR(__xludf.DUMMYFUNCTION("IF(LEN(C62)=0,"""",QUERY(Archive!C:C,""Select COUNT(C) WHERE lower(C) contains '""&amp;LOWER(C62)&amp;""' LABEL COUNT(C) ''""))"),"")</f>
        <v/>
      </c>
      <c r="F62" s="90"/>
      <c r="G62" s="91"/>
      <c r="H62" s="19"/>
      <c r="I62" s="19"/>
      <c r="J62" s="19"/>
      <c r="K62" s="19"/>
      <c r="L62" s="19"/>
    </row>
    <row r="63" ht="16.5" customHeight="1">
      <c r="A63" s="19"/>
      <c r="B63" s="37"/>
      <c r="C63" s="38"/>
      <c r="D63" s="32"/>
      <c r="E63" s="32" t="str">
        <f>IFERROR(__xludf.DUMMYFUNCTION("IF(LEN(C63)=0,"""",QUERY(Archive!C:C,""Select COUNT(C) WHERE lower(C) contains '""&amp;LOWER(C63)&amp;""' LABEL COUNT(C) ''""))"),"")</f>
        <v/>
      </c>
      <c r="F63" s="90"/>
      <c r="G63" s="91"/>
      <c r="H63" s="19"/>
      <c r="I63" s="19"/>
      <c r="J63" s="19"/>
      <c r="K63" s="19"/>
      <c r="L63" s="19"/>
    </row>
    <row r="64" ht="16.5" customHeight="1">
      <c r="A64" s="19"/>
      <c r="B64" s="37"/>
      <c r="C64" s="38"/>
      <c r="D64" s="32"/>
      <c r="E64" s="32" t="str">
        <f>IFERROR(__xludf.DUMMYFUNCTION("IF(LEN(C64)=0,"""",QUERY(Archive!C:C,""Select COUNT(C) WHERE lower(C) contains '""&amp;LOWER(C64)&amp;""' LABEL COUNT(C) ''""))"),"")</f>
        <v/>
      </c>
      <c r="F64" s="90"/>
      <c r="G64" s="91"/>
      <c r="H64" s="19"/>
      <c r="I64" s="19"/>
      <c r="J64" s="19"/>
      <c r="K64" s="19"/>
      <c r="L64" s="19"/>
    </row>
    <row r="65" ht="16.5" customHeight="1">
      <c r="A65" s="19"/>
      <c r="B65" s="37"/>
      <c r="C65" s="38"/>
      <c r="D65" s="32"/>
      <c r="E65" s="32" t="str">
        <f>IFERROR(__xludf.DUMMYFUNCTION("IF(LEN(C65)=0,"""",QUERY(Archive!C:C,""Select COUNT(C) WHERE lower(C) contains '""&amp;LOWER(C65)&amp;""' LABEL COUNT(C) ''""))"),"")</f>
        <v/>
      </c>
      <c r="F65" s="90"/>
      <c r="G65" s="91"/>
      <c r="H65" s="19"/>
      <c r="I65" s="19"/>
      <c r="J65" s="19"/>
      <c r="K65" s="19"/>
      <c r="L65" s="19"/>
    </row>
    <row r="66" ht="16.5" customHeight="1">
      <c r="A66" s="19"/>
      <c r="B66" s="37"/>
      <c r="C66" s="38"/>
      <c r="D66" s="32"/>
      <c r="E66" s="32" t="str">
        <f>IFERROR(__xludf.DUMMYFUNCTION("IF(LEN(C66)=0,"""",QUERY(Archive!C:C,""Select COUNT(C) WHERE lower(C) contains '""&amp;LOWER(C66)&amp;""' LABEL COUNT(C) ''""))"),"")</f>
        <v/>
      </c>
      <c r="F66" s="90"/>
      <c r="G66" s="91"/>
      <c r="H66" s="19"/>
      <c r="I66" s="19"/>
      <c r="J66" s="19"/>
      <c r="K66" s="19"/>
      <c r="L66" s="19"/>
    </row>
    <row r="67" ht="16.5" customHeight="1">
      <c r="A67" s="19"/>
      <c r="B67" s="37"/>
      <c r="C67" s="38"/>
      <c r="D67" s="32"/>
      <c r="E67" s="32" t="str">
        <f>IFERROR(__xludf.DUMMYFUNCTION("IF(LEN(C67)=0,"""",QUERY(Archive!C:C,""Select COUNT(C) WHERE lower(C) contains '""&amp;LOWER(C67)&amp;""' LABEL COUNT(C) ''""))"),"")</f>
        <v/>
      </c>
      <c r="F67" s="90"/>
      <c r="G67" s="91"/>
      <c r="H67" s="19"/>
      <c r="I67" s="19"/>
      <c r="J67" s="19"/>
      <c r="K67" s="19"/>
      <c r="L67" s="19"/>
    </row>
    <row r="68" ht="16.5" customHeight="1">
      <c r="A68" s="19"/>
      <c r="B68" s="37"/>
      <c r="C68" s="38"/>
      <c r="D68" s="32"/>
      <c r="E68" s="32" t="str">
        <f>IFERROR(__xludf.DUMMYFUNCTION("IF(LEN(C68)=0,"""",QUERY(Archive!C:C,""Select COUNT(C) WHERE lower(C) contains '""&amp;LOWER(C68)&amp;""' LABEL COUNT(C) ''""))"),"")</f>
        <v/>
      </c>
      <c r="F68" s="90"/>
      <c r="G68" s="91"/>
      <c r="H68" s="19"/>
      <c r="I68" s="19"/>
      <c r="J68" s="19"/>
      <c r="K68" s="19"/>
      <c r="L68" s="19"/>
    </row>
    <row r="69" ht="16.5" customHeight="1">
      <c r="A69" s="19"/>
      <c r="B69" s="37"/>
      <c r="C69" s="38"/>
      <c r="D69" s="32"/>
      <c r="E69" s="32" t="str">
        <f>IFERROR(__xludf.DUMMYFUNCTION("IF(LEN(C69)=0,"""",QUERY(Archive!C:C,""Select COUNT(C) WHERE lower(C) contains '""&amp;LOWER(C69)&amp;""' LABEL COUNT(C) ''""))"),"")</f>
        <v/>
      </c>
      <c r="F69" s="90"/>
      <c r="G69" s="91"/>
      <c r="H69" s="19"/>
      <c r="I69" s="19"/>
      <c r="J69" s="19"/>
      <c r="K69" s="19"/>
      <c r="L69" s="19"/>
    </row>
    <row r="70" ht="16.5" customHeight="1">
      <c r="A70" s="19"/>
      <c r="B70" s="37"/>
      <c r="C70" s="38"/>
      <c r="D70" s="32"/>
      <c r="E70" s="32" t="str">
        <f>IFERROR(__xludf.DUMMYFUNCTION("IF(LEN(C70)=0,"""",QUERY(Archive!C:C,""Select COUNT(C) WHERE lower(C) contains '""&amp;LOWER(C70)&amp;""' LABEL COUNT(C) ''""))"),"")</f>
        <v/>
      </c>
      <c r="F70" s="90"/>
      <c r="G70" s="91"/>
      <c r="H70" s="19"/>
      <c r="I70" s="19"/>
      <c r="J70" s="19"/>
      <c r="K70" s="19"/>
      <c r="L70" s="19"/>
    </row>
    <row r="71" ht="16.5" customHeight="1">
      <c r="A71" s="19"/>
      <c r="B71" s="37"/>
      <c r="C71" s="38"/>
      <c r="D71" s="32"/>
      <c r="E71" s="32" t="str">
        <f>IFERROR(__xludf.DUMMYFUNCTION("IF(LEN(C71)=0,"""",QUERY(Archive!C:C,""Select COUNT(C) WHERE lower(C) contains '""&amp;LOWER(C71)&amp;""' LABEL COUNT(C) ''""))"),"")</f>
        <v/>
      </c>
      <c r="F71" s="90"/>
      <c r="G71" s="91"/>
      <c r="H71" s="19"/>
      <c r="I71" s="19"/>
      <c r="J71" s="19"/>
      <c r="K71" s="19"/>
      <c r="L71" s="19"/>
    </row>
    <row r="72" ht="16.5" customHeight="1">
      <c r="A72" s="19"/>
      <c r="B72" s="37"/>
      <c r="C72" s="38"/>
      <c r="D72" s="32"/>
      <c r="E72" s="32" t="str">
        <f>IFERROR(__xludf.DUMMYFUNCTION("IF(LEN(C72)=0,"""",QUERY(Archive!C:C,""Select COUNT(C) WHERE lower(C) contains '""&amp;LOWER(C72)&amp;""' LABEL COUNT(C) ''""))"),"")</f>
        <v/>
      </c>
      <c r="F72" s="90"/>
      <c r="G72" s="91"/>
      <c r="H72" s="19"/>
      <c r="I72" s="19"/>
      <c r="J72" s="19"/>
      <c r="K72" s="19"/>
      <c r="L72" s="19"/>
    </row>
    <row r="73" ht="16.5" customHeight="1">
      <c r="A73" s="19"/>
      <c r="B73" s="37"/>
      <c r="C73" s="38"/>
      <c r="D73" s="32"/>
      <c r="E73" s="32" t="str">
        <f>IFERROR(__xludf.DUMMYFUNCTION("IF(LEN(C73)=0,"""",QUERY(Archive!C:C,""Select COUNT(C) WHERE lower(C) contains '""&amp;LOWER(C73)&amp;""' LABEL COUNT(C) ''""))"),"")</f>
        <v/>
      </c>
      <c r="F73" s="90"/>
      <c r="G73" s="91"/>
      <c r="H73" s="19"/>
      <c r="I73" s="19"/>
      <c r="J73" s="19"/>
      <c r="K73" s="19"/>
      <c r="L73" s="19"/>
    </row>
    <row r="74" ht="16.5" customHeight="1">
      <c r="A74" s="19"/>
      <c r="B74" s="37"/>
      <c r="C74" s="38"/>
      <c r="D74" s="32"/>
      <c r="E74" s="32" t="str">
        <f>IFERROR(__xludf.DUMMYFUNCTION("IF(LEN(C74)=0,"""",QUERY(Archive!C:C,""Select COUNT(C) WHERE lower(C) contains '""&amp;LOWER(C74)&amp;""' LABEL COUNT(C) ''""))"),"")</f>
        <v/>
      </c>
      <c r="F74" s="90"/>
      <c r="G74" s="91"/>
      <c r="H74" s="19"/>
      <c r="I74" s="19"/>
      <c r="J74" s="19"/>
      <c r="K74" s="19"/>
      <c r="L74" s="19"/>
    </row>
    <row r="75" ht="16.5" customHeight="1">
      <c r="A75" s="19"/>
      <c r="B75" s="37"/>
      <c r="C75" s="38"/>
      <c r="D75" s="32"/>
      <c r="E75" s="32" t="str">
        <f>IFERROR(__xludf.DUMMYFUNCTION("IF(LEN(C75)=0,"""",QUERY(Archive!C:C,""Select COUNT(C) WHERE lower(C) contains '""&amp;LOWER(C75)&amp;""' LABEL COUNT(C) ''""))"),"")</f>
        <v/>
      </c>
      <c r="F75" s="90"/>
      <c r="G75" s="91"/>
      <c r="H75" s="19"/>
      <c r="I75" s="19"/>
      <c r="J75" s="19"/>
      <c r="K75" s="19"/>
      <c r="L75" s="19"/>
    </row>
    <row r="76" ht="16.5" customHeight="1">
      <c r="A76" s="19"/>
      <c r="B76" s="37"/>
      <c r="C76" s="38"/>
      <c r="D76" s="32"/>
      <c r="E76" s="32" t="str">
        <f>IFERROR(__xludf.DUMMYFUNCTION("IF(LEN(C76)=0,"""",QUERY(Archive!C:C,""Select COUNT(C) WHERE lower(C) contains '""&amp;LOWER(C76)&amp;""' LABEL COUNT(C) ''""))"),"")</f>
        <v/>
      </c>
      <c r="F76" s="90"/>
      <c r="G76" s="91"/>
      <c r="H76" s="19"/>
      <c r="I76" s="19"/>
      <c r="J76" s="19"/>
      <c r="K76" s="19"/>
      <c r="L76" s="19"/>
    </row>
    <row r="77" ht="16.5" customHeight="1">
      <c r="A77" s="19"/>
      <c r="B77" s="37"/>
      <c r="C77" s="38"/>
      <c r="D77" s="32"/>
      <c r="E77" s="32" t="str">
        <f>IFERROR(__xludf.DUMMYFUNCTION("IF(LEN(C77)=0,"""",QUERY(Archive!C:C,""Select COUNT(C) WHERE lower(C) contains '""&amp;LOWER(C77)&amp;""' LABEL COUNT(C) ''""))"),"")</f>
        <v/>
      </c>
      <c r="F77" s="90"/>
      <c r="G77" s="91"/>
      <c r="H77" s="19"/>
      <c r="I77" s="19"/>
      <c r="J77" s="19"/>
      <c r="K77" s="19"/>
      <c r="L77" s="19"/>
    </row>
    <row r="78" ht="16.5" customHeight="1">
      <c r="A78" s="19"/>
      <c r="B78" s="37"/>
      <c r="C78" s="38"/>
      <c r="D78" s="32"/>
      <c r="E78" s="32" t="str">
        <f>IFERROR(__xludf.DUMMYFUNCTION("IF(LEN(C78)=0,"""",QUERY(Archive!C:C,""Select COUNT(C) WHERE lower(C) contains '""&amp;LOWER(C78)&amp;""' LABEL COUNT(C) ''""))"),"")</f>
        <v/>
      </c>
      <c r="F78" s="90"/>
      <c r="G78" s="91"/>
      <c r="H78" s="19"/>
      <c r="I78" s="19"/>
      <c r="J78" s="19"/>
      <c r="K78" s="19"/>
      <c r="L78" s="19"/>
    </row>
    <row r="79" ht="16.5" customHeight="1">
      <c r="A79" s="19"/>
      <c r="B79" s="37"/>
      <c r="C79" s="38"/>
      <c r="D79" s="32"/>
      <c r="E79" s="32" t="str">
        <f>IFERROR(__xludf.DUMMYFUNCTION("IF(LEN(C79)=0,"""",QUERY(Archive!C:C,""Select COUNT(C) WHERE lower(C) contains '""&amp;LOWER(C79)&amp;""' LABEL COUNT(C) ''""))"),"")</f>
        <v/>
      </c>
      <c r="F79" s="90"/>
      <c r="G79" s="91"/>
      <c r="H79" s="19"/>
      <c r="I79" s="19"/>
      <c r="J79" s="19"/>
      <c r="K79" s="19"/>
      <c r="L79" s="19"/>
    </row>
    <row r="80" ht="16.5" customHeight="1">
      <c r="A80" s="19"/>
      <c r="B80" s="37"/>
      <c r="C80" s="38"/>
      <c r="D80" s="32"/>
      <c r="E80" s="32" t="str">
        <f>IFERROR(__xludf.DUMMYFUNCTION("IF(LEN(C80)=0,"""",QUERY(Archive!C:C,""Select COUNT(C) WHERE lower(C) contains '""&amp;LOWER(C80)&amp;""' LABEL COUNT(C) ''""))"),"")</f>
        <v/>
      </c>
      <c r="F80" s="90"/>
      <c r="G80" s="91"/>
      <c r="H80" s="19"/>
      <c r="I80" s="19"/>
      <c r="J80" s="19"/>
      <c r="K80" s="19"/>
      <c r="L80" s="19"/>
    </row>
    <row r="81" ht="16.5" customHeight="1">
      <c r="A81" s="19"/>
      <c r="B81" s="37"/>
      <c r="C81" s="38"/>
      <c r="D81" s="32"/>
      <c r="E81" s="32" t="str">
        <f>IFERROR(__xludf.DUMMYFUNCTION("IF(LEN(C81)=0,"""",QUERY(Archive!C:C,""Select COUNT(C) WHERE lower(C) contains '""&amp;LOWER(C81)&amp;""' LABEL COUNT(C) ''""))"),"")</f>
        <v/>
      </c>
      <c r="F81" s="90"/>
      <c r="G81" s="91"/>
      <c r="H81" s="19"/>
      <c r="I81" s="19"/>
      <c r="J81" s="19"/>
      <c r="K81" s="19"/>
      <c r="L81" s="19"/>
    </row>
    <row r="82" ht="16.5" customHeight="1">
      <c r="A82" s="19"/>
      <c r="B82" s="37"/>
      <c r="C82" s="38"/>
      <c r="D82" s="32"/>
      <c r="E82" s="32" t="str">
        <f>IFERROR(__xludf.DUMMYFUNCTION("IF(LEN(C82)=0,"""",QUERY(Archive!C:C,""Select COUNT(C) WHERE lower(C) contains '""&amp;LOWER(C82)&amp;""' LABEL COUNT(C) ''""))"),"")</f>
        <v/>
      </c>
      <c r="F82" s="90"/>
      <c r="G82" s="91"/>
      <c r="H82" s="19"/>
      <c r="I82" s="19"/>
      <c r="J82" s="19"/>
      <c r="K82" s="19"/>
      <c r="L82" s="19"/>
    </row>
    <row r="83" ht="16.5" customHeight="1">
      <c r="A83" s="19"/>
      <c r="B83" s="37"/>
      <c r="C83" s="38"/>
      <c r="D83" s="32"/>
      <c r="E83" s="32" t="str">
        <f>IFERROR(__xludf.DUMMYFUNCTION("IF(LEN(C83)=0,"""",QUERY(Archive!C:C,""Select COUNT(C) WHERE lower(C) contains '""&amp;LOWER(C83)&amp;""' LABEL COUNT(C) ''""))"),"")</f>
        <v/>
      </c>
      <c r="F83" s="90"/>
      <c r="G83" s="91"/>
      <c r="H83" s="19"/>
      <c r="I83" s="19"/>
      <c r="J83" s="19"/>
      <c r="K83" s="19"/>
      <c r="L83" s="19"/>
    </row>
    <row r="84" ht="16.5" customHeight="1">
      <c r="A84" s="19"/>
      <c r="B84" s="37"/>
      <c r="C84" s="38"/>
      <c r="D84" s="32"/>
      <c r="E84" s="32" t="str">
        <f>IFERROR(__xludf.DUMMYFUNCTION("IF(LEN(C84)=0,"""",QUERY(Archive!C:C,""Select COUNT(C) WHERE lower(C) contains '""&amp;LOWER(C84)&amp;""' LABEL COUNT(C) ''""))"),"")</f>
        <v/>
      </c>
      <c r="F84" s="90"/>
      <c r="G84" s="91"/>
      <c r="H84" s="19"/>
      <c r="I84" s="19"/>
      <c r="J84" s="19"/>
      <c r="K84" s="19"/>
      <c r="L84" s="19"/>
    </row>
    <row r="85" ht="16.5" customHeight="1">
      <c r="A85" s="19"/>
      <c r="B85" s="37"/>
      <c r="C85" s="38"/>
      <c r="D85" s="32"/>
      <c r="E85" s="32" t="str">
        <f>IFERROR(__xludf.DUMMYFUNCTION("IF(LEN(C85)=0,"""",QUERY(Archive!C:C,""Select COUNT(C) WHERE lower(C) contains '""&amp;LOWER(C85)&amp;""' LABEL COUNT(C) ''""))"),"")</f>
        <v/>
      </c>
      <c r="F85" s="90"/>
      <c r="G85" s="91"/>
      <c r="H85" s="19"/>
      <c r="I85" s="19"/>
      <c r="J85" s="19"/>
      <c r="K85" s="19"/>
      <c r="L85" s="19"/>
    </row>
    <row r="86" ht="16.5" customHeight="1">
      <c r="A86" s="19"/>
      <c r="B86" s="37"/>
      <c r="C86" s="38"/>
      <c r="D86" s="32"/>
      <c r="E86" s="32" t="str">
        <f>IFERROR(__xludf.DUMMYFUNCTION("IF(LEN(C86)=0,"""",QUERY(Archive!C:C,""Select COUNT(C) WHERE lower(C) contains '""&amp;LOWER(C86)&amp;""' LABEL COUNT(C) ''""))"),"")</f>
        <v/>
      </c>
      <c r="F86" s="90"/>
      <c r="G86" s="91"/>
      <c r="H86" s="19"/>
      <c r="I86" s="19"/>
      <c r="J86" s="19"/>
      <c r="K86" s="19"/>
      <c r="L86" s="19"/>
    </row>
    <row r="87" ht="16.5" customHeight="1">
      <c r="A87" s="19"/>
      <c r="B87" s="37"/>
      <c r="C87" s="38"/>
      <c r="D87" s="32"/>
      <c r="E87" s="32" t="str">
        <f>IFERROR(__xludf.DUMMYFUNCTION("IF(LEN(C87)=0,"""",QUERY(Archive!C:C,""Select COUNT(C) WHERE lower(C) contains '""&amp;LOWER(C87)&amp;""' LABEL COUNT(C) ''""))"),"")</f>
        <v/>
      </c>
      <c r="F87" s="90"/>
      <c r="G87" s="91"/>
      <c r="H87" s="19"/>
      <c r="I87" s="19"/>
      <c r="J87" s="19"/>
      <c r="K87" s="19"/>
      <c r="L87" s="19"/>
    </row>
    <row r="88" ht="16.5" customHeight="1">
      <c r="A88" s="19"/>
      <c r="B88" s="37"/>
      <c r="C88" s="38"/>
      <c r="D88" s="32"/>
      <c r="E88" s="32" t="str">
        <f>IFERROR(__xludf.DUMMYFUNCTION("IF(LEN(C88)=0,"""",QUERY(Archive!C:C,""Select COUNT(C) WHERE lower(C) contains '""&amp;LOWER(C88)&amp;""' LABEL COUNT(C) ''""))"),"")</f>
        <v/>
      </c>
      <c r="F88" s="90"/>
      <c r="G88" s="91"/>
      <c r="H88" s="19"/>
      <c r="I88" s="19"/>
      <c r="J88" s="19"/>
      <c r="K88" s="19"/>
      <c r="L88" s="19"/>
    </row>
    <row r="89" ht="16.5" customHeight="1">
      <c r="A89" s="19"/>
      <c r="B89" s="37"/>
      <c r="C89" s="38"/>
      <c r="D89" s="32"/>
      <c r="E89" s="32" t="str">
        <f>IFERROR(__xludf.DUMMYFUNCTION("IF(LEN(C89)=0,"""",QUERY(Archive!C:C,""Select COUNT(C) WHERE lower(C) contains '""&amp;LOWER(C89)&amp;""' LABEL COUNT(C) ''""))"),"")</f>
        <v/>
      </c>
      <c r="F89" s="90"/>
      <c r="G89" s="91"/>
      <c r="H89" s="19"/>
      <c r="I89" s="19"/>
      <c r="J89" s="19"/>
      <c r="K89" s="19"/>
      <c r="L89" s="19"/>
    </row>
    <row r="90" ht="16.5" customHeight="1">
      <c r="A90" s="19"/>
      <c r="B90" s="37"/>
      <c r="C90" s="38"/>
      <c r="D90" s="32"/>
      <c r="E90" s="32" t="str">
        <f>IFERROR(__xludf.DUMMYFUNCTION("IF(LEN(C90)=0,"""",QUERY(Archive!C:C,""Select COUNT(C) WHERE lower(C) contains '""&amp;LOWER(C90)&amp;""' LABEL COUNT(C) ''""))"),"")</f>
        <v/>
      </c>
      <c r="F90" s="90"/>
      <c r="G90" s="91"/>
      <c r="H90" s="19"/>
      <c r="I90" s="19"/>
      <c r="J90" s="19"/>
      <c r="K90" s="19"/>
      <c r="L90" s="19"/>
    </row>
    <row r="91" ht="16.5" customHeight="1">
      <c r="A91" s="19"/>
      <c r="B91" s="37"/>
      <c r="C91" s="38"/>
      <c r="D91" s="32"/>
      <c r="E91" s="32" t="str">
        <f>IFERROR(__xludf.DUMMYFUNCTION("IF(LEN(C91)=0,"""",QUERY(Archive!C:C,""Select COUNT(C) WHERE lower(C) contains '""&amp;LOWER(C91)&amp;""' LABEL COUNT(C) ''""))"),"")</f>
        <v/>
      </c>
      <c r="F91" s="90"/>
      <c r="G91" s="91"/>
      <c r="H91" s="19"/>
      <c r="I91" s="19"/>
      <c r="J91" s="19"/>
      <c r="K91" s="19"/>
      <c r="L91" s="19"/>
    </row>
    <row r="92" ht="16.5" customHeight="1">
      <c r="A92" s="19"/>
      <c r="B92" s="37"/>
      <c r="C92" s="38"/>
      <c r="D92" s="32"/>
      <c r="E92" s="32" t="str">
        <f>IFERROR(__xludf.DUMMYFUNCTION("IF(LEN(C92)=0,"""",QUERY(Archive!C:C,""Select COUNT(C) WHERE lower(C) contains '""&amp;LOWER(C92)&amp;""' LABEL COUNT(C) ''""))"),"")</f>
        <v/>
      </c>
      <c r="F92" s="90"/>
      <c r="G92" s="91"/>
      <c r="H92" s="19"/>
      <c r="I92" s="19"/>
      <c r="J92" s="19"/>
      <c r="K92" s="19"/>
      <c r="L92" s="19"/>
    </row>
    <row r="93" ht="16.5" customHeight="1">
      <c r="A93" s="19"/>
      <c r="B93" s="37"/>
      <c r="C93" s="38"/>
      <c r="D93" s="32"/>
      <c r="E93" s="32" t="str">
        <f>IFERROR(__xludf.DUMMYFUNCTION("IF(LEN(C93)=0,"""",QUERY(Archive!C:C,""Select COUNT(C) WHERE lower(C) contains '""&amp;LOWER(C93)&amp;""' LABEL COUNT(C) ''""))"),"")</f>
        <v/>
      </c>
      <c r="F93" s="90"/>
      <c r="G93" s="91"/>
      <c r="H93" s="19"/>
      <c r="I93" s="19"/>
      <c r="J93" s="19"/>
      <c r="K93" s="19"/>
      <c r="L93" s="19"/>
    </row>
    <row r="94" ht="16.5" customHeight="1">
      <c r="A94" s="19"/>
      <c r="B94" s="37"/>
      <c r="C94" s="38"/>
      <c r="D94" s="32"/>
      <c r="E94" s="32" t="str">
        <f>IFERROR(__xludf.DUMMYFUNCTION("IF(LEN(C94)=0,"""",QUERY(Archive!C:C,""Select COUNT(C) WHERE lower(C) contains '""&amp;LOWER(C94)&amp;""' LABEL COUNT(C) ''""))"),"")</f>
        <v/>
      </c>
      <c r="F94" s="90"/>
      <c r="G94" s="91"/>
      <c r="H94" s="19"/>
      <c r="I94" s="19"/>
      <c r="J94" s="19"/>
      <c r="K94" s="19"/>
      <c r="L94" s="19"/>
    </row>
    <row r="95" ht="16.5" customHeight="1">
      <c r="A95" s="19"/>
      <c r="B95" s="37"/>
      <c r="C95" s="38"/>
      <c r="D95" s="32"/>
      <c r="E95" s="32" t="str">
        <f>IFERROR(__xludf.DUMMYFUNCTION("IF(LEN(C95)=0,"""",QUERY(Archive!C:C,""Select COUNT(C) WHERE lower(C) contains '""&amp;LOWER(C95)&amp;""' LABEL COUNT(C) ''""))"),"")</f>
        <v/>
      </c>
      <c r="F95" s="90"/>
      <c r="G95" s="91"/>
      <c r="H95" s="19"/>
      <c r="I95" s="19"/>
      <c r="J95" s="19"/>
      <c r="K95" s="19"/>
      <c r="L95" s="19"/>
    </row>
    <row r="96" ht="16.5" customHeight="1">
      <c r="A96" s="19"/>
      <c r="B96" s="37"/>
      <c r="C96" s="38"/>
      <c r="D96" s="32"/>
      <c r="E96" s="32" t="str">
        <f>IFERROR(__xludf.DUMMYFUNCTION("IF(LEN(C96)=0,"""",QUERY(Archive!C:C,""Select COUNT(C) WHERE lower(C) contains '""&amp;LOWER(C96)&amp;""' LABEL COUNT(C) ''""))"),"")</f>
        <v/>
      </c>
      <c r="F96" s="90"/>
      <c r="G96" s="91"/>
      <c r="H96" s="19"/>
      <c r="I96" s="19"/>
      <c r="J96" s="19"/>
      <c r="K96" s="19"/>
      <c r="L96" s="19"/>
    </row>
    <row r="97" ht="16.5" customHeight="1">
      <c r="A97" s="19"/>
      <c r="B97" s="37"/>
      <c r="C97" s="38"/>
      <c r="D97" s="32"/>
      <c r="E97" s="32" t="str">
        <f>IFERROR(__xludf.DUMMYFUNCTION("IF(LEN(C97)=0,"""",QUERY(Archive!C:C,""Select COUNT(C) WHERE lower(C) contains '""&amp;LOWER(C97)&amp;""' LABEL COUNT(C) ''""))"),"")</f>
        <v/>
      </c>
      <c r="F97" s="90"/>
      <c r="G97" s="91"/>
      <c r="H97" s="19"/>
      <c r="I97" s="19"/>
      <c r="J97" s="19"/>
      <c r="K97" s="19"/>
      <c r="L97" s="19"/>
    </row>
    <row r="98" ht="16.5" customHeight="1">
      <c r="A98" s="19"/>
      <c r="B98" s="37"/>
      <c r="C98" s="38"/>
      <c r="D98" s="32"/>
      <c r="E98" s="32" t="str">
        <f>IFERROR(__xludf.DUMMYFUNCTION("IF(LEN(C98)=0,"""",QUERY(Archive!C:C,""Select COUNT(C) WHERE lower(C) contains '""&amp;LOWER(C98)&amp;""' LABEL COUNT(C) ''""))"),"")</f>
        <v/>
      </c>
      <c r="F98" s="90"/>
      <c r="G98" s="91"/>
      <c r="H98" s="19"/>
      <c r="I98" s="19"/>
      <c r="J98" s="19"/>
      <c r="K98" s="19"/>
      <c r="L98" s="19"/>
    </row>
    <row r="99" ht="16.5" customHeight="1">
      <c r="A99" s="19"/>
      <c r="B99" s="37"/>
      <c r="C99" s="38"/>
      <c r="D99" s="32"/>
      <c r="E99" s="32" t="str">
        <f>IFERROR(__xludf.DUMMYFUNCTION("IF(LEN(C99)=0,"""",QUERY(Archive!C:C,""Select COUNT(C) WHERE lower(C) contains '""&amp;LOWER(C99)&amp;""' LABEL COUNT(C) ''""))"),"")</f>
        <v/>
      </c>
      <c r="F99" s="90"/>
      <c r="G99" s="91"/>
      <c r="H99" s="19"/>
      <c r="I99" s="19"/>
      <c r="J99" s="19"/>
      <c r="K99" s="19"/>
      <c r="L99" s="19"/>
    </row>
    <row r="100" ht="16.5" customHeight="1">
      <c r="A100" s="19"/>
      <c r="B100" s="37"/>
      <c r="C100" s="38"/>
      <c r="D100" s="32"/>
      <c r="E100" s="32" t="str">
        <f>IFERROR(__xludf.DUMMYFUNCTION("IF(LEN(C100)=0,"""",QUERY(Archive!C:C,""Select COUNT(C) WHERE lower(C) contains '""&amp;LOWER(C100)&amp;""' LABEL COUNT(C) ''""))"),"")</f>
        <v/>
      </c>
      <c r="F100" s="90"/>
      <c r="G100" s="91"/>
      <c r="H100" s="19"/>
      <c r="I100" s="19"/>
      <c r="J100" s="19"/>
      <c r="K100" s="19"/>
      <c r="L100" s="19"/>
    </row>
    <row r="101" ht="16.5" customHeight="1">
      <c r="A101" s="19"/>
      <c r="B101" s="37"/>
      <c r="C101" s="38"/>
      <c r="D101" s="32"/>
      <c r="E101" s="32" t="str">
        <f>IFERROR(__xludf.DUMMYFUNCTION("IF(LEN(C101)=0,"""",QUERY(Archive!C:C,""Select COUNT(C) WHERE lower(C) contains '""&amp;LOWER(C101)&amp;""' LABEL COUNT(C) ''""))"),"")</f>
        <v/>
      </c>
      <c r="F101" s="90"/>
      <c r="G101" s="91"/>
      <c r="H101" s="19"/>
      <c r="I101" s="19"/>
      <c r="J101" s="19"/>
      <c r="K101" s="19"/>
      <c r="L101" s="19"/>
    </row>
    <row r="102" ht="16.5" customHeight="1">
      <c r="A102" s="19"/>
      <c r="B102" s="37"/>
      <c r="C102" s="38"/>
      <c r="D102" s="32"/>
      <c r="E102" s="32" t="str">
        <f>IFERROR(__xludf.DUMMYFUNCTION("IF(LEN(C102)=0,"""",QUERY(Archive!C:C,""Select COUNT(C) WHERE lower(C) contains '""&amp;LOWER(C102)&amp;""' LABEL COUNT(C) ''""))"),"")</f>
        <v/>
      </c>
      <c r="F102" s="90"/>
      <c r="G102" s="91"/>
      <c r="H102" s="19"/>
      <c r="I102" s="19"/>
      <c r="J102" s="19"/>
      <c r="K102" s="19"/>
      <c r="L102" s="19"/>
    </row>
    <row r="103" ht="16.5" customHeight="1">
      <c r="A103" s="19"/>
      <c r="B103" s="37"/>
      <c r="C103" s="38"/>
      <c r="D103" s="32"/>
      <c r="E103" s="32" t="str">
        <f>IFERROR(__xludf.DUMMYFUNCTION("IF(LEN(C103)=0,"""",QUERY(Archive!C:C,""Select COUNT(C) WHERE lower(C) contains '""&amp;LOWER(C103)&amp;""' LABEL COUNT(C) ''""))"),"")</f>
        <v/>
      </c>
      <c r="F103" s="90"/>
      <c r="G103" s="91"/>
      <c r="H103" s="19"/>
      <c r="I103" s="19"/>
      <c r="J103" s="19"/>
      <c r="K103" s="19"/>
      <c r="L103" s="19"/>
    </row>
    <row r="104" ht="16.5" customHeight="1">
      <c r="A104" s="19"/>
      <c r="B104" s="37"/>
      <c r="C104" s="38"/>
      <c r="D104" s="32"/>
      <c r="E104" s="32" t="str">
        <f>IFERROR(__xludf.DUMMYFUNCTION("IF(LEN(C104)=0,"""",QUERY(Archive!C:C,""Select COUNT(C) WHERE lower(C) contains '""&amp;LOWER(C104)&amp;""' LABEL COUNT(C) ''""))"),"")</f>
        <v/>
      </c>
      <c r="F104" s="90"/>
      <c r="G104" s="91"/>
      <c r="H104" s="19"/>
      <c r="I104" s="19"/>
      <c r="J104" s="19"/>
      <c r="K104" s="19"/>
      <c r="L104" s="19"/>
    </row>
    <row r="105" ht="16.5" customHeight="1">
      <c r="A105" s="19"/>
      <c r="B105" s="37"/>
      <c r="C105" s="38"/>
      <c r="D105" s="32"/>
      <c r="E105" s="32" t="str">
        <f>IFERROR(__xludf.DUMMYFUNCTION("IF(LEN(C105)=0,"""",QUERY(Archive!C:C,""Select COUNT(C) WHERE lower(C) contains '""&amp;LOWER(C105)&amp;""' LABEL COUNT(C) ''""))"),"")</f>
        <v/>
      </c>
      <c r="F105" s="90"/>
      <c r="G105" s="91"/>
      <c r="H105" s="19"/>
      <c r="I105" s="19"/>
      <c r="J105" s="19"/>
      <c r="K105" s="19"/>
      <c r="L105" s="19"/>
    </row>
    <row r="106" ht="16.5" customHeight="1">
      <c r="A106" s="19"/>
      <c r="B106" s="37"/>
      <c r="C106" s="38"/>
      <c r="D106" s="32"/>
      <c r="E106" s="32" t="str">
        <f>IFERROR(__xludf.DUMMYFUNCTION("IF(LEN(C106)=0,"""",QUERY(Archive!C:C,""Select COUNT(C) WHERE lower(C) contains '""&amp;LOWER(C106)&amp;""' LABEL COUNT(C) ''""))"),"")</f>
        <v/>
      </c>
      <c r="F106" s="90"/>
      <c r="G106" s="91"/>
      <c r="H106" s="19"/>
      <c r="I106" s="19"/>
      <c r="J106" s="19"/>
      <c r="K106" s="19"/>
      <c r="L106" s="19"/>
    </row>
    <row r="107" ht="16.5" customHeight="1">
      <c r="A107" s="19"/>
      <c r="B107" s="37"/>
      <c r="C107" s="38"/>
      <c r="D107" s="32"/>
      <c r="E107" s="32" t="str">
        <f>IFERROR(__xludf.DUMMYFUNCTION("IF(LEN(C107)=0,"""",QUERY(Archive!C:C,""Select COUNT(C) WHERE lower(C) contains '""&amp;LOWER(C107)&amp;""' LABEL COUNT(C) ''""))"),"")</f>
        <v/>
      </c>
      <c r="F107" s="90"/>
      <c r="G107" s="91"/>
      <c r="H107" s="19"/>
      <c r="I107" s="19"/>
      <c r="J107" s="19"/>
      <c r="K107" s="19"/>
      <c r="L107" s="19"/>
    </row>
    <row r="108" ht="16.5" customHeight="1">
      <c r="A108" s="19"/>
      <c r="B108" s="37"/>
      <c r="C108" s="38"/>
      <c r="D108" s="32"/>
      <c r="E108" s="32" t="str">
        <f>IFERROR(__xludf.DUMMYFUNCTION("IF(LEN(C108)=0,"""",QUERY(Archive!C:C,""Select COUNT(C) WHERE lower(C) contains '""&amp;LOWER(C108)&amp;""' LABEL COUNT(C) ''""))"),"")</f>
        <v/>
      </c>
      <c r="F108" s="90"/>
      <c r="G108" s="91"/>
      <c r="H108" s="19"/>
      <c r="I108" s="19"/>
      <c r="J108" s="19"/>
      <c r="K108" s="19"/>
      <c r="L108" s="19"/>
    </row>
    <row r="109" ht="16.5" customHeight="1">
      <c r="A109" s="19"/>
      <c r="B109" s="37"/>
      <c r="C109" s="38"/>
      <c r="D109" s="32"/>
      <c r="E109" s="32" t="str">
        <f>IFERROR(__xludf.DUMMYFUNCTION("IF(LEN(C109)=0,"""",QUERY(Archive!C:C,""Select COUNT(C) WHERE lower(C) contains '""&amp;LOWER(C109)&amp;""' LABEL COUNT(C) ''""))"),"")</f>
        <v/>
      </c>
      <c r="F109" s="90"/>
      <c r="G109" s="91"/>
      <c r="H109" s="19"/>
      <c r="I109" s="19"/>
      <c r="J109" s="19"/>
      <c r="K109" s="19"/>
      <c r="L109" s="19"/>
    </row>
    <row r="110" ht="16.5" customHeight="1">
      <c r="A110" s="19"/>
      <c r="B110" s="37"/>
      <c r="C110" s="38"/>
      <c r="D110" s="32"/>
      <c r="E110" s="32" t="str">
        <f>IFERROR(__xludf.DUMMYFUNCTION("IF(LEN(C110)=0,"""",QUERY(Archive!C:C,""Select COUNT(C) WHERE lower(C) contains '""&amp;LOWER(C110)&amp;""' LABEL COUNT(C) ''""))"),"")</f>
        <v/>
      </c>
      <c r="F110" s="90"/>
      <c r="G110" s="91"/>
      <c r="H110" s="19"/>
      <c r="I110" s="19"/>
      <c r="J110" s="19"/>
      <c r="K110" s="19"/>
      <c r="L110" s="19"/>
    </row>
    <row r="111" ht="16.5" customHeight="1">
      <c r="A111" s="19"/>
      <c r="B111" s="37"/>
      <c r="C111" s="38"/>
      <c r="D111" s="32"/>
      <c r="E111" s="32" t="str">
        <f>IFERROR(__xludf.DUMMYFUNCTION("IF(LEN(C111)=0,"""",QUERY(Archive!C:C,""Select COUNT(C) WHERE lower(C) contains '""&amp;LOWER(C111)&amp;""' LABEL COUNT(C) ''""))"),"")</f>
        <v/>
      </c>
      <c r="F111" s="90"/>
      <c r="G111" s="91"/>
      <c r="H111" s="19"/>
      <c r="I111" s="19"/>
      <c r="J111" s="19"/>
      <c r="K111" s="19"/>
      <c r="L111" s="19"/>
    </row>
    <row r="112" ht="16.5" customHeight="1">
      <c r="A112" s="19"/>
      <c r="B112" s="37"/>
      <c r="C112" s="38"/>
      <c r="D112" s="32"/>
      <c r="E112" s="32" t="str">
        <f>IFERROR(__xludf.DUMMYFUNCTION("IF(LEN(C112)=0,"""",QUERY(Archive!C:C,""Select COUNT(C) WHERE lower(C) contains '""&amp;LOWER(C112)&amp;""' LABEL COUNT(C) ''""))"),"")</f>
        <v/>
      </c>
      <c r="F112" s="90"/>
      <c r="G112" s="91"/>
      <c r="H112" s="19"/>
      <c r="I112" s="19"/>
      <c r="J112" s="19"/>
      <c r="K112" s="19"/>
      <c r="L112" s="19"/>
    </row>
    <row r="113" ht="16.5" customHeight="1">
      <c r="A113" s="19"/>
      <c r="B113" s="37"/>
      <c r="C113" s="38"/>
      <c r="D113" s="32"/>
      <c r="E113" s="32" t="str">
        <f>IFERROR(__xludf.DUMMYFUNCTION("IF(LEN(C113)=0,"""",QUERY(Archive!C:C,""Select COUNT(C) WHERE lower(C) contains '""&amp;LOWER(C113)&amp;""' LABEL COUNT(C) ''""))"),"")</f>
        <v/>
      </c>
      <c r="F113" s="90"/>
      <c r="G113" s="91"/>
      <c r="H113" s="19"/>
      <c r="I113" s="19"/>
      <c r="J113" s="19"/>
      <c r="K113" s="19"/>
      <c r="L113" s="19"/>
    </row>
    <row r="114" ht="16.5" customHeight="1">
      <c r="A114" s="19"/>
      <c r="B114" s="37"/>
      <c r="C114" s="38"/>
      <c r="D114" s="32"/>
      <c r="E114" s="32" t="str">
        <f>IFERROR(__xludf.DUMMYFUNCTION("IF(LEN(C114)=0,"""",QUERY(Archive!C:C,""Select COUNT(C) WHERE lower(C) contains '""&amp;LOWER(C114)&amp;""' LABEL COUNT(C) ''""))"),"")</f>
        <v/>
      </c>
      <c r="F114" s="90"/>
      <c r="G114" s="91"/>
      <c r="H114" s="19"/>
      <c r="I114" s="19"/>
      <c r="J114" s="19"/>
      <c r="K114" s="19"/>
      <c r="L114" s="19"/>
    </row>
    <row r="115" ht="16.5" customHeight="1">
      <c r="A115" s="19"/>
      <c r="B115" s="37"/>
      <c r="C115" s="38"/>
      <c r="D115" s="32"/>
      <c r="E115" s="32" t="str">
        <f>IFERROR(__xludf.DUMMYFUNCTION("IF(LEN(C115)=0,"""",QUERY(Archive!C:C,""Select COUNT(C) WHERE lower(C) contains '""&amp;LOWER(C115)&amp;""' LABEL COUNT(C) ''""))"),"")</f>
        <v/>
      </c>
      <c r="F115" s="90"/>
      <c r="G115" s="91"/>
      <c r="H115" s="19"/>
      <c r="I115" s="19"/>
      <c r="J115" s="19"/>
      <c r="K115" s="19"/>
      <c r="L115" s="19"/>
    </row>
    <row r="116" ht="16.5" customHeight="1">
      <c r="A116" s="19"/>
      <c r="B116" s="37"/>
      <c r="C116" s="38"/>
      <c r="D116" s="32"/>
      <c r="E116" s="32" t="str">
        <f>IFERROR(__xludf.DUMMYFUNCTION("IF(LEN(C116)=0,"""",QUERY(Archive!C:C,""Select COUNT(C) WHERE lower(C) contains '""&amp;LOWER(C116)&amp;""' LABEL COUNT(C) ''""))"),"")</f>
        <v/>
      </c>
      <c r="F116" s="90"/>
      <c r="G116" s="91"/>
      <c r="H116" s="19"/>
      <c r="I116" s="19"/>
      <c r="J116" s="19"/>
      <c r="K116" s="19"/>
      <c r="L116" s="19"/>
    </row>
    <row r="117" ht="16.5" customHeight="1">
      <c r="A117" s="19"/>
      <c r="B117" s="37"/>
      <c r="C117" s="38"/>
      <c r="D117" s="32"/>
      <c r="E117" s="32" t="str">
        <f>IFERROR(__xludf.DUMMYFUNCTION("IF(LEN(C117)=0,"""",QUERY(Archive!C:C,""Select COUNT(C) WHERE lower(C) contains '""&amp;LOWER(C117)&amp;""' LABEL COUNT(C) ''""))"),"")</f>
        <v/>
      </c>
      <c r="F117" s="90"/>
      <c r="G117" s="91"/>
      <c r="H117" s="19"/>
      <c r="I117" s="19"/>
      <c r="J117" s="19"/>
      <c r="K117" s="19"/>
      <c r="L117" s="19"/>
    </row>
    <row r="118" ht="16.5" customHeight="1">
      <c r="A118" s="19"/>
      <c r="B118" s="37"/>
      <c r="C118" s="38"/>
      <c r="D118" s="32"/>
      <c r="E118" s="32" t="str">
        <f>IFERROR(__xludf.DUMMYFUNCTION("IF(LEN(C118)=0,"""",QUERY(Archive!C:C,""Select COUNT(C) WHERE lower(C) contains '""&amp;LOWER(C118)&amp;""' LABEL COUNT(C) ''""))"),"")</f>
        <v/>
      </c>
      <c r="F118" s="90"/>
      <c r="G118" s="91"/>
      <c r="H118" s="19"/>
      <c r="I118" s="19"/>
      <c r="J118" s="19"/>
      <c r="K118" s="19"/>
      <c r="L118" s="19"/>
    </row>
    <row r="119" ht="16.5" customHeight="1">
      <c r="A119" s="19"/>
      <c r="B119" s="37"/>
      <c r="C119" s="38"/>
      <c r="D119" s="32"/>
      <c r="E119" s="32" t="str">
        <f>IFERROR(__xludf.DUMMYFUNCTION("IF(LEN(C119)=0,"""",QUERY(Archive!C:C,""Select COUNT(C) WHERE lower(C) contains '""&amp;LOWER(C119)&amp;""' LABEL COUNT(C) ''""))"),"")</f>
        <v/>
      </c>
      <c r="F119" s="90"/>
      <c r="G119" s="91"/>
      <c r="H119" s="19"/>
      <c r="I119" s="19"/>
      <c r="J119" s="19"/>
      <c r="K119" s="19"/>
      <c r="L119" s="19"/>
    </row>
    <row r="120" ht="16.5" customHeight="1">
      <c r="A120" s="19"/>
      <c r="B120" s="37"/>
      <c r="C120" s="38"/>
      <c r="D120" s="32"/>
      <c r="E120" s="32" t="str">
        <f>IFERROR(__xludf.DUMMYFUNCTION("IF(LEN(C120)=0,"""",QUERY(Archive!C:C,""Select COUNT(C) WHERE lower(C) contains '""&amp;LOWER(C120)&amp;""' LABEL COUNT(C) ''""))"),"")</f>
        <v/>
      </c>
      <c r="F120" s="90"/>
      <c r="G120" s="91"/>
      <c r="H120" s="19"/>
      <c r="I120" s="19"/>
      <c r="J120" s="19"/>
      <c r="K120" s="19"/>
      <c r="L120" s="19"/>
    </row>
    <row r="121" ht="16.5" customHeight="1">
      <c r="A121" s="19"/>
      <c r="B121" s="37"/>
      <c r="C121" s="38"/>
      <c r="D121" s="32"/>
      <c r="E121" s="32" t="str">
        <f>IFERROR(__xludf.DUMMYFUNCTION("IF(LEN(C121)=0,"""",QUERY(Archive!C:C,""Select COUNT(C) WHERE lower(C) contains '""&amp;LOWER(C121)&amp;""' LABEL COUNT(C) ''""))"),"")</f>
        <v/>
      </c>
      <c r="F121" s="90"/>
      <c r="G121" s="91"/>
      <c r="H121" s="19"/>
      <c r="I121" s="19"/>
      <c r="J121" s="19"/>
      <c r="K121" s="19"/>
      <c r="L121" s="19"/>
    </row>
    <row r="122" ht="16.5" customHeight="1">
      <c r="A122" s="19"/>
      <c r="B122" s="37"/>
      <c r="C122" s="38"/>
      <c r="D122" s="32"/>
      <c r="E122" s="32" t="str">
        <f>IFERROR(__xludf.DUMMYFUNCTION("IF(LEN(C122)=0,"""",QUERY(Archive!C:C,""Select COUNT(C) WHERE lower(C) contains '""&amp;LOWER(C122)&amp;""' LABEL COUNT(C) ''""))"),"")</f>
        <v/>
      </c>
      <c r="F122" s="90"/>
      <c r="G122" s="91"/>
      <c r="H122" s="19"/>
      <c r="I122" s="19"/>
      <c r="J122" s="19"/>
      <c r="K122" s="19"/>
      <c r="L122" s="19"/>
    </row>
    <row r="123" ht="16.5" customHeight="1">
      <c r="A123" s="19"/>
      <c r="B123" s="37"/>
      <c r="C123" s="38"/>
      <c r="D123" s="32"/>
      <c r="E123" s="32" t="str">
        <f>IFERROR(__xludf.DUMMYFUNCTION("IF(LEN(C123)=0,"""",QUERY(Archive!C:C,""Select COUNT(C) WHERE lower(C) contains '""&amp;LOWER(C123)&amp;""' LABEL COUNT(C) ''""))"),"")</f>
        <v/>
      </c>
      <c r="F123" s="90"/>
      <c r="G123" s="91"/>
      <c r="H123" s="19"/>
      <c r="I123" s="19"/>
      <c r="J123" s="19"/>
      <c r="K123" s="19"/>
      <c r="L123" s="19"/>
    </row>
    <row r="124" ht="16.5" customHeight="1">
      <c r="A124" s="19"/>
      <c r="B124" s="37"/>
      <c r="C124" s="38"/>
      <c r="D124" s="32"/>
      <c r="E124" s="32" t="str">
        <f>IFERROR(__xludf.DUMMYFUNCTION("IF(LEN(C124)=0,"""",QUERY(Archive!C:C,""Select COUNT(C) WHERE lower(C) contains '""&amp;LOWER(C124)&amp;""' LABEL COUNT(C) ''""))"),"")</f>
        <v/>
      </c>
      <c r="F124" s="90"/>
      <c r="G124" s="91"/>
      <c r="H124" s="19"/>
      <c r="I124" s="19"/>
      <c r="J124" s="19"/>
      <c r="K124" s="19"/>
      <c r="L124" s="19"/>
    </row>
    <row r="125" ht="16.5" customHeight="1">
      <c r="A125" s="19"/>
      <c r="B125" s="37"/>
      <c r="C125" s="38"/>
      <c r="D125" s="32"/>
      <c r="E125" s="32" t="str">
        <f>IFERROR(__xludf.DUMMYFUNCTION("IF(LEN(C125)=0,"""",QUERY(Archive!C:C,""Select COUNT(C) WHERE lower(C) contains '""&amp;LOWER(C125)&amp;""' LABEL COUNT(C) ''""))"),"")</f>
        <v/>
      </c>
      <c r="F125" s="90"/>
      <c r="G125" s="91"/>
      <c r="H125" s="19"/>
      <c r="I125" s="19"/>
      <c r="J125" s="19"/>
      <c r="K125" s="19"/>
      <c r="L125" s="19"/>
    </row>
    <row r="126" ht="16.5" customHeight="1">
      <c r="A126" s="19"/>
      <c r="B126" s="37"/>
      <c r="C126" s="38"/>
      <c r="D126" s="32"/>
      <c r="E126" s="32" t="str">
        <f>IFERROR(__xludf.DUMMYFUNCTION("IF(LEN(C126)=0,"""",QUERY(Archive!C:C,""Select COUNT(C) WHERE lower(C) contains '""&amp;LOWER(C126)&amp;""' LABEL COUNT(C) ''""))"),"")</f>
        <v/>
      </c>
      <c r="F126" s="90"/>
      <c r="G126" s="91"/>
      <c r="H126" s="19"/>
      <c r="I126" s="19"/>
      <c r="J126" s="19"/>
      <c r="K126" s="19"/>
      <c r="L126" s="19"/>
    </row>
    <row r="127" ht="16.5" customHeight="1">
      <c r="A127" s="19"/>
      <c r="B127" s="37"/>
      <c r="C127" s="38"/>
      <c r="D127" s="32"/>
      <c r="E127" s="32" t="str">
        <f>IFERROR(__xludf.DUMMYFUNCTION("IF(LEN(C127)=0,"""",QUERY(Archive!C:C,""Select COUNT(C) WHERE lower(C) contains '""&amp;LOWER(C127)&amp;""' LABEL COUNT(C) ''""))"),"")</f>
        <v/>
      </c>
      <c r="F127" s="90"/>
      <c r="G127" s="91"/>
      <c r="H127" s="19"/>
      <c r="I127" s="19"/>
      <c r="J127" s="19"/>
      <c r="K127" s="19"/>
      <c r="L127" s="19"/>
    </row>
    <row r="128" ht="16.5" customHeight="1">
      <c r="A128" s="19"/>
      <c r="B128" s="37"/>
      <c r="C128" s="38"/>
      <c r="D128" s="32"/>
      <c r="E128" s="32" t="str">
        <f>IFERROR(__xludf.DUMMYFUNCTION("IF(LEN(C128)=0,"""",QUERY(Archive!C:C,""Select COUNT(C) WHERE lower(C) contains '""&amp;LOWER(C128)&amp;""' LABEL COUNT(C) ''""))"),"")</f>
        <v/>
      </c>
      <c r="F128" s="90"/>
      <c r="G128" s="91"/>
      <c r="H128" s="19"/>
      <c r="I128" s="19"/>
      <c r="J128" s="19"/>
      <c r="K128" s="19"/>
      <c r="L128" s="19"/>
    </row>
    <row r="129" ht="16.5" customHeight="1">
      <c r="A129" s="19"/>
      <c r="B129" s="37"/>
      <c r="C129" s="38"/>
      <c r="D129" s="32"/>
      <c r="E129" s="32" t="str">
        <f>IFERROR(__xludf.DUMMYFUNCTION("IF(LEN(C129)=0,"""",QUERY(Archive!C:C,""Select COUNT(C) WHERE lower(C) contains '""&amp;LOWER(C129)&amp;""' LABEL COUNT(C) ''""))"),"")</f>
        <v/>
      </c>
      <c r="F129" s="90"/>
      <c r="G129" s="91"/>
      <c r="H129" s="19"/>
      <c r="I129" s="19"/>
      <c r="J129" s="19"/>
      <c r="K129" s="19"/>
      <c r="L129" s="19"/>
    </row>
    <row r="130" ht="16.5" customHeight="1">
      <c r="A130" s="19"/>
      <c r="B130" s="37"/>
      <c r="C130" s="38"/>
      <c r="D130" s="32"/>
      <c r="E130" s="32" t="str">
        <f>IFERROR(__xludf.DUMMYFUNCTION("IF(LEN(C130)=0,"""",QUERY(Archive!C:C,""Select COUNT(C) WHERE lower(C) contains '""&amp;LOWER(C130)&amp;""' LABEL COUNT(C) ''""))"),"")</f>
        <v/>
      </c>
      <c r="F130" s="90"/>
      <c r="G130" s="91"/>
      <c r="H130" s="19"/>
      <c r="I130" s="19"/>
      <c r="J130" s="19"/>
      <c r="K130" s="19"/>
      <c r="L130" s="19"/>
    </row>
    <row r="131" ht="16.5" customHeight="1">
      <c r="A131" s="19"/>
      <c r="B131" s="37"/>
      <c r="C131" s="38"/>
      <c r="D131" s="32"/>
      <c r="E131" s="32" t="str">
        <f>IFERROR(__xludf.DUMMYFUNCTION("IF(LEN(C131)=0,"""",QUERY(Archive!C:C,""Select COUNT(C) WHERE lower(C) contains '""&amp;LOWER(C131)&amp;""' LABEL COUNT(C) ''""))"),"")</f>
        <v/>
      </c>
      <c r="F131" s="90"/>
      <c r="G131" s="91"/>
      <c r="H131" s="19"/>
      <c r="I131" s="19"/>
      <c r="J131" s="19"/>
      <c r="K131" s="19"/>
      <c r="L131" s="19"/>
    </row>
    <row r="132" ht="16.5" customHeight="1">
      <c r="A132" s="19"/>
      <c r="B132" s="37"/>
      <c r="C132" s="38"/>
      <c r="D132" s="32"/>
      <c r="E132" s="32" t="str">
        <f>IFERROR(__xludf.DUMMYFUNCTION("IF(LEN(C132)=0,"""",QUERY(Archive!C:C,""Select COUNT(C) WHERE lower(C) contains '""&amp;LOWER(C132)&amp;""' LABEL COUNT(C) ''""))"),"")</f>
        <v/>
      </c>
      <c r="F132" s="90"/>
      <c r="G132" s="91"/>
      <c r="H132" s="19"/>
      <c r="I132" s="19"/>
      <c r="J132" s="19"/>
      <c r="K132" s="19"/>
      <c r="L132" s="19"/>
    </row>
    <row r="133" ht="16.5" customHeight="1">
      <c r="A133" s="19"/>
      <c r="B133" s="37"/>
      <c r="C133" s="38"/>
      <c r="D133" s="32"/>
      <c r="E133" s="32" t="str">
        <f>IFERROR(__xludf.DUMMYFUNCTION("IF(LEN(C133)=0,"""",QUERY(Archive!C:C,""Select COUNT(C) WHERE lower(C) contains '""&amp;LOWER(C133)&amp;""' LABEL COUNT(C) ''""))"),"")</f>
        <v/>
      </c>
      <c r="F133" s="90"/>
      <c r="G133" s="91"/>
      <c r="H133" s="19"/>
      <c r="I133" s="19"/>
      <c r="J133" s="19"/>
      <c r="K133" s="19"/>
      <c r="L133" s="19"/>
    </row>
    <row r="134" ht="16.5" customHeight="1">
      <c r="A134" s="19"/>
      <c r="B134" s="37"/>
      <c r="C134" s="38"/>
      <c r="D134" s="32"/>
      <c r="E134" s="32" t="str">
        <f>IFERROR(__xludf.DUMMYFUNCTION("IF(LEN(C134)=0,"""",QUERY(Archive!C:C,""Select COUNT(C) WHERE lower(C) contains '""&amp;LOWER(C134)&amp;""' LABEL COUNT(C) ''""))"),"")</f>
        <v/>
      </c>
      <c r="F134" s="90"/>
      <c r="G134" s="91"/>
      <c r="H134" s="19"/>
      <c r="I134" s="19"/>
      <c r="J134" s="19"/>
      <c r="K134" s="19"/>
      <c r="L134" s="19"/>
    </row>
    <row r="135" ht="16.5" customHeight="1">
      <c r="A135" s="19"/>
      <c r="B135" s="37"/>
      <c r="C135" s="38"/>
      <c r="D135" s="32"/>
      <c r="E135" s="32" t="str">
        <f>IFERROR(__xludf.DUMMYFUNCTION("IF(LEN(C135)=0,"""",QUERY(Archive!C:C,""Select COUNT(C) WHERE lower(C) contains '""&amp;LOWER(C135)&amp;""' LABEL COUNT(C) ''""))"),"")</f>
        <v/>
      </c>
      <c r="F135" s="90"/>
      <c r="G135" s="91"/>
      <c r="H135" s="19"/>
      <c r="I135" s="19"/>
      <c r="J135" s="19"/>
      <c r="K135" s="19"/>
      <c r="L135" s="19"/>
    </row>
    <row r="136" ht="16.5" customHeight="1">
      <c r="A136" s="19"/>
      <c r="B136" s="37"/>
      <c r="C136" s="38"/>
      <c r="D136" s="32"/>
      <c r="E136" s="32" t="str">
        <f>IFERROR(__xludf.DUMMYFUNCTION("IF(LEN(C136)=0,"""",QUERY(Archive!C:C,""Select COUNT(C) WHERE lower(C) contains '""&amp;LOWER(C136)&amp;""' LABEL COUNT(C) ''""))"),"")</f>
        <v/>
      </c>
      <c r="F136" s="90"/>
      <c r="G136" s="91"/>
      <c r="H136" s="19"/>
      <c r="I136" s="19"/>
      <c r="J136" s="19"/>
      <c r="K136" s="19"/>
      <c r="L136" s="19"/>
    </row>
    <row r="137" ht="16.5" customHeight="1">
      <c r="A137" s="19"/>
      <c r="B137" s="37"/>
      <c r="C137" s="38"/>
      <c r="D137" s="32"/>
      <c r="E137" s="32" t="str">
        <f>IFERROR(__xludf.DUMMYFUNCTION("IF(LEN(C137)=0,"""",QUERY(Archive!C:C,""Select COUNT(C) WHERE lower(C) contains '""&amp;LOWER(C137)&amp;""' LABEL COUNT(C) ''""))"),"")</f>
        <v/>
      </c>
      <c r="F137" s="90"/>
      <c r="G137" s="91"/>
      <c r="H137" s="19"/>
      <c r="I137" s="19"/>
      <c r="J137" s="19"/>
      <c r="K137" s="19"/>
      <c r="L137" s="19"/>
    </row>
    <row r="138" ht="16.5" customHeight="1">
      <c r="A138" s="19"/>
      <c r="B138" s="37"/>
      <c r="C138" s="38"/>
      <c r="D138" s="32"/>
      <c r="E138" s="32" t="str">
        <f>IFERROR(__xludf.DUMMYFUNCTION("IF(LEN(C138)=0,"""",QUERY(Archive!C:C,""Select COUNT(C) WHERE lower(C) contains '""&amp;LOWER(C138)&amp;""' LABEL COUNT(C) ''""))"),"")</f>
        <v/>
      </c>
      <c r="F138" s="90"/>
      <c r="G138" s="91"/>
      <c r="H138" s="19"/>
      <c r="I138" s="19"/>
      <c r="J138" s="19"/>
      <c r="K138" s="19"/>
      <c r="L138" s="19"/>
    </row>
    <row r="139" ht="16.5" customHeight="1">
      <c r="A139" s="19"/>
      <c r="B139" s="37"/>
      <c r="C139" s="38"/>
      <c r="D139" s="32"/>
      <c r="E139" s="32" t="str">
        <f>IFERROR(__xludf.DUMMYFUNCTION("IF(LEN(C139)=0,"""",QUERY(Archive!C:C,""Select COUNT(C) WHERE lower(C) contains '""&amp;LOWER(C139)&amp;""' LABEL COUNT(C) ''""))"),"")</f>
        <v/>
      </c>
      <c r="F139" s="90"/>
      <c r="G139" s="91"/>
      <c r="H139" s="19"/>
      <c r="I139" s="19"/>
      <c r="J139" s="19"/>
      <c r="K139" s="19"/>
      <c r="L139" s="19"/>
    </row>
    <row r="140" ht="16.5" customHeight="1">
      <c r="A140" s="19"/>
      <c r="B140" s="37"/>
      <c r="C140" s="38"/>
      <c r="D140" s="32"/>
      <c r="E140" s="32" t="str">
        <f>IFERROR(__xludf.DUMMYFUNCTION("IF(LEN(C140)=0,"""",QUERY(Archive!C:C,""Select COUNT(C) WHERE lower(C) contains '""&amp;LOWER(C140)&amp;""' LABEL COUNT(C) ''""))"),"")</f>
        <v/>
      </c>
      <c r="F140" s="90"/>
      <c r="G140" s="91"/>
      <c r="H140" s="19"/>
      <c r="I140" s="19"/>
      <c r="J140" s="19"/>
      <c r="K140" s="19"/>
      <c r="L140" s="19"/>
    </row>
    <row r="141" ht="16.5" customHeight="1">
      <c r="A141" s="19"/>
      <c r="B141" s="37"/>
      <c r="C141" s="38"/>
      <c r="D141" s="32"/>
      <c r="E141" s="32" t="str">
        <f>IFERROR(__xludf.DUMMYFUNCTION("IF(LEN(C141)=0,"""",QUERY(Archive!C:C,""Select COUNT(C) WHERE lower(C) contains '""&amp;LOWER(C141)&amp;""' LABEL COUNT(C) ''""))"),"")</f>
        <v/>
      </c>
      <c r="F141" s="90"/>
      <c r="G141" s="91"/>
      <c r="H141" s="19"/>
      <c r="I141" s="19"/>
      <c r="J141" s="19"/>
      <c r="K141" s="19"/>
      <c r="L141" s="19"/>
    </row>
    <row r="142" ht="16.5" customHeight="1">
      <c r="A142" s="19"/>
      <c r="B142" s="37"/>
      <c r="C142" s="38"/>
      <c r="D142" s="32"/>
      <c r="E142" s="32" t="str">
        <f>IFERROR(__xludf.DUMMYFUNCTION("IF(LEN(C142)=0,"""",QUERY(Archive!C:C,""Select COUNT(C) WHERE lower(C) contains '""&amp;LOWER(C142)&amp;""' LABEL COUNT(C) ''""))"),"")</f>
        <v/>
      </c>
      <c r="F142" s="90"/>
      <c r="G142" s="91"/>
      <c r="H142" s="19"/>
      <c r="I142" s="19"/>
      <c r="J142" s="19"/>
      <c r="K142" s="19"/>
      <c r="L142" s="19"/>
    </row>
    <row r="143" ht="16.5" customHeight="1">
      <c r="A143" s="19"/>
      <c r="B143" s="37"/>
      <c r="C143" s="38"/>
      <c r="D143" s="32"/>
      <c r="E143" s="32" t="str">
        <f>IFERROR(__xludf.DUMMYFUNCTION("IF(LEN(C143)=0,"""",QUERY(Archive!C:C,""Select COUNT(C) WHERE lower(C) contains '""&amp;LOWER(C143)&amp;""' LABEL COUNT(C) ''""))"),"")</f>
        <v/>
      </c>
      <c r="F143" s="90"/>
      <c r="G143" s="91"/>
      <c r="H143" s="19"/>
      <c r="I143" s="19"/>
      <c r="J143" s="19"/>
      <c r="K143" s="19"/>
      <c r="L143" s="19"/>
    </row>
    <row r="144" ht="16.5" customHeight="1">
      <c r="A144" s="19"/>
      <c r="B144" s="37"/>
      <c r="C144" s="38"/>
      <c r="D144" s="32"/>
      <c r="E144" s="32" t="str">
        <f>IFERROR(__xludf.DUMMYFUNCTION("IF(LEN(C144)=0,"""",QUERY(Archive!C:C,""Select COUNT(C) WHERE lower(C) contains '""&amp;LOWER(C144)&amp;""' LABEL COUNT(C) ''""))"),"")</f>
        <v/>
      </c>
      <c r="F144" s="90"/>
      <c r="G144" s="91"/>
      <c r="H144" s="19"/>
      <c r="I144" s="19"/>
      <c r="J144" s="19"/>
      <c r="K144" s="19"/>
      <c r="L144" s="19"/>
    </row>
    <row r="145" ht="16.5" customHeight="1">
      <c r="A145" s="19"/>
      <c r="B145" s="37"/>
      <c r="C145" s="38"/>
      <c r="D145" s="32"/>
      <c r="E145" s="32" t="str">
        <f>IFERROR(__xludf.DUMMYFUNCTION("IF(LEN(C145)=0,"""",QUERY(Archive!C:C,""Select COUNT(C) WHERE lower(C) contains '""&amp;LOWER(C145)&amp;""' LABEL COUNT(C) ''""))"),"")</f>
        <v/>
      </c>
      <c r="F145" s="90"/>
      <c r="G145" s="91"/>
      <c r="H145" s="19"/>
      <c r="I145" s="19"/>
      <c r="J145" s="19"/>
      <c r="K145" s="19"/>
      <c r="L145" s="19"/>
    </row>
    <row r="146" ht="16.5" customHeight="1">
      <c r="A146" s="19"/>
      <c r="B146" s="37"/>
      <c r="C146" s="38"/>
      <c r="D146" s="32"/>
      <c r="E146" s="92"/>
      <c r="F146" s="90"/>
      <c r="G146" s="91"/>
      <c r="H146" s="19"/>
      <c r="I146" s="19"/>
      <c r="J146" s="19"/>
      <c r="K146" s="19"/>
      <c r="L146" s="19"/>
    </row>
    <row r="147" ht="16.5" customHeight="1">
      <c r="A147" s="19"/>
      <c r="B147" s="37"/>
      <c r="C147" s="38"/>
      <c r="D147" s="32"/>
      <c r="E147" s="92"/>
      <c r="F147" s="90"/>
      <c r="G147" s="91"/>
      <c r="H147" s="19"/>
      <c r="I147" s="19"/>
      <c r="J147" s="19"/>
      <c r="K147" s="19"/>
      <c r="L147" s="19"/>
    </row>
    <row r="148" ht="16.5" customHeight="1">
      <c r="A148" s="19"/>
      <c r="B148" s="37"/>
      <c r="C148" s="38"/>
      <c r="D148" s="32"/>
      <c r="E148" s="92"/>
      <c r="F148" s="90"/>
      <c r="G148" s="91"/>
      <c r="H148" s="19"/>
      <c r="I148" s="19"/>
      <c r="J148" s="19"/>
      <c r="K148" s="19"/>
      <c r="L148" s="19"/>
    </row>
    <row r="149" ht="16.5" customHeight="1">
      <c r="A149" s="19"/>
      <c r="B149" s="37"/>
      <c r="C149" s="38"/>
      <c r="D149" s="32"/>
      <c r="E149" s="92"/>
      <c r="F149" s="90"/>
      <c r="G149" s="91"/>
      <c r="H149" s="19"/>
      <c r="I149" s="19"/>
      <c r="J149" s="19"/>
      <c r="K149" s="19"/>
      <c r="L149" s="19"/>
    </row>
    <row r="150" ht="16.5" customHeight="1">
      <c r="A150" s="19"/>
      <c r="B150" s="37"/>
      <c r="C150" s="38"/>
      <c r="D150" s="32"/>
      <c r="E150" s="92"/>
      <c r="F150" s="90"/>
      <c r="G150" s="91"/>
      <c r="H150" s="19"/>
      <c r="I150" s="19"/>
      <c r="J150" s="19"/>
      <c r="K150" s="19"/>
      <c r="L150" s="19"/>
    </row>
    <row r="151" ht="16.5" customHeight="1">
      <c r="A151" s="19"/>
      <c r="B151" s="37"/>
      <c r="C151" s="38"/>
      <c r="D151" s="32"/>
      <c r="E151" s="92"/>
      <c r="F151" s="90"/>
      <c r="G151" s="91"/>
      <c r="H151" s="19"/>
      <c r="I151" s="19"/>
      <c r="J151" s="19"/>
      <c r="K151" s="19"/>
      <c r="L151" s="19"/>
    </row>
    <row r="152" ht="16.5" customHeight="1">
      <c r="A152" s="19"/>
      <c r="B152" s="37"/>
      <c r="C152" s="38"/>
      <c r="D152" s="32"/>
      <c r="E152" s="92"/>
      <c r="F152" s="90"/>
      <c r="G152" s="91"/>
      <c r="H152" s="19"/>
      <c r="I152" s="19"/>
      <c r="J152" s="19"/>
      <c r="K152" s="19"/>
      <c r="L152" s="19"/>
    </row>
    <row r="153" ht="16.5" customHeight="1">
      <c r="A153" s="19"/>
      <c r="B153" s="37"/>
      <c r="C153" s="38"/>
      <c r="D153" s="32"/>
      <c r="E153" s="92"/>
      <c r="F153" s="90"/>
      <c r="G153" s="91"/>
      <c r="H153" s="19"/>
      <c r="I153" s="19"/>
      <c r="J153" s="19"/>
      <c r="K153" s="19"/>
      <c r="L153" s="19"/>
    </row>
    <row r="154" ht="16.5" customHeight="1">
      <c r="A154" s="19"/>
      <c r="B154" s="37"/>
      <c r="C154" s="38"/>
      <c r="D154" s="32"/>
      <c r="E154" s="92"/>
      <c r="F154" s="90"/>
      <c r="G154" s="91"/>
      <c r="H154" s="19"/>
      <c r="I154" s="19"/>
      <c r="J154" s="19"/>
      <c r="K154" s="19"/>
      <c r="L154" s="19"/>
    </row>
    <row r="155" ht="16.5" customHeight="1">
      <c r="A155" s="19"/>
      <c r="B155" s="37"/>
      <c r="C155" s="38"/>
      <c r="D155" s="32"/>
      <c r="E155" s="92"/>
      <c r="F155" s="90"/>
      <c r="G155" s="91"/>
      <c r="H155" s="19"/>
      <c r="I155" s="19"/>
      <c r="J155" s="19"/>
      <c r="K155" s="19"/>
      <c r="L155" s="19"/>
    </row>
    <row r="156" ht="16.5" customHeight="1">
      <c r="A156" s="19"/>
      <c r="B156" s="37"/>
      <c r="C156" s="38"/>
      <c r="D156" s="32"/>
      <c r="E156" s="92"/>
      <c r="F156" s="90"/>
      <c r="G156" s="91"/>
      <c r="H156" s="19"/>
      <c r="I156" s="19"/>
      <c r="J156" s="19"/>
      <c r="K156" s="19"/>
      <c r="L156" s="19"/>
    </row>
    <row r="157" ht="16.5" customHeight="1">
      <c r="A157" s="19"/>
      <c r="B157" s="37"/>
      <c r="C157" s="38"/>
      <c r="D157" s="32"/>
      <c r="E157" s="92"/>
      <c r="F157" s="90"/>
      <c r="G157" s="91"/>
      <c r="H157" s="19"/>
      <c r="I157" s="19"/>
      <c r="J157" s="19"/>
      <c r="K157" s="19"/>
      <c r="L157" s="19"/>
    </row>
    <row r="158" ht="16.5" customHeight="1">
      <c r="A158" s="19"/>
      <c r="B158" s="37"/>
      <c r="C158" s="38"/>
      <c r="D158" s="32"/>
      <c r="E158" s="92"/>
      <c r="F158" s="90"/>
      <c r="G158" s="91"/>
      <c r="H158" s="19"/>
      <c r="I158" s="19"/>
      <c r="J158" s="19"/>
      <c r="K158" s="19"/>
      <c r="L158" s="19"/>
    </row>
    <row r="159" ht="16.5" customHeight="1">
      <c r="A159" s="19"/>
      <c r="B159" s="37"/>
      <c r="C159" s="38"/>
      <c r="D159" s="32"/>
      <c r="E159" s="92"/>
      <c r="F159" s="90"/>
      <c r="G159" s="91"/>
      <c r="H159" s="19"/>
      <c r="I159" s="19"/>
      <c r="J159" s="19"/>
      <c r="K159" s="19"/>
      <c r="L159" s="19"/>
    </row>
    <row r="160" ht="16.5" customHeight="1">
      <c r="A160" s="19"/>
      <c r="B160" s="37"/>
      <c r="C160" s="38"/>
      <c r="D160" s="32"/>
      <c r="E160" s="92"/>
      <c r="F160" s="90"/>
      <c r="G160" s="91"/>
      <c r="H160" s="19"/>
      <c r="I160" s="19"/>
      <c r="J160" s="19"/>
      <c r="K160" s="19"/>
      <c r="L160" s="19"/>
    </row>
    <row r="161" ht="16.5" customHeight="1">
      <c r="A161" s="19"/>
      <c r="B161" s="37"/>
      <c r="C161" s="38"/>
      <c r="D161" s="32"/>
      <c r="E161" s="92"/>
      <c r="F161" s="90"/>
      <c r="G161" s="91"/>
      <c r="H161" s="19"/>
      <c r="I161" s="19"/>
      <c r="J161" s="19"/>
      <c r="K161" s="19"/>
      <c r="L161" s="19"/>
    </row>
    <row r="162" ht="16.5" customHeight="1">
      <c r="A162" s="19"/>
      <c r="B162" s="37"/>
      <c r="C162" s="38"/>
      <c r="D162" s="32"/>
      <c r="E162" s="92"/>
      <c r="F162" s="90"/>
      <c r="G162" s="91"/>
      <c r="H162" s="19"/>
      <c r="I162" s="19"/>
      <c r="J162" s="19"/>
      <c r="K162" s="19"/>
      <c r="L162" s="19"/>
    </row>
    <row r="163" ht="16.5" customHeight="1">
      <c r="A163" s="19"/>
      <c r="B163" s="37"/>
      <c r="C163" s="38"/>
      <c r="D163" s="32"/>
      <c r="E163" s="92"/>
      <c r="F163" s="90"/>
      <c r="G163" s="91"/>
      <c r="H163" s="19"/>
      <c r="I163" s="19"/>
      <c r="J163" s="19"/>
      <c r="K163" s="19"/>
      <c r="L163" s="19"/>
    </row>
    <row r="164" ht="16.5" customHeight="1">
      <c r="A164" s="19"/>
      <c r="B164" s="37"/>
      <c r="C164" s="38"/>
      <c r="D164" s="32"/>
      <c r="E164" s="92"/>
      <c r="F164" s="90"/>
      <c r="G164" s="91"/>
      <c r="H164" s="19"/>
      <c r="I164" s="19"/>
      <c r="J164" s="19"/>
      <c r="K164" s="19"/>
      <c r="L164" s="19"/>
    </row>
    <row r="165" ht="16.5" customHeight="1">
      <c r="A165" s="19"/>
      <c r="B165" s="37"/>
      <c r="C165" s="38"/>
      <c r="D165" s="32"/>
      <c r="E165" s="92"/>
      <c r="F165" s="90"/>
      <c r="G165" s="91"/>
      <c r="H165" s="19"/>
      <c r="I165" s="19"/>
      <c r="J165" s="19"/>
      <c r="K165" s="19"/>
      <c r="L165" s="19"/>
    </row>
    <row r="166" ht="16.5" customHeight="1">
      <c r="A166" s="19"/>
      <c r="B166" s="37"/>
      <c r="C166" s="38"/>
      <c r="D166" s="32"/>
      <c r="E166" s="92"/>
      <c r="F166" s="90"/>
      <c r="G166" s="91"/>
      <c r="H166" s="19"/>
      <c r="I166" s="19"/>
      <c r="J166" s="19"/>
      <c r="K166" s="19"/>
      <c r="L166" s="19"/>
    </row>
    <row r="167" ht="16.5" customHeight="1">
      <c r="A167" s="19"/>
      <c r="B167" s="37"/>
      <c r="C167" s="38"/>
      <c r="D167" s="32"/>
      <c r="E167" s="92"/>
      <c r="F167" s="90"/>
      <c r="G167" s="91"/>
      <c r="H167" s="19"/>
      <c r="I167" s="19"/>
      <c r="J167" s="19"/>
      <c r="K167" s="19"/>
      <c r="L167" s="19"/>
    </row>
    <row r="168" ht="16.5" customHeight="1">
      <c r="A168" s="19"/>
      <c r="B168" s="37"/>
      <c r="C168" s="38"/>
      <c r="D168" s="32"/>
      <c r="E168" s="92"/>
      <c r="F168" s="90"/>
      <c r="G168" s="91"/>
      <c r="H168" s="19"/>
      <c r="I168" s="19"/>
      <c r="J168" s="19"/>
      <c r="K168" s="19"/>
      <c r="L168" s="19"/>
    </row>
    <row r="169" ht="16.5" customHeight="1">
      <c r="A169" s="19"/>
      <c r="B169" s="37"/>
      <c r="C169" s="38"/>
      <c r="D169" s="32"/>
      <c r="E169" s="92"/>
      <c r="F169" s="90"/>
      <c r="G169" s="91"/>
      <c r="H169" s="19"/>
      <c r="I169" s="19"/>
      <c r="J169" s="19"/>
      <c r="K169" s="19"/>
      <c r="L169" s="19"/>
    </row>
    <row r="170" ht="16.5" customHeight="1">
      <c r="A170" s="19"/>
      <c r="B170" s="37"/>
      <c r="C170" s="38"/>
      <c r="D170" s="32"/>
      <c r="E170" s="92"/>
      <c r="F170" s="90"/>
      <c r="G170" s="91"/>
      <c r="H170" s="19"/>
      <c r="I170" s="19"/>
      <c r="J170" s="19"/>
      <c r="K170" s="19"/>
      <c r="L170" s="19"/>
    </row>
    <row r="171" ht="16.5" customHeight="1">
      <c r="A171" s="19"/>
      <c r="B171" s="37"/>
      <c r="C171" s="38"/>
      <c r="D171" s="32"/>
      <c r="E171" s="92"/>
      <c r="F171" s="90"/>
      <c r="G171" s="91"/>
      <c r="H171" s="19"/>
      <c r="I171" s="19"/>
      <c r="J171" s="19"/>
      <c r="K171" s="19"/>
      <c r="L171" s="19"/>
    </row>
    <row r="172" ht="16.5" customHeight="1">
      <c r="A172" s="19"/>
      <c r="B172" s="37"/>
      <c r="C172" s="38"/>
      <c r="D172" s="32"/>
      <c r="E172" s="92"/>
      <c r="F172" s="90"/>
      <c r="G172" s="91"/>
      <c r="H172" s="19"/>
      <c r="I172" s="19"/>
      <c r="J172" s="19"/>
      <c r="K172" s="19"/>
      <c r="L172" s="19"/>
    </row>
    <row r="173" ht="16.5" customHeight="1">
      <c r="A173" s="19"/>
      <c r="B173" s="37"/>
      <c r="C173" s="38"/>
      <c r="D173" s="32"/>
      <c r="E173" s="92"/>
      <c r="F173" s="90"/>
      <c r="G173" s="91"/>
      <c r="H173" s="19"/>
      <c r="I173" s="19"/>
      <c r="J173" s="19"/>
      <c r="K173" s="19"/>
      <c r="L173" s="19"/>
    </row>
    <row r="174" ht="16.5" customHeight="1">
      <c r="A174" s="19"/>
      <c r="B174" s="37"/>
      <c r="C174" s="38"/>
      <c r="D174" s="32"/>
      <c r="E174" s="92"/>
      <c r="F174" s="90"/>
      <c r="G174" s="91"/>
      <c r="H174" s="19"/>
      <c r="I174" s="19"/>
      <c r="J174" s="19"/>
      <c r="K174" s="19"/>
      <c r="L174" s="19"/>
    </row>
    <row r="175" ht="16.5" customHeight="1">
      <c r="A175" s="19"/>
      <c r="B175" s="37"/>
      <c r="C175" s="38"/>
      <c r="D175" s="32"/>
      <c r="E175" s="92"/>
      <c r="F175" s="90"/>
      <c r="G175" s="91"/>
      <c r="H175" s="19"/>
      <c r="I175" s="19"/>
      <c r="J175" s="19"/>
      <c r="K175" s="19"/>
      <c r="L175" s="19"/>
    </row>
    <row r="176" ht="16.5" customHeight="1">
      <c r="A176" s="19"/>
      <c r="B176" s="37"/>
      <c r="C176" s="38"/>
      <c r="D176" s="32"/>
      <c r="E176" s="92"/>
      <c r="F176" s="90"/>
      <c r="G176" s="91"/>
      <c r="H176" s="19"/>
      <c r="I176" s="19"/>
      <c r="J176" s="19"/>
      <c r="K176" s="19"/>
      <c r="L176" s="19"/>
    </row>
    <row r="177" ht="16.5" customHeight="1">
      <c r="A177" s="19"/>
      <c r="B177" s="37"/>
      <c r="C177" s="38"/>
      <c r="D177" s="32"/>
      <c r="E177" s="92"/>
      <c r="F177" s="90"/>
      <c r="G177" s="91"/>
      <c r="H177" s="19"/>
      <c r="I177" s="19"/>
      <c r="J177" s="19"/>
      <c r="K177" s="19"/>
      <c r="L177" s="19"/>
    </row>
    <row r="178" ht="16.5" customHeight="1">
      <c r="A178" s="19"/>
      <c r="B178" s="37"/>
      <c r="C178" s="38"/>
      <c r="D178" s="32"/>
      <c r="E178" s="92"/>
      <c r="F178" s="90"/>
      <c r="G178" s="91"/>
      <c r="H178" s="19"/>
      <c r="I178" s="19"/>
      <c r="J178" s="19"/>
      <c r="K178" s="19"/>
      <c r="L178" s="19"/>
    </row>
    <row r="179" ht="16.5" customHeight="1">
      <c r="A179" s="19"/>
      <c r="B179" s="37"/>
      <c r="C179" s="38"/>
      <c r="D179" s="32"/>
      <c r="E179" s="92"/>
      <c r="F179" s="90"/>
      <c r="G179" s="91"/>
      <c r="H179" s="19"/>
      <c r="I179" s="19"/>
      <c r="J179" s="19"/>
      <c r="K179" s="19"/>
      <c r="L179" s="19"/>
    </row>
    <row r="180" ht="16.5" customHeight="1">
      <c r="A180" s="19"/>
      <c r="B180" s="37"/>
      <c r="C180" s="38"/>
      <c r="D180" s="32"/>
      <c r="E180" s="92"/>
      <c r="F180" s="90"/>
      <c r="G180" s="91"/>
      <c r="H180" s="19"/>
      <c r="I180" s="19"/>
      <c r="J180" s="19"/>
      <c r="K180" s="19"/>
      <c r="L180" s="19"/>
    </row>
    <row r="181" ht="16.5" customHeight="1">
      <c r="A181" s="19"/>
      <c r="B181" s="37"/>
      <c r="C181" s="38"/>
      <c r="D181" s="32"/>
      <c r="E181" s="92"/>
      <c r="F181" s="90"/>
      <c r="G181" s="91"/>
      <c r="H181" s="19"/>
      <c r="I181" s="19"/>
      <c r="J181" s="19"/>
      <c r="K181" s="19"/>
      <c r="L181" s="19"/>
    </row>
    <row r="182" ht="16.5" customHeight="1">
      <c r="A182" s="19"/>
      <c r="B182" s="37"/>
      <c r="C182" s="38"/>
      <c r="D182" s="32"/>
      <c r="E182" s="92"/>
      <c r="F182" s="90"/>
      <c r="G182" s="91"/>
      <c r="H182" s="19"/>
      <c r="I182" s="19"/>
      <c r="J182" s="19"/>
      <c r="K182" s="19"/>
      <c r="L182" s="19"/>
    </row>
    <row r="183" ht="16.5" customHeight="1">
      <c r="A183" s="19"/>
      <c r="B183" s="37"/>
      <c r="C183" s="38"/>
      <c r="D183" s="32"/>
      <c r="E183" s="92"/>
      <c r="F183" s="90"/>
      <c r="G183" s="91"/>
      <c r="H183" s="19"/>
      <c r="I183" s="19"/>
      <c r="J183" s="19"/>
      <c r="K183" s="19"/>
      <c r="L183" s="19"/>
    </row>
    <row r="184" ht="16.5" customHeight="1">
      <c r="A184" s="19"/>
      <c r="B184" s="37"/>
      <c r="C184" s="38"/>
      <c r="D184" s="32"/>
      <c r="E184" s="92"/>
      <c r="F184" s="90"/>
      <c r="G184" s="91"/>
      <c r="H184" s="19"/>
      <c r="I184" s="19"/>
      <c r="J184" s="19"/>
      <c r="K184" s="19"/>
      <c r="L184" s="19"/>
    </row>
    <row r="185" ht="16.5" customHeight="1">
      <c r="A185" s="19"/>
      <c r="B185" s="37"/>
      <c r="C185" s="38"/>
      <c r="D185" s="32"/>
      <c r="E185" s="92"/>
      <c r="F185" s="90"/>
      <c r="G185" s="91"/>
      <c r="H185" s="19"/>
      <c r="I185" s="19"/>
      <c r="J185" s="19"/>
      <c r="K185" s="19"/>
      <c r="L185" s="19"/>
    </row>
    <row r="186" ht="16.5" customHeight="1">
      <c r="A186" s="19"/>
      <c r="B186" s="37"/>
      <c r="C186" s="38"/>
      <c r="D186" s="32"/>
      <c r="E186" s="92"/>
      <c r="F186" s="90"/>
      <c r="G186" s="91"/>
      <c r="H186" s="19"/>
      <c r="I186" s="19"/>
      <c r="J186" s="19"/>
      <c r="K186" s="19"/>
      <c r="L186" s="19"/>
    </row>
    <row r="187" ht="16.5" customHeight="1">
      <c r="A187" s="19"/>
      <c r="B187" s="37"/>
      <c r="C187" s="38"/>
      <c r="D187" s="32"/>
      <c r="E187" s="92"/>
      <c r="F187" s="90"/>
      <c r="G187" s="91"/>
      <c r="H187" s="19"/>
      <c r="I187" s="19"/>
      <c r="J187" s="19"/>
      <c r="K187" s="19"/>
      <c r="L187" s="19"/>
    </row>
    <row r="188" ht="16.5" customHeight="1">
      <c r="A188" s="19"/>
      <c r="B188" s="37"/>
      <c r="C188" s="38"/>
      <c r="D188" s="32"/>
      <c r="E188" s="92"/>
      <c r="F188" s="90"/>
      <c r="G188" s="91"/>
      <c r="H188" s="19"/>
      <c r="I188" s="19"/>
      <c r="J188" s="19"/>
      <c r="K188" s="19"/>
      <c r="L188" s="19"/>
    </row>
    <row r="189" ht="16.5" customHeight="1">
      <c r="A189" s="19"/>
      <c r="B189" s="37"/>
      <c r="C189" s="38"/>
      <c r="D189" s="32"/>
      <c r="E189" s="92"/>
      <c r="F189" s="90"/>
      <c r="G189" s="91"/>
      <c r="H189" s="19"/>
      <c r="I189" s="19"/>
      <c r="J189" s="19"/>
      <c r="K189" s="19"/>
      <c r="L189" s="19"/>
    </row>
    <row r="190" ht="16.5" customHeight="1">
      <c r="A190" s="19"/>
      <c r="B190" s="37"/>
      <c r="C190" s="38"/>
      <c r="D190" s="32"/>
      <c r="E190" s="92"/>
      <c r="F190" s="90"/>
      <c r="G190" s="91"/>
      <c r="H190" s="19"/>
      <c r="I190" s="19"/>
      <c r="J190" s="19"/>
      <c r="K190" s="19"/>
      <c r="L190" s="19"/>
    </row>
    <row r="191" ht="16.5" customHeight="1">
      <c r="A191" s="19"/>
      <c r="B191" s="37"/>
      <c r="C191" s="38"/>
      <c r="D191" s="32"/>
      <c r="E191" s="92"/>
      <c r="F191" s="90"/>
      <c r="G191" s="91"/>
      <c r="H191" s="19"/>
      <c r="I191" s="19"/>
      <c r="J191" s="19"/>
      <c r="K191" s="19"/>
      <c r="L191" s="19"/>
    </row>
    <row r="192" ht="16.5" customHeight="1">
      <c r="A192" s="19"/>
      <c r="B192" s="37"/>
      <c r="C192" s="38"/>
      <c r="D192" s="32"/>
      <c r="E192" s="92"/>
      <c r="F192" s="90"/>
      <c r="G192" s="91"/>
      <c r="H192" s="19"/>
      <c r="I192" s="19"/>
      <c r="J192" s="19"/>
      <c r="K192" s="19"/>
      <c r="L192" s="19"/>
    </row>
    <row r="193" ht="16.5" customHeight="1">
      <c r="A193" s="19"/>
      <c r="B193" s="37"/>
      <c r="C193" s="38"/>
      <c r="D193" s="32"/>
      <c r="E193" s="92"/>
      <c r="F193" s="90"/>
      <c r="G193" s="91"/>
      <c r="H193" s="19"/>
      <c r="I193" s="19"/>
      <c r="J193" s="19"/>
      <c r="K193" s="19"/>
      <c r="L193" s="19"/>
    </row>
    <row r="194" ht="16.5" customHeight="1">
      <c r="A194" s="19"/>
      <c r="B194" s="37"/>
      <c r="C194" s="38"/>
      <c r="D194" s="32"/>
      <c r="E194" s="92"/>
      <c r="F194" s="90"/>
      <c r="G194" s="91"/>
      <c r="H194" s="19"/>
      <c r="I194" s="19"/>
      <c r="J194" s="19"/>
      <c r="K194" s="19"/>
      <c r="L194" s="19"/>
    </row>
    <row r="195" ht="16.5" customHeight="1">
      <c r="A195" s="19"/>
      <c r="B195" s="37"/>
      <c r="C195" s="38"/>
      <c r="D195" s="32"/>
      <c r="E195" s="92"/>
      <c r="F195" s="90"/>
      <c r="G195" s="91"/>
      <c r="H195" s="19"/>
      <c r="I195" s="19"/>
      <c r="J195" s="19"/>
      <c r="K195" s="19"/>
      <c r="L195" s="19"/>
    </row>
    <row r="196" ht="16.5" customHeight="1">
      <c r="A196" s="19"/>
      <c r="B196" s="37"/>
      <c r="C196" s="38"/>
      <c r="D196" s="32"/>
      <c r="E196" s="92"/>
      <c r="F196" s="90"/>
      <c r="G196" s="91"/>
      <c r="H196" s="19"/>
      <c r="I196" s="19"/>
      <c r="J196" s="19"/>
      <c r="K196" s="19"/>
      <c r="L196" s="19"/>
    </row>
    <row r="197" ht="16.5" customHeight="1">
      <c r="A197" s="19"/>
      <c r="B197" s="37"/>
      <c r="C197" s="38"/>
      <c r="D197" s="32"/>
      <c r="E197" s="92"/>
      <c r="F197" s="90"/>
      <c r="G197" s="91"/>
      <c r="H197" s="19"/>
      <c r="I197" s="19"/>
      <c r="J197" s="19"/>
      <c r="K197" s="19"/>
      <c r="L197" s="19"/>
    </row>
    <row r="198" ht="16.5" customHeight="1">
      <c r="A198" s="19"/>
      <c r="B198" s="37"/>
      <c r="C198" s="38"/>
      <c r="D198" s="32"/>
      <c r="E198" s="92"/>
      <c r="F198" s="90"/>
      <c r="G198" s="91"/>
      <c r="H198" s="19"/>
      <c r="I198" s="19"/>
      <c r="J198" s="19"/>
      <c r="K198" s="19"/>
      <c r="L198" s="19"/>
    </row>
    <row r="199" ht="16.5" customHeight="1">
      <c r="A199" s="19"/>
      <c r="B199" s="37"/>
      <c r="C199" s="38"/>
      <c r="D199" s="32"/>
      <c r="E199" s="92"/>
      <c r="F199" s="90"/>
      <c r="G199" s="91"/>
      <c r="H199" s="19"/>
      <c r="I199" s="19"/>
      <c r="J199" s="19"/>
      <c r="K199" s="19"/>
      <c r="L199" s="19"/>
    </row>
    <row r="200" ht="16.5" customHeight="1">
      <c r="A200" s="19"/>
      <c r="B200" s="37"/>
      <c r="C200" s="38"/>
      <c r="D200" s="32"/>
      <c r="E200" s="92"/>
      <c r="F200" s="90"/>
      <c r="G200" s="91"/>
      <c r="H200" s="19"/>
      <c r="I200" s="19"/>
      <c r="J200" s="19"/>
      <c r="K200" s="19"/>
      <c r="L200" s="19"/>
    </row>
    <row r="201" ht="16.5" customHeight="1">
      <c r="A201" s="19"/>
      <c r="B201" s="37"/>
      <c r="C201" s="38"/>
      <c r="D201" s="32"/>
      <c r="E201" s="92"/>
      <c r="F201" s="90"/>
      <c r="G201" s="91"/>
      <c r="H201" s="19"/>
      <c r="I201" s="19"/>
      <c r="J201" s="19"/>
      <c r="K201" s="19"/>
      <c r="L201" s="19"/>
    </row>
    <row r="202" ht="16.5" customHeight="1">
      <c r="A202" s="19"/>
      <c r="B202" s="37"/>
      <c r="C202" s="38"/>
      <c r="D202" s="32"/>
      <c r="E202" s="92"/>
      <c r="F202" s="90"/>
      <c r="G202" s="91"/>
      <c r="H202" s="19"/>
      <c r="I202" s="19"/>
      <c r="J202" s="19"/>
      <c r="K202" s="19"/>
      <c r="L202" s="19"/>
    </row>
    <row r="203" ht="16.5" customHeight="1">
      <c r="A203" s="19"/>
      <c r="B203" s="37"/>
      <c r="C203" s="38"/>
      <c r="D203" s="32"/>
      <c r="E203" s="92"/>
      <c r="F203" s="90"/>
      <c r="G203" s="91"/>
      <c r="H203" s="19"/>
      <c r="I203" s="19"/>
      <c r="J203" s="19"/>
      <c r="K203" s="19"/>
      <c r="L203" s="19"/>
    </row>
    <row r="204" ht="16.5" customHeight="1">
      <c r="A204" s="19"/>
      <c r="B204" s="37"/>
      <c r="C204" s="38"/>
      <c r="D204" s="32"/>
      <c r="E204" s="92"/>
      <c r="F204" s="90"/>
      <c r="G204" s="91"/>
      <c r="H204" s="19"/>
      <c r="I204" s="19"/>
      <c r="J204" s="19"/>
      <c r="K204" s="19"/>
      <c r="L204" s="19"/>
    </row>
    <row r="205" ht="16.5" customHeight="1">
      <c r="A205" s="19"/>
      <c r="B205" s="37"/>
      <c r="C205" s="38"/>
      <c r="D205" s="32"/>
      <c r="E205" s="92"/>
      <c r="F205" s="90"/>
      <c r="G205" s="91"/>
      <c r="H205" s="19"/>
      <c r="I205" s="19"/>
      <c r="J205" s="19"/>
      <c r="K205" s="19"/>
      <c r="L205" s="19"/>
    </row>
    <row r="206" ht="16.5" customHeight="1">
      <c r="A206" s="19"/>
      <c r="B206" s="37"/>
      <c r="C206" s="38"/>
      <c r="D206" s="32"/>
      <c r="E206" s="92"/>
      <c r="F206" s="90"/>
      <c r="G206" s="91"/>
      <c r="H206" s="19"/>
      <c r="I206" s="19"/>
      <c r="J206" s="19"/>
      <c r="K206" s="19"/>
      <c r="L206" s="19"/>
    </row>
    <row r="207" ht="16.5" customHeight="1">
      <c r="A207" s="19"/>
      <c r="B207" s="37"/>
      <c r="C207" s="38"/>
      <c r="D207" s="32"/>
      <c r="E207" s="92"/>
      <c r="F207" s="90"/>
      <c r="G207" s="91"/>
      <c r="H207" s="19"/>
      <c r="I207" s="19"/>
      <c r="J207" s="19"/>
      <c r="K207" s="19"/>
      <c r="L207" s="19"/>
    </row>
    <row r="208" ht="16.5" customHeight="1">
      <c r="A208" s="19"/>
      <c r="B208" s="37"/>
      <c r="C208" s="38"/>
      <c r="D208" s="32"/>
      <c r="E208" s="92"/>
      <c r="F208" s="90"/>
      <c r="G208" s="91"/>
      <c r="H208" s="19"/>
      <c r="I208" s="19"/>
      <c r="J208" s="19"/>
      <c r="K208" s="19"/>
      <c r="L208" s="19"/>
    </row>
    <row r="209" ht="16.5" customHeight="1">
      <c r="A209" s="19"/>
      <c r="B209" s="37"/>
      <c r="C209" s="38"/>
      <c r="D209" s="32"/>
      <c r="E209" s="92"/>
      <c r="F209" s="90"/>
      <c r="G209" s="91"/>
      <c r="H209" s="19"/>
      <c r="I209" s="19"/>
      <c r="J209" s="19"/>
      <c r="K209" s="19"/>
      <c r="L209" s="19"/>
    </row>
    <row r="210" ht="16.5" customHeight="1">
      <c r="A210" s="19"/>
      <c r="B210" s="37"/>
      <c r="C210" s="38"/>
      <c r="D210" s="32"/>
      <c r="E210" s="92"/>
      <c r="F210" s="90"/>
      <c r="G210" s="91"/>
      <c r="H210" s="19"/>
      <c r="I210" s="19"/>
      <c r="J210" s="19"/>
      <c r="K210" s="19"/>
      <c r="L210" s="19"/>
    </row>
    <row r="211" ht="16.5" customHeight="1">
      <c r="A211" s="19"/>
      <c r="B211" s="37"/>
      <c r="C211" s="38"/>
      <c r="D211" s="32"/>
      <c r="E211" s="92"/>
      <c r="F211" s="90"/>
      <c r="G211" s="91"/>
      <c r="H211" s="19"/>
      <c r="I211" s="19"/>
      <c r="J211" s="19"/>
      <c r="K211" s="19"/>
      <c r="L211" s="19"/>
    </row>
    <row r="212" ht="16.5" customHeight="1">
      <c r="A212" s="19"/>
      <c r="B212" s="37"/>
      <c r="C212" s="38"/>
      <c r="D212" s="32"/>
      <c r="E212" s="92"/>
      <c r="F212" s="90"/>
      <c r="G212" s="91"/>
      <c r="H212" s="19"/>
      <c r="I212" s="19"/>
      <c r="J212" s="19"/>
      <c r="K212" s="19"/>
      <c r="L212" s="19"/>
    </row>
    <row r="213" ht="16.5" customHeight="1">
      <c r="A213" s="19"/>
      <c r="B213" s="37"/>
      <c r="C213" s="38"/>
      <c r="D213" s="32"/>
      <c r="E213" s="92"/>
      <c r="F213" s="90"/>
      <c r="G213" s="91"/>
      <c r="H213" s="19"/>
      <c r="I213" s="19"/>
      <c r="J213" s="19"/>
      <c r="K213" s="19"/>
      <c r="L213" s="19"/>
    </row>
    <row r="214" ht="16.5" customHeight="1">
      <c r="A214" s="19"/>
      <c r="B214" s="37"/>
      <c r="C214" s="38"/>
      <c r="D214" s="32"/>
      <c r="E214" s="92"/>
      <c r="F214" s="90"/>
      <c r="G214" s="91"/>
      <c r="H214" s="19"/>
      <c r="I214" s="19"/>
      <c r="J214" s="19"/>
      <c r="K214" s="19"/>
      <c r="L214" s="19"/>
    </row>
    <row r="215" ht="16.5" customHeight="1">
      <c r="A215" s="19"/>
      <c r="B215" s="37"/>
      <c r="C215" s="38"/>
      <c r="D215" s="32"/>
      <c r="E215" s="92"/>
      <c r="F215" s="90"/>
      <c r="G215" s="91"/>
      <c r="H215" s="19"/>
      <c r="I215" s="19"/>
      <c r="J215" s="19"/>
      <c r="K215" s="19"/>
      <c r="L215" s="19"/>
    </row>
    <row r="216" ht="16.5" customHeight="1">
      <c r="A216" s="19"/>
      <c r="B216" s="37"/>
      <c r="C216" s="38"/>
      <c r="D216" s="32"/>
      <c r="E216" s="92"/>
      <c r="F216" s="90"/>
      <c r="G216" s="91"/>
      <c r="H216" s="19"/>
      <c r="I216" s="19"/>
      <c r="J216" s="19"/>
      <c r="K216" s="19"/>
      <c r="L216" s="19"/>
    </row>
    <row r="217" ht="16.5" customHeight="1">
      <c r="A217" s="19"/>
      <c r="B217" s="37"/>
      <c r="C217" s="38"/>
      <c r="D217" s="32"/>
      <c r="E217" s="92"/>
      <c r="F217" s="90"/>
      <c r="G217" s="91"/>
      <c r="H217" s="19"/>
      <c r="I217" s="19"/>
      <c r="J217" s="19"/>
      <c r="K217" s="19"/>
      <c r="L217" s="19"/>
    </row>
    <row r="218" ht="16.5" customHeight="1">
      <c r="A218" s="19"/>
      <c r="B218" s="37"/>
      <c r="C218" s="38"/>
      <c r="D218" s="32"/>
      <c r="E218" s="92"/>
      <c r="F218" s="90"/>
      <c r="G218" s="91"/>
      <c r="H218" s="19"/>
      <c r="I218" s="19"/>
      <c r="J218" s="19"/>
      <c r="K218" s="19"/>
      <c r="L218" s="19"/>
    </row>
    <row r="219" ht="16.5" customHeight="1">
      <c r="A219" s="19"/>
      <c r="B219" s="37"/>
      <c r="C219" s="38"/>
      <c r="D219" s="32"/>
      <c r="E219" s="92"/>
      <c r="F219" s="90"/>
      <c r="G219" s="91"/>
      <c r="H219" s="19"/>
      <c r="I219" s="19"/>
      <c r="J219" s="19"/>
      <c r="K219" s="19"/>
      <c r="L219" s="19"/>
    </row>
    <row r="220" ht="16.5" customHeight="1">
      <c r="A220" s="19"/>
      <c r="B220" s="37"/>
      <c r="C220" s="38"/>
      <c r="D220" s="32"/>
      <c r="E220" s="92"/>
      <c r="F220" s="90"/>
      <c r="G220" s="91"/>
      <c r="H220" s="19"/>
      <c r="I220" s="19"/>
      <c r="J220" s="19"/>
      <c r="K220" s="19"/>
      <c r="L220" s="19"/>
    </row>
    <row r="221" ht="16.5" customHeight="1">
      <c r="A221" s="19"/>
      <c r="B221" s="37"/>
      <c r="C221" s="38"/>
      <c r="D221" s="32"/>
      <c r="E221" s="92"/>
      <c r="F221" s="90"/>
      <c r="G221" s="91"/>
      <c r="H221" s="19"/>
      <c r="I221" s="19"/>
      <c r="J221" s="19"/>
      <c r="K221" s="19"/>
      <c r="L221" s="19"/>
    </row>
    <row r="222" ht="16.5" customHeight="1">
      <c r="A222" s="19"/>
      <c r="B222" s="37"/>
      <c r="C222" s="38"/>
      <c r="D222" s="32"/>
      <c r="E222" s="92"/>
      <c r="F222" s="90"/>
      <c r="G222" s="91"/>
      <c r="H222" s="19"/>
      <c r="I222" s="19"/>
      <c r="J222" s="19"/>
      <c r="K222" s="19"/>
      <c r="L222" s="19"/>
    </row>
    <row r="223" ht="16.5" customHeight="1">
      <c r="A223" s="19"/>
      <c r="B223" s="37"/>
      <c r="C223" s="38"/>
      <c r="D223" s="32"/>
      <c r="E223" s="92"/>
      <c r="F223" s="90"/>
      <c r="G223" s="91"/>
      <c r="H223" s="19"/>
      <c r="I223" s="19"/>
      <c r="J223" s="19"/>
      <c r="K223" s="19"/>
      <c r="L223" s="19"/>
    </row>
    <row r="224" ht="16.5" customHeight="1">
      <c r="A224" s="19"/>
      <c r="B224" s="37"/>
      <c r="C224" s="38"/>
      <c r="D224" s="32"/>
      <c r="E224" s="92"/>
      <c r="F224" s="90"/>
      <c r="G224" s="91"/>
      <c r="H224" s="19"/>
      <c r="I224" s="19"/>
      <c r="J224" s="19"/>
      <c r="K224" s="19"/>
      <c r="L224" s="19"/>
    </row>
    <row r="225" ht="16.5" customHeight="1">
      <c r="A225" s="19"/>
      <c r="B225" s="37"/>
      <c r="C225" s="38"/>
      <c r="D225" s="32"/>
      <c r="E225" s="92"/>
      <c r="F225" s="90"/>
      <c r="G225" s="91"/>
      <c r="H225" s="19"/>
      <c r="I225" s="19"/>
      <c r="J225" s="19"/>
      <c r="K225" s="19"/>
      <c r="L225" s="19"/>
    </row>
    <row r="226" ht="16.5" customHeight="1">
      <c r="A226" s="19"/>
      <c r="B226" s="37"/>
      <c r="C226" s="38"/>
      <c r="D226" s="32"/>
      <c r="E226" s="92"/>
      <c r="F226" s="90"/>
      <c r="G226" s="91"/>
      <c r="H226" s="19"/>
      <c r="I226" s="19"/>
      <c r="J226" s="19"/>
      <c r="K226" s="19"/>
      <c r="L226" s="19"/>
    </row>
    <row r="227" ht="16.5" customHeight="1">
      <c r="A227" s="19"/>
      <c r="B227" s="37"/>
      <c r="C227" s="38"/>
      <c r="D227" s="32"/>
      <c r="E227" s="92"/>
      <c r="F227" s="90"/>
      <c r="G227" s="91"/>
      <c r="H227" s="19"/>
      <c r="I227" s="19"/>
      <c r="J227" s="19"/>
      <c r="K227" s="19"/>
      <c r="L227" s="19"/>
    </row>
    <row r="228" ht="16.5" customHeight="1">
      <c r="A228" s="19"/>
      <c r="B228" s="37"/>
      <c r="C228" s="38"/>
      <c r="D228" s="32"/>
      <c r="E228" s="92"/>
      <c r="F228" s="90"/>
      <c r="G228" s="91"/>
      <c r="H228" s="19"/>
      <c r="I228" s="19"/>
      <c r="J228" s="19"/>
      <c r="K228" s="19"/>
      <c r="L228" s="19"/>
    </row>
    <row r="229" ht="16.5" customHeight="1">
      <c r="A229" s="19"/>
      <c r="B229" s="37"/>
      <c r="C229" s="38"/>
      <c r="D229" s="32"/>
      <c r="E229" s="92"/>
      <c r="F229" s="90"/>
      <c r="G229" s="91"/>
      <c r="H229" s="19"/>
      <c r="I229" s="19"/>
      <c r="J229" s="19"/>
      <c r="K229" s="19"/>
      <c r="L229" s="19"/>
    </row>
    <row r="230" ht="16.5" customHeight="1">
      <c r="A230" s="19"/>
      <c r="B230" s="37"/>
      <c r="C230" s="38"/>
      <c r="D230" s="32"/>
      <c r="E230" s="92"/>
      <c r="F230" s="90"/>
      <c r="G230" s="91"/>
      <c r="H230" s="19"/>
      <c r="I230" s="19"/>
      <c r="J230" s="19"/>
      <c r="K230" s="19"/>
      <c r="L230" s="19"/>
    </row>
    <row r="231" ht="16.5" customHeight="1">
      <c r="A231" s="19"/>
      <c r="B231" s="37"/>
      <c r="C231" s="38"/>
      <c r="D231" s="32"/>
      <c r="E231" s="92"/>
      <c r="F231" s="90"/>
      <c r="G231" s="91"/>
      <c r="H231" s="19"/>
      <c r="I231" s="19"/>
      <c r="J231" s="19"/>
      <c r="K231" s="19"/>
      <c r="L231" s="19"/>
    </row>
    <row r="232" ht="16.5" customHeight="1">
      <c r="A232" s="19"/>
      <c r="B232" s="37"/>
      <c r="C232" s="38"/>
      <c r="D232" s="32"/>
      <c r="E232" s="92"/>
      <c r="F232" s="90"/>
      <c r="G232" s="91"/>
      <c r="H232" s="19"/>
      <c r="I232" s="19"/>
      <c r="J232" s="19"/>
      <c r="K232" s="19"/>
      <c r="L232" s="19"/>
    </row>
    <row r="233" ht="16.5" customHeight="1">
      <c r="A233" s="19"/>
      <c r="B233" s="37"/>
      <c r="C233" s="38"/>
      <c r="D233" s="32"/>
      <c r="E233" s="92"/>
      <c r="F233" s="90"/>
      <c r="G233" s="91"/>
      <c r="H233" s="19"/>
      <c r="I233" s="19"/>
      <c r="J233" s="19"/>
      <c r="K233" s="19"/>
      <c r="L233" s="19"/>
    </row>
    <row r="234" ht="16.5" customHeight="1">
      <c r="A234" s="19"/>
      <c r="B234" s="37"/>
      <c r="C234" s="38"/>
      <c r="D234" s="32"/>
      <c r="E234" s="92"/>
      <c r="F234" s="90"/>
      <c r="G234" s="91"/>
      <c r="H234" s="19"/>
      <c r="I234" s="19"/>
      <c r="J234" s="19"/>
      <c r="K234" s="19"/>
      <c r="L234" s="19"/>
    </row>
    <row r="235" ht="16.5" customHeight="1">
      <c r="A235" s="19"/>
      <c r="B235" s="37"/>
      <c r="C235" s="38"/>
      <c r="D235" s="32"/>
      <c r="E235" s="92"/>
      <c r="F235" s="90"/>
      <c r="G235" s="91"/>
      <c r="H235" s="19"/>
      <c r="I235" s="19"/>
      <c r="J235" s="19"/>
      <c r="K235" s="19"/>
      <c r="L235" s="19"/>
    </row>
    <row r="236" ht="16.5" customHeight="1">
      <c r="A236" s="19"/>
      <c r="B236" s="37"/>
      <c r="C236" s="38"/>
      <c r="D236" s="32"/>
      <c r="E236" s="92"/>
      <c r="F236" s="90"/>
      <c r="G236" s="91"/>
      <c r="H236" s="19"/>
      <c r="I236" s="19"/>
      <c r="J236" s="19"/>
      <c r="K236" s="19"/>
      <c r="L236" s="19"/>
    </row>
    <row r="237" ht="16.5" customHeight="1">
      <c r="A237" s="19"/>
      <c r="B237" s="37"/>
      <c r="C237" s="38"/>
      <c r="D237" s="32"/>
      <c r="E237" s="92"/>
      <c r="F237" s="90"/>
      <c r="G237" s="91"/>
      <c r="H237" s="19"/>
      <c r="I237" s="19"/>
      <c r="J237" s="19"/>
      <c r="K237" s="19"/>
      <c r="L237" s="19"/>
    </row>
    <row r="238" ht="16.5" customHeight="1">
      <c r="A238" s="19"/>
      <c r="B238" s="37"/>
      <c r="C238" s="38"/>
      <c r="D238" s="32"/>
      <c r="E238" s="92"/>
      <c r="F238" s="90"/>
      <c r="G238" s="91"/>
      <c r="H238" s="19"/>
      <c r="I238" s="19"/>
      <c r="J238" s="19"/>
      <c r="K238" s="19"/>
      <c r="L238" s="19"/>
    </row>
    <row r="239" ht="16.5" customHeight="1">
      <c r="A239" s="19"/>
      <c r="B239" s="37"/>
      <c r="C239" s="38"/>
      <c r="D239" s="32"/>
      <c r="E239" s="92"/>
      <c r="F239" s="90"/>
      <c r="G239" s="91"/>
      <c r="H239" s="19"/>
      <c r="I239" s="19"/>
      <c r="J239" s="19"/>
      <c r="K239" s="19"/>
      <c r="L239" s="19"/>
    </row>
    <row r="240" ht="16.5" customHeight="1">
      <c r="A240" s="19"/>
      <c r="B240" s="37"/>
      <c r="C240" s="38"/>
      <c r="D240" s="32"/>
      <c r="E240" s="92"/>
      <c r="F240" s="90"/>
      <c r="G240" s="91"/>
      <c r="H240" s="19"/>
      <c r="I240" s="19"/>
      <c r="J240" s="19"/>
      <c r="K240" s="19"/>
      <c r="L240" s="19"/>
    </row>
    <row r="241" ht="16.5" customHeight="1">
      <c r="A241" s="19"/>
      <c r="B241" s="37"/>
      <c r="C241" s="38"/>
      <c r="D241" s="32"/>
      <c r="E241" s="92"/>
      <c r="F241" s="90"/>
      <c r="G241" s="91"/>
      <c r="H241" s="19"/>
      <c r="I241" s="19"/>
      <c r="J241" s="19"/>
      <c r="K241" s="19"/>
      <c r="L241" s="19"/>
    </row>
    <row r="242" ht="16.5" customHeight="1">
      <c r="A242" s="19"/>
      <c r="B242" s="37"/>
      <c r="C242" s="38"/>
      <c r="D242" s="32"/>
      <c r="E242" s="92"/>
      <c r="F242" s="90"/>
      <c r="G242" s="91"/>
      <c r="H242" s="19"/>
      <c r="I242" s="19"/>
      <c r="J242" s="19"/>
      <c r="K242" s="19"/>
      <c r="L242" s="19"/>
    </row>
    <row r="243" ht="16.5" customHeight="1">
      <c r="A243" s="19"/>
      <c r="B243" s="37"/>
      <c r="C243" s="38"/>
      <c r="D243" s="32"/>
      <c r="E243" s="92"/>
      <c r="F243" s="90"/>
      <c r="G243" s="91"/>
      <c r="H243" s="19"/>
      <c r="I243" s="19"/>
      <c r="J243" s="19"/>
      <c r="K243" s="19"/>
      <c r="L243" s="19"/>
    </row>
    <row r="244" ht="16.5" customHeight="1">
      <c r="A244" s="19"/>
      <c r="B244" s="37"/>
      <c r="C244" s="38"/>
      <c r="D244" s="32"/>
      <c r="E244" s="92"/>
      <c r="F244" s="90"/>
      <c r="G244" s="91"/>
      <c r="H244" s="19"/>
      <c r="I244" s="19"/>
      <c r="J244" s="19"/>
      <c r="K244" s="19"/>
      <c r="L244" s="19"/>
    </row>
    <row r="245" ht="16.5" customHeight="1">
      <c r="A245" s="19"/>
      <c r="B245" s="37"/>
      <c r="C245" s="38"/>
      <c r="D245" s="32"/>
      <c r="E245" s="92"/>
      <c r="F245" s="90"/>
      <c r="G245" s="91"/>
      <c r="H245" s="19"/>
      <c r="I245" s="19"/>
      <c r="J245" s="19"/>
      <c r="K245" s="19"/>
      <c r="L245" s="19"/>
    </row>
    <row r="246" ht="16.5" customHeight="1">
      <c r="A246" s="19"/>
      <c r="B246" s="37"/>
      <c r="C246" s="38"/>
      <c r="D246" s="32"/>
      <c r="E246" s="92"/>
      <c r="F246" s="90"/>
      <c r="G246" s="91"/>
      <c r="H246" s="19"/>
      <c r="I246" s="19"/>
      <c r="J246" s="19"/>
      <c r="K246" s="19"/>
      <c r="L246" s="19"/>
    </row>
    <row r="247" ht="16.5" customHeight="1">
      <c r="A247" s="19"/>
      <c r="B247" s="37"/>
      <c r="C247" s="38"/>
      <c r="D247" s="32"/>
      <c r="E247" s="92"/>
      <c r="F247" s="90"/>
      <c r="G247" s="91"/>
      <c r="H247" s="19"/>
      <c r="I247" s="19"/>
      <c r="J247" s="19"/>
      <c r="K247" s="19"/>
      <c r="L247" s="19"/>
    </row>
    <row r="248" ht="16.5" customHeight="1">
      <c r="A248" s="19"/>
      <c r="B248" s="37"/>
      <c r="C248" s="38"/>
      <c r="D248" s="32"/>
      <c r="E248" s="92"/>
      <c r="F248" s="90"/>
      <c r="G248" s="91"/>
      <c r="H248" s="19"/>
      <c r="I248" s="19"/>
      <c r="J248" s="19"/>
      <c r="K248" s="19"/>
      <c r="L248" s="19"/>
    </row>
    <row r="249" ht="16.5" customHeight="1">
      <c r="A249" s="19"/>
      <c r="B249" s="37"/>
      <c r="C249" s="38"/>
      <c r="D249" s="32"/>
      <c r="E249" s="92"/>
      <c r="F249" s="90"/>
      <c r="G249" s="91"/>
      <c r="H249" s="19"/>
      <c r="I249" s="19"/>
      <c r="J249" s="19"/>
      <c r="K249" s="19"/>
      <c r="L249" s="19"/>
    </row>
    <row r="250" ht="16.5" customHeight="1">
      <c r="A250" s="19"/>
      <c r="B250" s="37"/>
      <c r="C250" s="38"/>
      <c r="D250" s="32"/>
      <c r="E250" s="92"/>
      <c r="F250" s="90"/>
      <c r="G250" s="91"/>
      <c r="H250" s="19"/>
      <c r="I250" s="19"/>
      <c r="J250" s="19"/>
      <c r="K250" s="19"/>
      <c r="L250" s="19"/>
    </row>
    <row r="251" ht="16.5" customHeight="1">
      <c r="A251" s="19"/>
      <c r="B251" s="37"/>
      <c r="C251" s="38"/>
      <c r="D251" s="32"/>
      <c r="E251" s="92"/>
      <c r="F251" s="90"/>
      <c r="G251" s="91"/>
      <c r="H251" s="19"/>
      <c r="I251" s="19"/>
      <c r="J251" s="19"/>
      <c r="K251" s="19"/>
      <c r="L251" s="19"/>
    </row>
    <row r="252" ht="16.5" customHeight="1">
      <c r="A252" s="19"/>
      <c r="B252" s="37"/>
      <c r="C252" s="38"/>
      <c r="D252" s="32"/>
      <c r="E252" s="92"/>
      <c r="F252" s="90"/>
      <c r="G252" s="91"/>
      <c r="H252" s="19"/>
      <c r="I252" s="19"/>
      <c r="J252" s="19"/>
      <c r="K252" s="19"/>
      <c r="L252" s="19"/>
    </row>
    <row r="253" ht="16.5" customHeight="1">
      <c r="A253" s="19"/>
      <c r="B253" s="37"/>
      <c r="C253" s="38"/>
      <c r="D253" s="32"/>
      <c r="E253" s="92"/>
      <c r="F253" s="90"/>
      <c r="G253" s="91"/>
      <c r="H253" s="19"/>
      <c r="I253" s="19"/>
      <c r="J253" s="19"/>
      <c r="K253" s="19"/>
      <c r="L253" s="19"/>
    </row>
    <row r="254" ht="16.5" customHeight="1">
      <c r="A254" s="19"/>
      <c r="B254" s="37"/>
      <c r="C254" s="38"/>
      <c r="D254" s="32"/>
      <c r="E254" s="92"/>
      <c r="F254" s="90"/>
      <c r="G254" s="91"/>
      <c r="H254" s="19"/>
      <c r="I254" s="19"/>
      <c r="J254" s="19"/>
      <c r="K254" s="19"/>
      <c r="L254" s="19"/>
    </row>
    <row r="255" ht="16.5" customHeight="1">
      <c r="A255" s="19"/>
      <c r="B255" s="37"/>
      <c r="C255" s="38"/>
      <c r="D255" s="32"/>
      <c r="E255" s="92"/>
      <c r="F255" s="90"/>
      <c r="G255" s="91"/>
      <c r="H255" s="19"/>
      <c r="I255" s="19"/>
      <c r="J255" s="19"/>
      <c r="K255" s="19"/>
      <c r="L255" s="19"/>
    </row>
    <row r="256" ht="16.5" customHeight="1">
      <c r="A256" s="19"/>
      <c r="B256" s="37"/>
      <c r="C256" s="38"/>
      <c r="D256" s="32"/>
      <c r="E256" s="92"/>
      <c r="F256" s="90"/>
      <c r="G256" s="91"/>
      <c r="H256" s="19"/>
      <c r="I256" s="19"/>
      <c r="J256" s="19"/>
      <c r="K256" s="19"/>
      <c r="L256" s="19"/>
    </row>
    <row r="257" ht="16.5" customHeight="1">
      <c r="A257" s="19"/>
      <c r="B257" s="37"/>
      <c r="C257" s="38"/>
      <c r="D257" s="32"/>
      <c r="E257" s="92"/>
      <c r="F257" s="90"/>
      <c r="G257" s="91"/>
      <c r="H257" s="19"/>
      <c r="I257" s="19"/>
      <c r="J257" s="19"/>
      <c r="K257" s="19"/>
      <c r="L257" s="19"/>
    </row>
    <row r="258" ht="16.5" customHeight="1">
      <c r="A258" s="19"/>
      <c r="B258" s="37"/>
      <c r="C258" s="38"/>
      <c r="D258" s="32"/>
      <c r="E258" s="92"/>
      <c r="F258" s="90"/>
      <c r="G258" s="91"/>
      <c r="H258" s="19"/>
      <c r="I258" s="19"/>
      <c r="J258" s="19"/>
      <c r="K258" s="19"/>
      <c r="L258" s="19"/>
    </row>
    <row r="259" ht="16.5" customHeight="1">
      <c r="A259" s="19"/>
      <c r="B259" s="37"/>
      <c r="C259" s="38"/>
      <c r="D259" s="32"/>
      <c r="E259" s="92"/>
      <c r="F259" s="90"/>
      <c r="G259" s="91"/>
      <c r="H259" s="19"/>
      <c r="I259" s="19"/>
      <c r="J259" s="19"/>
      <c r="K259" s="19"/>
      <c r="L259" s="19"/>
    </row>
    <row r="260" ht="16.5" customHeight="1">
      <c r="A260" s="19"/>
      <c r="B260" s="37"/>
      <c r="C260" s="38"/>
      <c r="D260" s="32"/>
      <c r="E260" s="92"/>
      <c r="F260" s="90"/>
      <c r="G260" s="91"/>
      <c r="H260" s="19"/>
      <c r="I260" s="19"/>
      <c r="J260" s="19"/>
      <c r="K260" s="19"/>
      <c r="L260" s="19"/>
    </row>
    <row r="261" ht="16.5" customHeight="1">
      <c r="A261" s="19"/>
      <c r="B261" s="37"/>
      <c r="C261" s="38"/>
      <c r="D261" s="32"/>
      <c r="E261" s="92"/>
      <c r="F261" s="90"/>
      <c r="G261" s="91"/>
      <c r="H261" s="19"/>
      <c r="I261" s="19"/>
      <c r="J261" s="19"/>
      <c r="K261" s="19"/>
      <c r="L261" s="19"/>
    </row>
    <row r="262" ht="16.5" customHeight="1">
      <c r="A262" s="19"/>
      <c r="B262" s="37"/>
      <c r="C262" s="38"/>
      <c r="D262" s="32"/>
      <c r="E262" s="92"/>
      <c r="F262" s="90"/>
      <c r="G262" s="91"/>
      <c r="H262" s="19"/>
      <c r="I262" s="19"/>
      <c r="J262" s="19"/>
      <c r="K262" s="19"/>
      <c r="L262" s="19"/>
    </row>
    <row r="263" ht="16.5" customHeight="1">
      <c r="A263" s="19"/>
      <c r="B263" s="37"/>
      <c r="C263" s="38"/>
      <c r="D263" s="32"/>
      <c r="E263" s="92"/>
      <c r="F263" s="90"/>
      <c r="G263" s="91"/>
      <c r="H263" s="19"/>
      <c r="I263" s="19"/>
      <c r="J263" s="19"/>
      <c r="K263" s="19"/>
      <c r="L263" s="19"/>
    </row>
    <row r="264" ht="16.5" customHeight="1">
      <c r="A264" s="19"/>
      <c r="B264" s="37"/>
      <c r="C264" s="38"/>
      <c r="D264" s="32"/>
      <c r="E264" s="92"/>
      <c r="F264" s="90"/>
      <c r="G264" s="91"/>
      <c r="H264" s="19"/>
      <c r="I264" s="19"/>
      <c r="J264" s="19"/>
      <c r="K264" s="19"/>
      <c r="L264" s="19"/>
    </row>
    <row r="265" ht="16.5" customHeight="1">
      <c r="A265" s="19"/>
      <c r="B265" s="37"/>
      <c r="C265" s="38"/>
      <c r="D265" s="32"/>
      <c r="E265" s="92"/>
      <c r="F265" s="90"/>
      <c r="G265" s="91"/>
      <c r="H265" s="19"/>
      <c r="I265" s="19"/>
      <c r="J265" s="19"/>
      <c r="K265" s="19"/>
      <c r="L265" s="19"/>
    </row>
    <row r="266" ht="16.5" customHeight="1">
      <c r="A266" s="19"/>
      <c r="B266" s="37"/>
      <c r="C266" s="38"/>
      <c r="D266" s="32"/>
      <c r="E266" s="92"/>
      <c r="F266" s="90"/>
      <c r="G266" s="91"/>
      <c r="H266" s="19"/>
      <c r="I266" s="19"/>
      <c r="J266" s="19"/>
      <c r="K266" s="19"/>
      <c r="L266" s="19"/>
    </row>
    <row r="267" ht="16.5" customHeight="1">
      <c r="A267" s="19"/>
      <c r="B267" s="37"/>
      <c r="C267" s="38"/>
      <c r="D267" s="32"/>
      <c r="E267" s="92"/>
      <c r="F267" s="90"/>
      <c r="G267" s="91"/>
      <c r="H267" s="19"/>
      <c r="I267" s="19"/>
      <c r="J267" s="19"/>
      <c r="K267" s="19"/>
      <c r="L267" s="19"/>
    </row>
    <row r="268" ht="16.5" customHeight="1">
      <c r="A268" s="19"/>
      <c r="B268" s="37"/>
      <c r="C268" s="38"/>
      <c r="D268" s="32"/>
      <c r="E268" s="92"/>
      <c r="F268" s="90"/>
      <c r="G268" s="91"/>
      <c r="H268" s="19"/>
      <c r="I268" s="19"/>
      <c r="J268" s="19"/>
      <c r="K268" s="19"/>
      <c r="L268" s="19"/>
    </row>
    <row r="269" ht="16.5" customHeight="1">
      <c r="A269" s="19"/>
      <c r="B269" s="37"/>
      <c r="C269" s="38"/>
      <c r="D269" s="32"/>
      <c r="E269" s="92"/>
      <c r="F269" s="90"/>
      <c r="G269" s="91"/>
      <c r="H269" s="19"/>
      <c r="I269" s="19"/>
      <c r="J269" s="19"/>
      <c r="K269" s="19"/>
      <c r="L269" s="19"/>
    </row>
    <row r="270" ht="16.5" customHeight="1">
      <c r="A270" s="19"/>
      <c r="B270" s="37"/>
      <c r="C270" s="38"/>
      <c r="D270" s="32"/>
      <c r="E270" s="92"/>
      <c r="F270" s="90"/>
      <c r="G270" s="91"/>
      <c r="H270" s="19"/>
      <c r="I270" s="19"/>
      <c r="J270" s="19"/>
      <c r="K270" s="19"/>
      <c r="L270" s="19"/>
    </row>
    <row r="271" ht="16.5" customHeight="1">
      <c r="A271" s="19"/>
      <c r="B271" s="37"/>
      <c r="C271" s="38"/>
      <c r="D271" s="32"/>
      <c r="E271" s="92"/>
      <c r="F271" s="90"/>
      <c r="G271" s="91"/>
      <c r="H271" s="19"/>
      <c r="I271" s="19"/>
      <c r="J271" s="19"/>
      <c r="K271" s="19"/>
      <c r="L271" s="19"/>
    </row>
    <row r="272" ht="16.5" customHeight="1">
      <c r="A272" s="19"/>
      <c r="B272" s="37"/>
      <c r="C272" s="38"/>
      <c r="D272" s="32"/>
      <c r="E272" s="92"/>
      <c r="F272" s="90"/>
      <c r="G272" s="91"/>
      <c r="H272" s="19"/>
      <c r="I272" s="19"/>
      <c r="J272" s="19"/>
      <c r="K272" s="19"/>
      <c r="L272" s="19"/>
    </row>
    <row r="273" ht="16.5" customHeight="1">
      <c r="A273" s="19"/>
      <c r="B273" s="37"/>
      <c r="C273" s="38"/>
      <c r="D273" s="32"/>
      <c r="E273" s="92"/>
      <c r="F273" s="90"/>
      <c r="G273" s="91"/>
      <c r="H273" s="19"/>
      <c r="I273" s="19"/>
      <c r="J273" s="19"/>
      <c r="K273" s="19"/>
      <c r="L273" s="19"/>
    </row>
    <row r="274" ht="16.5" customHeight="1">
      <c r="A274" s="19"/>
      <c r="B274" s="37"/>
      <c r="C274" s="38"/>
      <c r="D274" s="32"/>
      <c r="E274" s="92"/>
      <c r="F274" s="90"/>
      <c r="G274" s="91"/>
      <c r="H274" s="19"/>
      <c r="I274" s="19"/>
      <c r="J274" s="19"/>
      <c r="K274" s="19"/>
      <c r="L274" s="19"/>
    </row>
    <row r="275" ht="16.5" customHeight="1">
      <c r="A275" s="19"/>
      <c r="B275" s="37"/>
      <c r="C275" s="38"/>
      <c r="D275" s="32"/>
      <c r="E275" s="92"/>
      <c r="F275" s="90"/>
      <c r="G275" s="91"/>
      <c r="H275" s="19"/>
      <c r="I275" s="19"/>
      <c r="J275" s="19"/>
      <c r="K275" s="19"/>
      <c r="L275" s="19"/>
    </row>
    <row r="276" ht="16.5" customHeight="1">
      <c r="A276" s="19"/>
      <c r="B276" s="37"/>
      <c r="C276" s="38"/>
      <c r="D276" s="32"/>
      <c r="E276" s="92"/>
      <c r="F276" s="90"/>
      <c r="G276" s="91"/>
      <c r="H276" s="19"/>
      <c r="I276" s="19"/>
      <c r="J276" s="19"/>
      <c r="K276" s="19"/>
      <c r="L276" s="19"/>
    </row>
    <row r="277" ht="16.5" customHeight="1">
      <c r="A277" s="19"/>
      <c r="B277" s="37"/>
      <c r="C277" s="38"/>
      <c r="D277" s="32"/>
      <c r="E277" s="92"/>
      <c r="F277" s="90"/>
      <c r="G277" s="91"/>
      <c r="H277" s="19"/>
      <c r="I277" s="19"/>
      <c r="J277" s="19"/>
      <c r="K277" s="19"/>
      <c r="L277" s="19"/>
    </row>
    <row r="278" ht="16.5" customHeight="1">
      <c r="A278" s="19"/>
      <c r="B278" s="37"/>
      <c r="C278" s="38"/>
      <c r="D278" s="32"/>
      <c r="E278" s="92"/>
      <c r="F278" s="90"/>
      <c r="G278" s="91"/>
      <c r="H278" s="19"/>
      <c r="I278" s="19"/>
      <c r="J278" s="19"/>
      <c r="K278" s="19"/>
      <c r="L278" s="19"/>
    </row>
    <row r="279" ht="16.5" customHeight="1">
      <c r="A279" s="19"/>
      <c r="B279" s="37"/>
      <c r="C279" s="38"/>
      <c r="D279" s="32"/>
      <c r="E279" s="92"/>
      <c r="F279" s="90"/>
      <c r="G279" s="91"/>
      <c r="H279" s="19"/>
      <c r="I279" s="19"/>
      <c r="J279" s="19"/>
      <c r="K279" s="19"/>
      <c r="L279" s="19"/>
    </row>
    <row r="280" ht="16.5" customHeight="1">
      <c r="A280" s="19"/>
      <c r="B280" s="37"/>
      <c r="C280" s="38"/>
      <c r="D280" s="32"/>
      <c r="E280" s="92"/>
      <c r="F280" s="90"/>
      <c r="G280" s="91"/>
      <c r="H280" s="19"/>
      <c r="I280" s="19"/>
      <c r="J280" s="19"/>
      <c r="K280" s="19"/>
      <c r="L280" s="19"/>
    </row>
    <row r="281" ht="16.5" customHeight="1">
      <c r="A281" s="19"/>
      <c r="B281" s="37"/>
      <c r="C281" s="38"/>
      <c r="D281" s="32"/>
      <c r="E281" s="92"/>
      <c r="F281" s="90"/>
      <c r="G281" s="91"/>
      <c r="H281" s="19"/>
      <c r="I281" s="19"/>
      <c r="J281" s="19"/>
      <c r="K281" s="19"/>
      <c r="L281" s="19"/>
    </row>
    <row r="282" ht="16.5" customHeight="1">
      <c r="A282" s="19"/>
      <c r="B282" s="37"/>
      <c r="C282" s="38"/>
      <c r="D282" s="32"/>
      <c r="E282" s="92"/>
      <c r="F282" s="90"/>
      <c r="G282" s="91"/>
      <c r="H282" s="19"/>
      <c r="I282" s="19"/>
      <c r="J282" s="19"/>
      <c r="K282" s="19"/>
      <c r="L282" s="19"/>
    </row>
    <row r="283" ht="16.5" customHeight="1">
      <c r="A283" s="19"/>
      <c r="B283" s="37"/>
      <c r="C283" s="38"/>
      <c r="D283" s="32"/>
      <c r="E283" s="92"/>
      <c r="F283" s="90"/>
      <c r="G283" s="91"/>
      <c r="H283" s="19"/>
      <c r="I283" s="19"/>
      <c r="J283" s="19"/>
      <c r="K283" s="19"/>
      <c r="L283" s="19"/>
    </row>
    <row r="284" ht="16.5" customHeight="1">
      <c r="A284" s="19"/>
      <c r="B284" s="37"/>
      <c r="C284" s="38"/>
      <c r="D284" s="32"/>
      <c r="E284" s="92"/>
      <c r="F284" s="90"/>
      <c r="G284" s="91"/>
      <c r="H284" s="19"/>
      <c r="I284" s="19"/>
      <c r="J284" s="19"/>
      <c r="K284" s="19"/>
      <c r="L284" s="19"/>
    </row>
    <row r="285" ht="16.5" customHeight="1">
      <c r="A285" s="19"/>
      <c r="B285" s="37"/>
      <c r="C285" s="38"/>
      <c r="D285" s="32"/>
      <c r="E285" s="92"/>
      <c r="F285" s="90"/>
      <c r="G285" s="91"/>
      <c r="H285" s="19"/>
      <c r="I285" s="19"/>
      <c r="J285" s="19"/>
      <c r="K285" s="19"/>
      <c r="L285" s="19"/>
    </row>
    <row r="286" ht="16.5" customHeight="1">
      <c r="A286" s="19"/>
      <c r="B286" s="37"/>
      <c r="C286" s="38"/>
      <c r="D286" s="32"/>
      <c r="E286" s="92"/>
      <c r="F286" s="90"/>
      <c r="G286" s="91"/>
      <c r="H286" s="19"/>
      <c r="I286" s="19"/>
      <c r="J286" s="19"/>
      <c r="K286" s="19"/>
      <c r="L286" s="19"/>
    </row>
    <row r="287" ht="16.5" customHeight="1">
      <c r="A287" s="19"/>
      <c r="B287" s="37"/>
      <c r="C287" s="38"/>
      <c r="D287" s="32"/>
      <c r="E287" s="92"/>
      <c r="F287" s="90"/>
      <c r="G287" s="91"/>
      <c r="H287" s="19"/>
      <c r="I287" s="19"/>
      <c r="J287" s="19"/>
      <c r="K287" s="19"/>
      <c r="L287" s="19"/>
    </row>
    <row r="288" ht="16.5" customHeight="1">
      <c r="A288" s="19"/>
      <c r="B288" s="37"/>
      <c r="C288" s="38"/>
      <c r="D288" s="32"/>
      <c r="E288" s="92"/>
      <c r="F288" s="90"/>
      <c r="G288" s="91"/>
      <c r="H288" s="19"/>
      <c r="I288" s="19"/>
      <c r="J288" s="19"/>
      <c r="K288" s="19"/>
      <c r="L288" s="19"/>
    </row>
    <row r="289" ht="16.5" customHeight="1">
      <c r="A289" s="19"/>
      <c r="B289" s="37"/>
      <c r="C289" s="38"/>
      <c r="D289" s="32"/>
      <c r="E289" s="92"/>
      <c r="F289" s="90"/>
      <c r="G289" s="91"/>
      <c r="H289" s="19"/>
      <c r="I289" s="19"/>
      <c r="J289" s="19"/>
      <c r="K289" s="19"/>
      <c r="L289" s="19"/>
    </row>
    <row r="290" ht="16.5" customHeight="1">
      <c r="A290" s="19"/>
      <c r="B290" s="37"/>
      <c r="C290" s="38"/>
      <c r="D290" s="32"/>
      <c r="E290" s="92"/>
      <c r="F290" s="90"/>
      <c r="G290" s="91"/>
      <c r="H290" s="19"/>
      <c r="I290" s="19"/>
      <c r="J290" s="19"/>
      <c r="K290" s="19"/>
      <c r="L290" s="19"/>
    </row>
    <row r="291" ht="16.5" customHeight="1">
      <c r="A291" s="19"/>
      <c r="B291" s="37"/>
      <c r="C291" s="38"/>
      <c r="D291" s="32"/>
      <c r="E291" s="92"/>
      <c r="F291" s="90"/>
      <c r="G291" s="91"/>
      <c r="H291" s="19"/>
      <c r="I291" s="19"/>
      <c r="J291" s="19"/>
      <c r="K291" s="19"/>
      <c r="L291" s="19"/>
    </row>
    <row r="292" ht="16.5" customHeight="1">
      <c r="A292" s="19"/>
      <c r="B292" s="37"/>
      <c r="C292" s="38"/>
      <c r="D292" s="32"/>
      <c r="E292" s="92"/>
      <c r="F292" s="90"/>
      <c r="G292" s="91"/>
      <c r="H292" s="19"/>
      <c r="I292" s="19"/>
      <c r="J292" s="19"/>
      <c r="K292" s="19"/>
      <c r="L292" s="19"/>
    </row>
    <row r="293" ht="16.5" customHeight="1">
      <c r="A293" s="19"/>
      <c r="B293" s="37"/>
      <c r="C293" s="38"/>
      <c r="D293" s="32"/>
      <c r="E293" s="92"/>
      <c r="F293" s="90"/>
      <c r="G293" s="91"/>
      <c r="H293" s="19"/>
      <c r="I293" s="19"/>
      <c r="J293" s="19"/>
      <c r="K293" s="19"/>
      <c r="L293" s="19"/>
    </row>
    <row r="294" ht="16.5" customHeight="1">
      <c r="A294" s="19"/>
      <c r="B294" s="37"/>
      <c r="C294" s="38"/>
      <c r="D294" s="32"/>
      <c r="E294" s="92"/>
      <c r="F294" s="90"/>
      <c r="G294" s="91"/>
      <c r="H294" s="19"/>
      <c r="I294" s="19"/>
      <c r="J294" s="19"/>
      <c r="K294" s="19"/>
      <c r="L294" s="19"/>
    </row>
    <row r="295" ht="16.5" customHeight="1">
      <c r="A295" s="19"/>
      <c r="B295" s="37"/>
      <c r="C295" s="38"/>
      <c r="D295" s="32"/>
      <c r="E295" s="92"/>
      <c r="F295" s="90"/>
      <c r="G295" s="91"/>
      <c r="H295" s="19"/>
      <c r="I295" s="19"/>
      <c r="J295" s="19"/>
      <c r="K295" s="19"/>
      <c r="L295" s="19"/>
    </row>
    <row r="296" ht="16.5" customHeight="1">
      <c r="A296" s="19"/>
      <c r="B296" s="37"/>
      <c r="C296" s="38"/>
      <c r="D296" s="32"/>
      <c r="E296" s="92"/>
      <c r="F296" s="90"/>
      <c r="G296" s="91"/>
      <c r="H296" s="19"/>
      <c r="I296" s="19"/>
      <c r="J296" s="19"/>
      <c r="K296" s="19"/>
      <c r="L296" s="19"/>
    </row>
    <row r="297" ht="16.5" customHeight="1">
      <c r="A297" s="19"/>
      <c r="B297" s="37"/>
      <c r="C297" s="38"/>
      <c r="D297" s="32"/>
      <c r="E297" s="92"/>
      <c r="F297" s="90"/>
      <c r="G297" s="91"/>
      <c r="H297" s="19"/>
      <c r="I297" s="19"/>
      <c r="J297" s="19"/>
      <c r="K297" s="19"/>
      <c r="L297" s="19"/>
    </row>
    <row r="298" ht="16.5" customHeight="1">
      <c r="A298" s="19"/>
      <c r="B298" s="37"/>
      <c r="C298" s="38"/>
      <c r="D298" s="32"/>
      <c r="E298" s="92"/>
      <c r="F298" s="90"/>
      <c r="G298" s="91"/>
      <c r="H298" s="19"/>
      <c r="I298" s="19"/>
      <c r="J298" s="19"/>
      <c r="K298" s="19"/>
      <c r="L298" s="19"/>
    </row>
    <row r="299" ht="16.5" customHeight="1">
      <c r="A299" s="19"/>
      <c r="B299" s="37"/>
      <c r="C299" s="38"/>
      <c r="D299" s="32"/>
      <c r="E299" s="92"/>
      <c r="F299" s="90"/>
      <c r="G299" s="91"/>
      <c r="H299" s="19"/>
      <c r="I299" s="19"/>
      <c r="J299" s="19"/>
      <c r="K299" s="19"/>
      <c r="L299" s="19"/>
    </row>
    <row r="300" ht="16.5" customHeight="1">
      <c r="A300" s="19"/>
      <c r="B300" s="37"/>
      <c r="C300" s="38"/>
      <c r="D300" s="32"/>
      <c r="E300" s="92"/>
      <c r="F300" s="90"/>
      <c r="G300" s="91"/>
      <c r="H300" s="19"/>
      <c r="I300" s="19"/>
      <c r="J300" s="19"/>
      <c r="K300" s="19"/>
      <c r="L300" s="19"/>
    </row>
    <row r="301" ht="16.5" customHeight="1">
      <c r="A301" s="19"/>
      <c r="B301" s="37"/>
      <c r="C301" s="38"/>
      <c r="D301" s="32"/>
      <c r="E301" s="92"/>
      <c r="F301" s="90"/>
      <c r="G301" s="91"/>
      <c r="H301" s="19"/>
      <c r="I301" s="19"/>
      <c r="J301" s="19"/>
      <c r="K301" s="19"/>
      <c r="L301" s="19"/>
    </row>
    <row r="302" ht="16.5" customHeight="1">
      <c r="A302" s="19"/>
      <c r="B302" s="37"/>
      <c r="C302" s="38"/>
      <c r="D302" s="32"/>
      <c r="E302" s="92"/>
      <c r="F302" s="90"/>
      <c r="G302" s="91"/>
      <c r="H302" s="19"/>
      <c r="I302" s="19"/>
      <c r="J302" s="19"/>
      <c r="K302" s="19"/>
      <c r="L302" s="19"/>
    </row>
    <row r="303" ht="16.5" customHeight="1">
      <c r="A303" s="19"/>
      <c r="B303" s="37"/>
      <c r="C303" s="38"/>
      <c r="D303" s="32"/>
      <c r="E303" s="92"/>
      <c r="F303" s="90"/>
      <c r="G303" s="91"/>
      <c r="H303" s="19"/>
      <c r="I303" s="19"/>
      <c r="J303" s="19"/>
      <c r="K303" s="19"/>
      <c r="L303" s="19"/>
    </row>
    <row r="304" ht="16.5" customHeight="1">
      <c r="A304" s="19"/>
      <c r="B304" s="37"/>
      <c r="C304" s="38"/>
      <c r="D304" s="32"/>
      <c r="E304" s="92"/>
      <c r="F304" s="90"/>
      <c r="G304" s="91"/>
      <c r="H304" s="19"/>
      <c r="I304" s="19"/>
      <c r="J304" s="19"/>
      <c r="K304" s="19"/>
      <c r="L304" s="19"/>
    </row>
    <row r="305" ht="16.5" customHeight="1">
      <c r="A305" s="19"/>
      <c r="B305" s="37"/>
      <c r="C305" s="38"/>
      <c r="D305" s="32"/>
      <c r="E305" s="92"/>
      <c r="F305" s="90"/>
      <c r="G305" s="91"/>
      <c r="H305" s="19"/>
      <c r="I305" s="19"/>
      <c r="J305" s="19"/>
      <c r="K305" s="19"/>
      <c r="L305" s="19"/>
    </row>
    <row r="306" ht="16.5" customHeight="1">
      <c r="A306" s="19"/>
      <c r="B306" s="37"/>
      <c r="C306" s="38"/>
      <c r="D306" s="32"/>
      <c r="E306" s="92"/>
      <c r="F306" s="90"/>
      <c r="G306" s="91"/>
      <c r="H306" s="19"/>
      <c r="I306" s="19"/>
      <c r="J306" s="19"/>
      <c r="K306" s="19"/>
      <c r="L306" s="19"/>
    </row>
    <row r="307" ht="16.5" customHeight="1">
      <c r="A307" s="19"/>
      <c r="B307" s="37"/>
      <c r="C307" s="38"/>
      <c r="D307" s="32"/>
      <c r="E307" s="92"/>
      <c r="F307" s="90"/>
      <c r="G307" s="91"/>
      <c r="H307" s="19"/>
      <c r="I307" s="19"/>
      <c r="J307" s="19"/>
      <c r="K307" s="19"/>
      <c r="L307" s="19"/>
    </row>
    <row r="308" ht="16.5" customHeight="1">
      <c r="A308" s="19"/>
      <c r="B308" s="37"/>
      <c r="C308" s="38"/>
      <c r="D308" s="32"/>
      <c r="E308" s="92"/>
      <c r="F308" s="90"/>
      <c r="G308" s="91"/>
      <c r="H308" s="19"/>
      <c r="I308" s="19"/>
      <c r="J308" s="19"/>
      <c r="K308" s="19"/>
      <c r="L308" s="19"/>
    </row>
    <row r="309" ht="16.5" customHeight="1">
      <c r="A309" s="19"/>
      <c r="B309" s="37"/>
      <c r="C309" s="38"/>
      <c r="D309" s="32"/>
      <c r="E309" s="19"/>
      <c r="F309" s="90"/>
      <c r="G309" s="91"/>
      <c r="H309" s="19"/>
      <c r="I309" s="19"/>
      <c r="J309" s="19"/>
      <c r="K309" s="19"/>
      <c r="L309" s="19"/>
    </row>
    <row r="310" ht="16.5" customHeight="1">
      <c r="A310" s="19"/>
      <c r="B310" s="37"/>
      <c r="C310" s="38"/>
      <c r="D310" s="32"/>
      <c r="E310" s="19"/>
      <c r="F310" s="90"/>
      <c r="G310" s="91"/>
      <c r="H310" s="19"/>
      <c r="I310" s="19"/>
      <c r="J310" s="19"/>
      <c r="K310" s="19"/>
      <c r="L310" s="19"/>
    </row>
    <row r="311" ht="16.5" customHeight="1">
      <c r="A311" s="19"/>
      <c r="B311" s="37"/>
      <c r="C311" s="38"/>
      <c r="D311" s="32"/>
      <c r="E311" s="19"/>
      <c r="F311" s="90"/>
      <c r="G311" s="91"/>
      <c r="H311" s="19"/>
      <c r="I311" s="19"/>
      <c r="J311" s="19"/>
      <c r="K311" s="19"/>
      <c r="L311" s="19"/>
    </row>
    <row r="312" ht="16.5" customHeight="1">
      <c r="A312" s="19"/>
      <c r="B312" s="37"/>
      <c r="C312" s="38"/>
      <c r="D312" s="32"/>
      <c r="E312" s="19"/>
      <c r="F312" s="90"/>
      <c r="G312" s="91"/>
      <c r="H312" s="19"/>
      <c r="I312" s="19"/>
      <c r="J312" s="19"/>
      <c r="K312" s="19"/>
      <c r="L312" s="19"/>
    </row>
    <row r="313" ht="16.5" customHeight="1">
      <c r="A313" s="19"/>
      <c r="B313" s="37"/>
      <c r="C313" s="38"/>
      <c r="D313" s="32"/>
      <c r="E313" s="19"/>
      <c r="F313" s="90"/>
      <c r="G313" s="91"/>
      <c r="H313" s="19"/>
      <c r="I313" s="19"/>
      <c r="J313" s="19"/>
      <c r="K313" s="19"/>
      <c r="L313" s="19"/>
    </row>
    <row r="314" ht="16.5" customHeight="1">
      <c r="A314" s="19"/>
      <c r="B314" s="37"/>
      <c r="C314" s="38"/>
      <c r="D314" s="32"/>
      <c r="E314" s="19"/>
      <c r="F314" s="90"/>
      <c r="G314" s="91"/>
      <c r="H314" s="19"/>
      <c r="I314" s="19"/>
      <c r="J314" s="19"/>
      <c r="K314" s="19"/>
      <c r="L314" s="19"/>
    </row>
    <row r="315" ht="16.5" customHeight="1">
      <c r="A315" s="19"/>
      <c r="B315" s="37"/>
      <c r="C315" s="38"/>
      <c r="D315" s="32"/>
      <c r="E315" s="19"/>
      <c r="F315" s="90"/>
      <c r="G315" s="91"/>
      <c r="H315" s="19"/>
      <c r="I315" s="19"/>
      <c r="J315" s="19"/>
      <c r="K315" s="19"/>
      <c r="L315" s="19"/>
    </row>
    <row r="316" ht="16.5" customHeight="1">
      <c r="A316" s="19"/>
      <c r="B316" s="37"/>
      <c r="C316" s="38"/>
      <c r="D316" s="32"/>
      <c r="E316" s="19"/>
      <c r="F316" s="90"/>
      <c r="G316" s="91"/>
      <c r="H316" s="19"/>
      <c r="I316" s="19"/>
      <c r="J316" s="19"/>
      <c r="K316" s="19"/>
      <c r="L316" s="19"/>
    </row>
    <row r="317" ht="16.5" customHeight="1">
      <c r="A317" s="19"/>
      <c r="B317" s="37"/>
      <c r="C317" s="38"/>
      <c r="D317" s="32"/>
      <c r="E317" s="19"/>
      <c r="F317" s="90"/>
      <c r="G317" s="91"/>
      <c r="H317" s="19"/>
      <c r="I317" s="19"/>
      <c r="J317" s="19"/>
      <c r="K317" s="19"/>
      <c r="L317" s="19"/>
    </row>
    <row r="318" ht="16.5" customHeight="1">
      <c r="A318" s="19"/>
      <c r="B318" s="37"/>
      <c r="C318" s="38"/>
      <c r="D318" s="32"/>
      <c r="E318" s="19"/>
      <c r="F318" s="90"/>
      <c r="G318" s="91"/>
      <c r="H318" s="19"/>
      <c r="I318" s="19"/>
      <c r="J318" s="19"/>
      <c r="K318" s="19"/>
      <c r="L318" s="19"/>
    </row>
    <row r="319" ht="16.5" customHeight="1">
      <c r="A319" s="19"/>
      <c r="B319" s="37"/>
      <c r="C319" s="38"/>
      <c r="D319" s="32"/>
      <c r="E319" s="19"/>
      <c r="F319" s="90"/>
      <c r="G319" s="91"/>
      <c r="H319" s="19"/>
      <c r="I319" s="19"/>
      <c r="J319" s="19"/>
      <c r="K319" s="19"/>
      <c r="L319" s="19"/>
    </row>
    <row r="320" ht="16.5" customHeight="1">
      <c r="A320" s="19"/>
      <c r="B320" s="37"/>
      <c r="C320" s="38"/>
      <c r="D320" s="32"/>
      <c r="E320" s="19"/>
      <c r="F320" s="90"/>
      <c r="G320" s="91"/>
      <c r="H320" s="19"/>
      <c r="I320" s="19"/>
      <c r="J320" s="19"/>
      <c r="K320" s="19"/>
      <c r="L320" s="19"/>
    </row>
    <row r="321" ht="16.5" customHeight="1">
      <c r="A321" s="19"/>
      <c r="B321" s="37"/>
      <c r="C321" s="38"/>
      <c r="D321" s="32"/>
      <c r="E321" s="19"/>
      <c r="F321" s="90"/>
      <c r="G321" s="91"/>
      <c r="H321" s="19"/>
      <c r="I321" s="19"/>
      <c r="J321" s="19"/>
      <c r="K321" s="19"/>
      <c r="L321" s="19"/>
    </row>
    <row r="322" ht="16.5" customHeight="1">
      <c r="A322" s="19"/>
      <c r="B322" s="37"/>
      <c r="C322" s="38"/>
      <c r="D322" s="32"/>
      <c r="E322" s="19"/>
      <c r="F322" s="90"/>
      <c r="G322" s="91"/>
      <c r="H322" s="19"/>
      <c r="I322" s="19"/>
      <c r="J322" s="19"/>
      <c r="K322" s="19"/>
      <c r="L322" s="19"/>
    </row>
    <row r="323" ht="16.5" customHeight="1">
      <c r="A323" s="19"/>
      <c r="B323" s="37"/>
      <c r="C323" s="38"/>
      <c r="D323" s="32"/>
      <c r="E323" s="19"/>
      <c r="F323" s="90"/>
      <c r="G323" s="91"/>
      <c r="H323" s="19"/>
      <c r="I323" s="19"/>
      <c r="J323" s="19"/>
      <c r="K323" s="19"/>
      <c r="L323" s="19"/>
    </row>
    <row r="324" ht="16.5" customHeight="1">
      <c r="A324" s="19"/>
      <c r="B324" s="37"/>
      <c r="C324" s="38"/>
      <c r="D324" s="32"/>
      <c r="E324" s="19"/>
      <c r="F324" s="90"/>
      <c r="G324" s="91"/>
      <c r="H324" s="19"/>
      <c r="I324" s="19"/>
      <c r="J324" s="19"/>
      <c r="K324" s="19"/>
      <c r="L324" s="19"/>
    </row>
    <row r="325" ht="16.5" customHeight="1">
      <c r="A325" s="19"/>
      <c r="B325" s="37"/>
      <c r="C325" s="38"/>
      <c r="D325" s="32"/>
      <c r="E325" s="19"/>
      <c r="F325" s="90"/>
      <c r="G325" s="91"/>
      <c r="H325" s="19"/>
      <c r="I325" s="19"/>
      <c r="J325" s="19"/>
      <c r="K325" s="19"/>
      <c r="L325" s="19"/>
    </row>
    <row r="326" ht="16.5" customHeight="1">
      <c r="A326" s="19"/>
      <c r="B326" s="37"/>
      <c r="C326" s="38"/>
      <c r="D326" s="32"/>
      <c r="E326" s="19"/>
      <c r="F326" s="90"/>
      <c r="G326" s="91"/>
      <c r="H326" s="19"/>
      <c r="I326" s="19"/>
      <c r="J326" s="19"/>
      <c r="K326" s="19"/>
      <c r="L326" s="19"/>
    </row>
    <row r="327" ht="16.5" customHeight="1">
      <c r="A327" s="19"/>
      <c r="B327" s="37"/>
      <c r="C327" s="38"/>
      <c r="D327" s="32"/>
      <c r="E327" s="19"/>
      <c r="F327" s="90"/>
      <c r="G327" s="91"/>
      <c r="H327" s="19"/>
      <c r="I327" s="19"/>
      <c r="J327" s="19"/>
      <c r="K327" s="19"/>
      <c r="L327" s="19"/>
    </row>
    <row r="328" ht="16.5" customHeight="1">
      <c r="A328" s="19"/>
      <c r="B328" s="37"/>
      <c r="C328" s="38"/>
      <c r="D328" s="32"/>
      <c r="E328" s="19"/>
      <c r="F328" s="90"/>
      <c r="G328" s="91"/>
      <c r="H328" s="19"/>
      <c r="I328" s="19"/>
      <c r="J328" s="19"/>
      <c r="K328" s="19"/>
      <c r="L328" s="19"/>
    </row>
    <row r="329" ht="16.5" customHeight="1">
      <c r="A329" s="19"/>
      <c r="B329" s="37"/>
      <c r="C329" s="38"/>
      <c r="D329" s="32"/>
      <c r="E329" s="19"/>
      <c r="F329" s="90"/>
      <c r="G329" s="91"/>
      <c r="H329" s="19"/>
      <c r="I329" s="19"/>
      <c r="J329" s="19"/>
      <c r="K329" s="19"/>
      <c r="L329" s="19"/>
    </row>
    <row r="330" ht="16.5" customHeight="1">
      <c r="A330" s="19"/>
      <c r="B330" s="37"/>
      <c r="C330" s="38"/>
      <c r="D330" s="32"/>
      <c r="E330" s="19"/>
      <c r="F330" s="90"/>
      <c r="G330" s="91"/>
      <c r="H330" s="19"/>
      <c r="I330" s="19"/>
      <c r="J330" s="19"/>
      <c r="K330" s="19"/>
      <c r="L330" s="19"/>
    </row>
    <row r="331" ht="16.5" customHeight="1">
      <c r="A331" s="19"/>
      <c r="B331" s="37"/>
      <c r="C331" s="38"/>
      <c r="D331" s="32"/>
      <c r="E331" s="19"/>
      <c r="F331" s="90"/>
      <c r="G331" s="91"/>
      <c r="H331" s="19"/>
      <c r="I331" s="19"/>
      <c r="J331" s="19"/>
      <c r="K331" s="19"/>
      <c r="L331" s="19"/>
    </row>
    <row r="332" ht="16.5" customHeight="1">
      <c r="A332" s="19"/>
      <c r="B332" s="37"/>
      <c r="C332" s="38"/>
      <c r="D332" s="32"/>
      <c r="E332" s="19"/>
      <c r="F332" s="90"/>
      <c r="G332" s="91"/>
      <c r="H332" s="19"/>
      <c r="I332" s="19"/>
      <c r="J332" s="19"/>
      <c r="K332" s="19"/>
      <c r="L332" s="19"/>
    </row>
    <row r="333" ht="16.5" customHeight="1">
      <c r="A333" s="19"/>
      <c r="B333" s="37"/>
      <c r="C333" s="38"/>
      <c r="D333" s="32"/>
      <c r="E333" s="19"/>
      <c r="F333" s="90"/>
      <c r="G333" s="91"/>
      <c r="H333" s="19"/>
      <c r="I333" s="19"/>
      <c r="J333" s="19"/>
      <c r="K333" s="19"/>
      <c r="L333" s="19"/>
    </row>
    <row r="334" ht="16.5" customHeight="1">
      <c r="A334" s="19"/>
      <c r="B334" s="37"/>
      <c r="C334" s="38"/>
      <c r="D334" s="32"/>
      <c r="E334" s="19"/>
      <c r="F334" s="90"/>
      <c r="G334" s="91"/>
      <c r="H334" s="19"/>
      <c r="I334" s="19"/>
      <c r="J334" s="19"/>
      <c r="K334" s="19"/>
      <c r="L334" s="19"/>
    </row>
    <row r="335" ht="16.5" customHeight="1">
      <c r="A335" s="19"/>
      <c r="B335" s="37"/>
      <c r="C335" s="38"/>
      <c r="D335" s="32"/>
      <c r="E335" s="19"/>
      <c r="F335" s="90"/>
      <c r="G335" s="91"/>
      <c r="H335" s="19"/>
      <c r="I335" s="19"/>
      <c r="J335" s="19"/>
      <c r="K335" s="19"/>
      <c r="L335" s="19"/>
    </row>
    <row r="336" ht="16.5" customHeight="1">
      <c r="A336" s="19"/>
      <c r="B336" s="37"/>
      <c r="C336" s="38"/>
      <c r="D336" s="32"/>
      <c r="E336" s="19"/>
      <c r="F336" s="90"/>
      <c r="G336" s="91"/>
      <c r="H336" s="19"/>
      <c r="I336" s="19"/>
      <c r="J336" s="19"/>
      <c r="K336" s="19"/>
      <c r="L336" s="19"/>
    </row>
    <row r="337" ht="16.5" customHeight="1">
      <c r="A337" s="19"/>
      <c r="B337" s="37"/>
      <c r="C337" s="38"/>
      <c r="D337" s="32"/>
      <c r="E337" s="19"/>
      <c r="F337" s="90"/>
      <c r="G337" s="91"/>
      <c r="H337" s="19"/>
      <c r="I337" s="19"/>
      <c r="J337" s="19"/>
      <c r="K337" s="19"/>
      <c r="L337" s="19"/>
    </row>
    <row r="338" ht="16.5" customHeight="1">
      <c r="A338" s="19"/>
      <c r="B338" s="37"/>
      <c r="C338" s="38"/>
      <c r="D338" s="32"/>
      <c r="E338" s="19"/>
      <c r="F338" s="90"/>
      <c r="G338" s="91"/>
      <c r="H338" s="19"/>
      <c r="I338" s="19"/>
      <c r="J338" s="19"/>
      <c r="K338" s="19"/>
      <c r="L338" s="19"/>
    </row>
    <row r="339" ht="16.5" customHeight="1">
      <c r="A339" s="19"/>
      <c r="B339" s="37"/>
      <c r="C339" s="38"/>
      <c r="D339" s="32"/>
      <c r="E339" s="19"/>
      <c r="F339" s="90"/>
      <c r="G339" s="91"/>
      <c r="H339" s="19"/>
      <c r="I339" s="19"/>
      <c r="J339" s="19"/>
      <c r="K339" s="19"/>
      <c r="L339" s="19"/>
    </row>
    <row r="340" ht="16.5" customHeight="1">
      <c r="A340" s="19"/>
      <c r="B340" s="37"/>
      <c r="C340" s="38"/>
      <c r="D340" s="32"/>
      <c r="E340" s="19"/>
      <c r="F340" s="90"/>
      <c r="G340" s="91"/>
      <c r="H340" s="19"/>
      <c r="I340" s="19"/>
      <c r="J340" s="19"/>
      <c r="K340" s="19"/>
      <c r="L340" s="19"/>
    </row>
    <row r="341" ht="16.5" customHeight="1">
      <c r="A341" s="19"/>
      <c r="B341" s="37"/>
      <c r="C341" s="38"/>
      <c r="D341" s="32"/>
      <c r="E341" s="19"/>
      <c r="F341" s="90"/>
      <c r="G341" s="91"/>
      <c r="H341" s="19"/>
      <c r="I341" s="19"/>
      <c r="J341" s="19"/>
      <c r="K341" s="19"/>
      <c r="L341" s="19"/>
    </row>
    <row r="342" ht="16.5" customHeight="1">
      <c r="A342" s="19"/>
      <c r="B342" s="37"/>
      <c r="C342" s="38"/>
      <c r="D342" s="32"/>
      <c r="E342" s="19"/>
      <c r="F342" s="90"/>
      <c r="G342" s="91"/>
      <c r="H342" s="19"/>
      <c r="I342" s="19"/>
      <c r="J342" s="19"/>
      <c r="K342" s="19"/>
      <c r="L342" s="19"/>
    </row>
    <row r="343" ht="16.5" customHeight="1">
      <c r="A343" s="19"/>
      <c r="B343" s="37"/>
      <c r="C343" s="38"/>
      <c r="D343" s="32"/>
      <c r="E343" s="19"/>
      <c r="F343" s="90"/>
      <c r="G343" s="91"/>
      <c r="H343" s="19"/>
      <c r="I343" s="19"/>
      <c r="J343" s="19"/>
      <c r="K343" s="19"/>
      <c r="L343" s="19"/>
    </row>
    <row r="344" ht="16.5" customHeight="1">
      <c r="A344" s="19"/>
      <c r="B344" s="37"/>
      <c r="C344" s="38"/>
      <c r="D344" s="32"/>
      <c r="E344" s="19"/>
      <c r="F344" s="90"/>
      <c r="G344" s="91"/>
      <c r="H344" s="19"/>
      <c r="I344" s="19"/>
      <c r="J344" s="19"/>
      <c r="K344" s="19"/>
      <c r="L344" s="19"/>
    </row>
    <row r="345" ht="16.5" customHeight="1">
      <c r="A345" s="19"/>
      <c r="B345" s="37"/>
      <c r="C345" s="38"/>
      <c r="D345" s="32"/>
      <c r="E345" s="19"/>
      <c r="F345" s="90"/>
      <c r="G345" s="91"/>
      <c r="H345" s="19"/>
      <c r="I345" s="19"/>
      <c r="J345" s="19"/>
      <c r="K345" s="19"/>
      <c r="L345" s="19"/>
    </row>
    <row r="346" ht="16.5" customHeight="1">
      <c r="A346" s="19"/>
      <c r="B346" s="37"/>
      <c r="C346" s="38"/>
      <c r="D346" s="32"/>
      <c r="E346" s="19"/>
      <c r="F346" s="90"/>
      <c r="G346" s="91"/>
      <c r="H346" s="19"/>
      <c r="I346" s="19"/>
      <c r="J346" s="19"/>
      <c r="K346" s="19"/>
      <c r="L346" s="19"/>
    </row>
    <row r="347" ht="16.5" customHeight="1">
      <c r="A347" s="19"/>
      <c r="B347" s="37"/>
      <c r="C347" s="38"/>
      <c r="D347" s="32"/>
      <c r="E347" s="19"/>
      <c r="F347" s="90"/>
      <c r="G347" s="91"/>
      <c r="H347" s="19"/>
      <c r="I347" s="19"/>
      <c r="J347" s="19"/>
      <c r="K347" s="19"/>
      <c r="L347" s="19"/>
    </row>
    <row r="348" ht="16.5" customHeight="1">
      <c r="A348" s="19"/>
      <c r="B348" s="37"/>
      <c r="C348" s="38"/>
      <c r="D348" s="32"/>
      <c r="E348" s="19"/>
      <c r="F348" s="90"/>
      <c r="G348" s="91"/>
      <c r="H348" s="19"/>
      <c r="I348" s="19"/>
      <c r="J348" s="19"/>
      <c r="K348" s="19"/>
      <c r="L348" s="19"/>
    </row>
    <row r="349" ht="16.5" customHeight="1">
      <c r="A349" s="19"/>
      <c r="B349" s="37"/>
      <c r="C349" s="38"/>
      <c r="D349" s="32"/>
      <c r="E349" s="19"/>
      <c r="F349" s="90"/>
      <c r="G349" s="91"/>
      <c r="H349" s="19"/>
      <c r="I349" s="19"/>
      <c r="J349" s="19"/>
      <c r="K349" s="19"/>
      <c r="L349" s="19"/>
    </row>
    <row r="350" ht="16.5" customHeight="1">
      <c r="A350" s="19"/>
      <c r="B350" s="37"/>
      <c r="C350" s="38"/>
      <c r="D350" s="32"/>
      <c r="E350" s="19"/>
      <c r="F350" s="90"/>
      <c r="G350" s="91"/>
      <c r="H350" s="19"/>
      <c r="I350" s="19"/>
      <c r="J350" s="19"/>
      <c r="K350" s="19"/>
      <c r="L350" s="19"/>
    </row>
    <row r="351" ht="16.5" customHeight="1">
      <c r="A351" s="19"/>
      <c r="B351" s="37"/>
      <c r="C351" s="38"/>
      <c r="D351" s="32"/>
      <c r="E351" s="19"/>
      <c r="F351" s="90"/>
      <c r="G351" s="91"/>
      <c r="H351" s="19"/>
      <c r="I351" s="19"/>
      <c r="J351" s="19"/>
      <c r="K351" s="19"/>
      <c r="L351" s="19"/>
    </row>
    <row r="352" ht="16.5" customHeight="1">
      <c r="A352" s="19"/>
      <c r="B352" s="37"/>
      <c r="C352" s="38"/>
      <c r="D352" s="32"/>
      <c r="E352" s="19"/>
      <c r="F352" s="90"/>
      <c r="G352" s="91"/>
      <c r="H352" s="19"/>
      <c r="I352" s="19"/>
      <c r="J352" s="19"/>
      <c r="K352" s="19"/>
      <c r="L352" s="19"/>
    </row>
    <row r="353" ht="16.5" customHeight="1">
      <c r="A353" s="19"/>
      <c r="B353" s="37"/>
      <c r="C353" s="38"/>
      <c r="D353" s="32"/>
      <c r="E353" s="19"/>
      <c r="F353" s="90"/>
      <c r="G353" s="91"/>
      <c r="H353" s="19"/>
      <c r="I353" s="19"/>
      <c r="J353" s="19"/>
      <c r="K353" s="19"/>
      <c r="L353" s="19"/>
    </row>
    <row r="354" ht="16.5" customHeight="1">
      <c r="A354" s="19"/>
      <c r="B354" s="37"/>
      <c r="C354" s="38"/>
      <c r="D354" s="32"/>
      <c r="E354" s="19"/>
      <c r="F354" s="90"/>
      <c r="G354" s="91"/>
      <c r="H354" s="19"/>
      <c r="I354" s="19"/>
      <c r="J354" s="19"/>
      <c r="K354" s="19"/>
      <c r="L354" s="19"/>
    </row>
    <row r="355" ht="16.5" customHeight="1">
      <c r="A355" s="19"/>
      <c r="B355" s="37"/>
      <c r="C355" s="38"/>
      <c r="D355" s="32"/>
      <c r="E355" s="19"/>
      <c r="F355" s="90"/>
      <c r="G355" s="91"/>
      <c r="H355" s="19"/>
      <c r="I355" s="19"/>
      <c r="J355" s="19"/>
      <c r="K355" s="19"/>
      <c r="L355" s="19"/>
    </row>
    <row r="356" ht="16.5" customHeight="1">
      <c r="A356" s="19"/>
      <c r="B356" s="37"/>
      <c r="C356" s="38"/>
      <c r="D356" s="32"/>
      <c r="E356" s="19"/>
      <c r="F356" s="90"/>
      <c r="G356" s="91"/>
      <c r="H356" s="19"/>
      <c r="I356" s="19"/>
      <c r="J356" s="19"/>
      <c r="K356" s="19"/>
      <c r="L356" s="19"/>
    </row>
    <row r="357" ht="16.5" customHeight="1">
      <c r="A357" s="19"/>
      <c r="B357" s="37"/>
      <c r="C357" s="38"/>
      <c r="D357" s="32"/>
      <c r="E357" s="19"/>
      <c r="F357" s="90"/>
      <c r="G357" s="91"/>
      <c r="H357" s="19"/>
      <c r="I357" s="19"/>
      <c r="J357" s="19"/>
      <c r="K357" s="19"/>
      <c r="L357" s="19"/>
    </row>
    <row r="358" ht="16.5" customHeight="1">
      <c r="A358" s="19"/>
      <c r="B358" s="37"/>
      <c r="C358" s="38"/>
      <c r="D358" s="32"/>
      <c r="E358" s="19"/>
      <c r="F358" s="90"/>
      <c r="G358" s="91"/>
      <c r="H358" s="19"/>
      <c r="I358" s="19"/>
      <c r="J358" s="19"/>
      <c r="K358" s="19"/>
      <c r="L358" s="19"/>
    </row>
    <row r="359" ht="16.5" customHeight="1">
      <c r="A359" s="19"/>
      <c r="B359" s="37"/>
      <c r="C359" s="38"/>
      <c r="D359" s="32"/>
      <c r="E359" s="19"/>
      <c r="F359" s="90"/>
      <c r="G359" s="91"/>
      <c r="H359" s="19"/>
      <c r="I359" s="19"/>
      <c r="J359" s="19"/>
      <c r="K359" s="19"/>
      <c r="L359" s="19"/>
    </row>
    <row r="360" ht="16.5" customHeight="1">
      <c r="A360" s="19"/>
      <c r="B360" s="37"/>
      <c r="C360" s="38"/>
      <c r="D360" s="32"/>
      <c r="E360" s="19"/>
      <c r="F360" s="90"/>
      <c r="G360" s="91"/>
      <c r="H360" s="19"/>
      <c r="I360" s="19"/>
      <c r="J360" s="19"/>
      <c r="K360" s="19"/>
      <c r="L360" s="19"/>
    </row>
    <row r="361" ht="16.5" customHeight="1">
      <c r="A361" s="19"/>
      <c r="B361" s="37"/>
      <c r="C361" s="38"/>
      <c r="D361" s="32"/>
      <c r="E361" s="19"/>
      <c r="F361" s="90"/>
      <c r="G361" s="91"/>
      <c r="H361" s="19"/>
      <c r="I361" s="19"/>
      <c r="J361" s="19"/>
      <c r="K361" s="19"/>
      <c r="L361" s="19"/>
    </row>
    <row r="362" ht="16.5" customHeight="1">
      <c r="A362" s="19"/>
      <c r="B362" s="37"/>
      <c r="C362" s="38"/>
      <c r="D362" s="32"/>
      <c r="E362" s="19"/>
      <c r="F362" s="90"/>
      <c r="G362" s="91"/>
      <c r="H362" s="19"/>
      <c r="I362" s="19"/>
      <c r="J362" s="19"/>
      <c r="K362" s="19"/>
      <c r="L362" s="19"/>
    </row>
    <row r="363" ht="16.5" customHeight="1">
      <c r="A363" s="19"/>
      <c r="B363" s="37"/>
      <c r="C363" s="38"/>
      <c r="D363" s="32"/>
      <c r="E363" s="19"/>
      <c r="F363" s="90"/>
      <c r="G363" s="91"/>
      <c r="H363" s="19"/>
      <c r="I363" s="19"/>
      <c r="J363" s="19"/>
      <c r="K363" s="19"/>
      <c r="L363" s="19"/>
    </row>
    <row r="364" ht="16.5" customHeight="1">
      <c r="A364" s="19"/>
      <c r="B364" s="37"/>
      <c r="C364" s="38"/>
      <c r="D364" s="32"/>
      <c r="E364" s="19"/>
      <c r="F364" s="90"/>
      <c r="G364" s="91"/>
      <c r="H364" s="19"/>
      <c r="I364" s="19"/>
      <c r="J364" s="19"/>
      <c r="K364" s="19"/>
      <c r="L364" s="19"/>
    </row>
    <row r="365" ht="16.5" customHeight="1">
      <c r="A365" s="19"/>
      <c r="B365" s="37"/>
      <c r="C365" s="38"/>
      <c r="D365" s="32"/>
      <c r="E365" s="19"/>
      <c r="F365" s="90"/>
      <c r="G365" s="91"/>
      <c r="H365" s="19"/>
      <c r="I365" s="19"/>
      <c r="J365" s="19"/>
      <c r="K365" s="19"/>
      <c r="L365" s="19"/>
    </row>
    <row r="366" ht="16.5" customHeight="1">
      <c r="A366" s="19"/>
      <c r="B366" s="37"/>
      <c r="C366" s="38"/>
      <c r="D366" s="32"/>
      <c r="E366" s="19"/>
      <c r="F366" s="90"/>
      <c r="G366" s="91"/>
      <c r="H366" s="19"/>
      <c r="I366" s="19"/>
      <c r="J366" s="19"/>
      <c r="K366" s="19"/>
      <c r="L366" s="19"/>
    </row>
    <row r="367" ht="16.5" customHeight="1">
      <c r="A367" s="19"/>
      <c r="B367" s="37"/>
      <c r="C367" s="38"/>
      <c r="D367" s="32"/>
      <c r="E367" s="19"/>
      <c r="F367" s="90"/>
      <c r="G367" s="91"/>
      <c r="H367" s="19"/>
      <c r="I367" s="19"/>
      <c r="J367" s="19"/>
      <c r="K367" s="19"/>
      <c r="L367" s="19"/>
    </row>
    <row r="368" ht="16.5" customHeight="1">
      <c r="A368" s="19"/>
      <c r="B368" s="37"/>
      <c r="C368" s="38"/>
      <c r="D368" s="32"/>
      <c r="E368" s="19"/>
      <c r="F368" s="90"/>
      <c r="G368" s="91"/>
      <c r="H368" s="19"/>
      <c r="I368" s="19"/>
      <c r="J368" s="19"/>
      <c r="K368" s="19"/>
      <c r="L368" s="19"/>
    </row>
    <row r="369" ht="16.5" customHeight="1">
      <c r="A369" s="19"/>
      <c r="B369" s="37"/>
      <c r="C369" s="38"/>
      <c r="D369" s="32"/>
      <c r="E369" s="19"/>
      <c r="F369" s="90"/>
      <c r="G369" s="91"/>
      <c r="H369" s="19"/>
      <c r="I369" s="19"/>
      <c r="J369" s="19"/>
      <c r="K369" s="19"/>
      <c r="L369" s="19"/>
    </row>
    <row r="370" ht="16.5" customHeight="1">
      <c r="A370" s="19"/>
      <c r="B370" s="37"/>
      <c r="C370" s="38"/>
      <c r="D370" s="32"/>
      <c r="E370" s="19"/>
      <c r="F370" s="90"/>
      <c r="G370" s="91"/>
      <c r="H370" s="19"/>
      <c r="I370" s="19"/>
      <c r="J370" s="19"/>
      <c r="K370" s="19"/>
      <c r="L370" s="19"/>
    </row>
    <row r="371" ht="16.5" customHeight="1">
      <c r="A371" s="19"/>
      <c r="B371" s="37"/>
      <c r="C371" s="38"/>
      <c r="D371" s="32"/>
      <c r="E371" s="19"/>
      <c r="F371" s="90"/>
      <c r="G371" s="91"/>
      <c r="H371" s="19"/>
      <c r="I371" s="19"/>
      <c r="J371" s="19"/>
      <c r="K371" s="19"/>
      <c r="L371" s="19"/>
    </row>
    <row r="372" ht="16.5" customHeight="1">
      <c r="A372" s="19"/>
      <c r="B372" s="37"/>
      <c r="C372" s="38"/>
      <c r="D372" s="32"/>
      <c r="E372" s="19"/>
      <c r="F372" s="90"/>
      <c r="G372" s="91"/>
      <c r="H372" s="19"/>
      <c r="I372" s="19"/>
      <c r="J372" s="19"/>
      <c r="K372" s="19"/>
      <c r="L372" s="19"/>
    </row>
    <row r="373" ht="16.5" customHeight="1">
      <c r="A373" s="19"/>
      <c r="B373" s="37"/>
      <c r="C373" s="38"/>
      <c r="D373" s="32"/>
      <c r="E373" s="19"/>
      <c r="F373" s="90"/>
      <c r="G373" s="91"/>
      <c r="H373" s="19"/>
      <c r="I373" s="19"/>
      <c r="J373" s="19"/>
      <c r="K373" s="19"/>
      <c r="L373" s="19"/>
    </row>
    <row r="374" ht="16.5" customHeight="1">
      <c r="A374" s="19"/>
      <c r="B374" s="37"/>
      <c r="C374" s="38"/>
      <c r="D374" s="32"/>
      <c r="E374" s="19"/>
      <c r="F374" s="90"/>
      <c r="G374" s="91"/>
      <c r="H374" s="19"/>
      <c r="I374" s="19"/>
      <c r="J374" s="19"/>
      <c r="K374" s="19"/>
      <c r="L374" s="19"/>
    </row>
    <row r="375" ht="16.5" customHeight="1">
      <c r="A375" s="19"/>
      <c r="B375" s="37"/>
      <c r="C375" s="38"/>
      <c r="D375" s="32"/>
      <c r="E375" s="19"/>
      <c r="F375" s="90"/>
      <c r="G375" s="91"/>
      <c r="H375" s="19"/>
      <c r="I375" s="19"/>
      <c r="J375" s="19"/>
      <c r="K375" s="19"/>
      <c r="L375" s="19"/>
    </row>
    <row r="376" ht="16.5" customHeight="1">
      <c r="A376" s="19"/>
      <c r="B376" s="37"/>
      <c r="C376" s="38"/>
      <c r="D376" s="32"/>
      <c r="E376" s="19"/>
      <c r="F376" s="90"/>
      <c r="G376" s="91"/>
      <c r="H376" s="19"/>
      <c r="I376" s="19"/>
      <c r="J376" s="19"/>
      <c r="K376" s="19"/>
      <c r="L376" s="19"/>
    </row>
    <row r="377" ht="16.5" customHeight="1">
      <c r="A377" s="19"/>
      <c r="B377" s="37"/>
      <c r="C377" s="38"/>
      <c r="D377" s="32"/>
      <c r="E377" s="19"/>
      <c r="F377" s="90"/>
      <c r="G377" s="91"/>
      <c r="H377" s="19"/>
      <c r="I377" s="19"/>
      <c r="J377" s="19"/>
      <c r="K377" s="19"/>
      <c r="L377" s="19"/>
    </row>
    <row r="378" ht="16.5" customHeight="1">
      <c r="A378" s="19"/>
      <c r="B378" s="37"/>
      <c r="C378" s="38"/>
      <c r="D378" s="32"/>
      <c r="E378" s="19"/>
      <c r="F378" s="90"/>
      <c r="G378" s="91"/>
      <c r="H378" s="19"/>
      <c r="I378" s="19"/>
      <c r="J378" s="19"/>
      <c r="K378" s="19"/>
      <c r="L378" s="19"/>
    </row>
    <row r="379" ht="16.5" customHeight="1">
      <c r="A379" s="19"/>
      <c r="B379" s="37"/>
      <c r="C379" s="38"/>
      <c r="D379" s="32"/>
      <c r="E379" s="19"/>
      <c r="F379" s="90"/>
      <c r="G379" s="91"/>
      <c r="H379" s="19"/>
      <c r="I379" s="19"/>
      <c r="J379" s="19"/>
      <c r="K379" s="19"/>
      <c r="L379" s="19"/>
    </row>
    <row r="380" ht="16.5" customHeight="1">
      <c r="A380" s="19"/>
      <c r="B380" s="37"/>
      <c r="C380" s="38"/>
      <c r="D380" s="32"/>
      <c r="E380" s="19"/>
      <c r="F380" s="90"/>
      <c r="G380" s="91"/>
      <c r="H380" s="19"/>
      <c r="I380" s="19"/>
      <c r="J380" s="19"/>
      <c r="K380" s="19"/>
      <c r="L380" s="19"/>
    </row>
    <row r="381" ht="16.5" customHeight="1">
      <c r="A381" s="19"/>
      <c r="B381" s="37"/>
      <c r="C381" s="38"/>
      <c r="D381" s="32"/>
      <c r="E381" s="19"/>
      <c r="F381" s="90"/>
      <c r="G381" s="91"/>
      <c r="H381" s="19"/>
      <c r="I381" s="19"/>
      <c r="J381" s="19"/>
      <c r="K381" s="19"/>
      <c r="L381" s="19"/>
    </row>
    <row r="382" ht="16.5" customHeight="1">
      <c r="A382" s="19"/>
      <c r="B382" s="37"/>
      <c r="C382" s="38"/>
      <c r="D382" s="32"/>
      <c r="E382" s="19"/>
      <c r="F382" s="90"/>
      <c r="G382" s="91"/>
      <c r="H382" s="19"/>
      <c r="I382" s="19"/>
      <c r="J382" s="19"/>
      <c r="K382" s="19"/>
      <c r="L382" s="19"/>
    </row>
    <row r="383" ht="16.5" customHeight="1">
      <c r="A383" s="19"/>
      <c r="B383" s="37"/>
      <c r="C383" s="38"/>
      <c r="D383" s="32"/>
      <c r="E383" s="19"/>
      <c r="F383" s="90"/>
      <c r="G383" s="91"/>
      <c r="H383" s="19"/>
      <c r="I383" s="19"/>
      <c r="J383" s="19"/>
      <c r="K383" s="19"/>
      <c r="L383" s="19"/>
    </row>
    <row r="384" ht="16.5" customHeight="1">
      <c r="A384" s="19"/>
      <c r="B384" s="37"/>
      <c r="C384" s="38"/>
      <c r="D384" s="32"/>
      <c r="E384" s="19"/>
      <c r="F384" s="90"/>
      <c r="G384" s="91"/>
      <c r="H384" s="19"/>
      <c r="I384" s="19"/>
      <c r="J384" s="19"/>
      <c r="K384" s="19"/>
      <c r="L384" s="19"/>
    </row>
    <row r="385" ht="16.5" customHeight="1">
      <c r="A385" s="19"/>
      <c r="B385" s="37"/>
      <c r="C385" s="38"/>
      <c r="D385" s="32"/>
      <c r="E385" s="19"/>
      <c r="F385" s="90"/>
      <c r="G385" s="91"/>
      <c r="H385" s="19"/>
      <c r="I385" s="19"/>
      <c r="J385" s="19"/>
      <c r="K385" s="19"/>
      <c r="L385" s="19"/>
    </row>
    <row r="386" ht="16.5" customHeight="1">
      <c r="A386" s="19"/>
      <c r="B386" s="37"/>
      <c r="C386" s="38"/>
      <c r="D386" s="32"/>
      <c r="E386" s="19"/>
      <c r="F386" s="90"/>
      <c r="G386" s="91"/>
      <c r="H386" s="19"/>
      <c r="I386" s="19"/>
      <c r="J386" s="19"/>
      <c r="K386" s="19"/>
      <c r="L386" s="19"/>
    </row>
    <row r="387" ht="16.5" customHeight="1">
      <c r="A387" s="19"/>
      <c r="B387" s="37"/>
      <c r="C387" s="38"/>
      <c r="D387" s="32"/>
      <c r="E387" s="19"/>
      <c r="F387" s="90"/>
      <c r="G387" s="91"/>
      <c r="H387" s="19"/>
      <c r="I387" s="19"/>
      <c r="J387" s="19"/>
      <c r="K387" s="19"/>
      <c r="L387" s="19"/>
    </row>
    <row r="388" ht="16.5" customHeight="1">
      <c r="A388" s="19"/>
      <c r="B388" s="37"/>
      <c r="C388" s="38"/>
      <c r="D388" s="32"/>
      <c r="E388" s="19"/>
      <c r="F388" s="90"/>
      <c r="G388" s="91"/>
      <c r="H388" s="19"/>
      <c r="I388" s="19"/>
      <c r="J388" s="19"/>
      <c r="K388" s="19"/>
      <c r="L388" s="19"/>
    </row>
    <row r="389" ht="16.5" customHeight="1">
      <c r="A389" s="19"/>
      <c r="B389" s="37"/>
      <c r="C389" s="38"/>
      <c r="D389" s="32"/>
      <c r="E389" s="19"/>
      <c r="F389" s="90"/>
      <c r="G389" s="91"/>
      <c r="H389" s="19"/>
      <c r="I389" s="19"/>
      <c r="J389" s="19"/>
      <c r="K389" s="19"/>
      <c r="L389" s="19"/>
    </row>
    <row r="390" ht="16.5" customHeight="1">
      <c r="A390" s="19"/>
      <c r="B390" s="37"/>
      <c r="C390" s="38"/>
      <c r="D390" s="32"/>
      <c r="E390" s="19"/>
      <c r="F390" s="90"/>
      <c r="G390" s="91"/>
      <c r="H390" s="19"/>
      <c r="I390" s="19"/>
      <c r="J390" s="19"/>
      <c r="K390" s="19"/>
      <c r="L390" s="19"/>
    </row>
    <row r="391" ht="16.5" customHeight="1">
      <c r="A391" s="19"/>
      <c r="B391" s="37"/>
      <c r="C391" s="38"/>
      <c r="D391" s="32"/>
      <c r="E391" s="19"/>
      <c r="F391" s="90"/>
      <c r="G391" s="91"/>
      <c r="H391" s="19"/>
      <c r="I391" s="19"/>
      <c r="J391" s="19"/>
      <c r="K391" s="19"/>
      <c r="L391" s="19"/>
    </row>
    <row r="392" ht="16.5" customHeight="1">
      <c r="A392" s="19"/>
      <c r="B392" s="37"/>
      <c r="C392" s="38"/>
      <c r="D392" s="32"/>
      <c r="E392" s="19"/>
      <c r="F392" s="90"/>
      <c r="G392" s="91"/>
      <c r="H392" s="19"/>
      <c r="I392" s="19"/>
      <c r="J392" s="19"/>
      <c r="K392" s="19"/>
      <c r="L392" s="19"/>
    </row>
    <row r="393" ht="16.5" customHeight="1">
      <c r="A393" s="19"/>
      <c r="B393" s="37"/>
      <c r="C393" s="38"/>
      <c r="D393" s="32"/>
      <c r="E393" s="19"/>
      <c r="F393" s="90"/>
      <c r="G393" s="91"/>
      <c r="H393" s="19"/>
      <c r="I393" s="19"/>
      <c r="J393" s="19"/>
      <c r="K393" s="19"/>
      <c r="L393" s="19"/>
    </row>
    <row r="394" ht="16.5" customHeight="1">
      <c r="A394" s="19"/>
      <c r="B394" s="37"/>
      <c r="C394" s="38"/>
      <c r="D394" s="32"/>
      <c r="E394" s="19"/>
      <c r="F394" s="90"/>
      <c r="G394" s="91"/>
      <c r="H394" s="19"/>
      <c r="I394" s="19"/>
      <c r="J394" s="19"/>
      <c r="K394" s="19"/>
      <c r="L394" s="19"/>
    </row>
    <row r="395" ht="16.5" customHeight="1">
      <c r="A395" s="19"/>
      <c r="B395" s="37"/>
      <c r="C395" s="38"/>
      <c r="D395" s="32"/>
      <c r="E395" s="19"/>
      <c r="F395" s="90"/>
      <c r="G395" s="91"/>
      <c r="H395" s="19"/>
      <c r="I395" s="19"/>
      <c r="J395" s="19"/>
      <c r="K395" s="19"/>
      <c r="L395" s="19"/>
    </row>
    <row r="396" ht="16.5" customHeight="1">
      <c r="A396" s="19"/>
      <c r="B396" s="37"/>
      <c r="C396" s="38"/>
      <c r="D396" s="32"/>
      <c r="E396" s="19"/>
      <c r="F396" s="90"/>
      <c r="G396" s="91"/>
      <c r="H396" s="19"/>
      <c r="I396" s="19"/>
      <c r="J396" s="19"/>
      <c r="K396" s="19"/>
      <c r="L396" s="19"/>
    </row>
    <row r="397" ht="16.5" customHeight="1">
      <c r="A397" s="19"/>
      <c r="B397" s="37"/>
      <c r="C397" s="38"/>
      <c r="D397" s="32"/>
      <c r="E397" s="19"/>
      <c r="F397" s="90"/>
      <c r="G397" s="91"/>
      <c r="H397" s="19"/>
      <c r="I397" s="19"/>
      <c r="J397" s="19"/>
      <c r="K397" s="19"/>
      <c r="L397" s="19"/>
    </row>
    <row r="398" ht="16.5" customHeight="1">
      <c r="A398" s="19"/>
      <c r="B398" s="37"/>
      <c r="C398" s="38"/>
      <c r="D398" s="32"/>
      <c r="E398" s="19"/>
      <c r="F398" s="90"/>
      <c r="G398" s="91"/>
      <c r="H398" s="19"/>
      <c r="I398" s="19"/>
      <c r="J398" s="19"/>
      <c r="K398" s="19"/>
      <c r="L398" s="19"/>
    </row>
    <row r="399" ht="16.5" customHeight="1">
      <c r="A399" s="19"/>
      <c r="B399" s="37"/>
      <c r="C399" s="38"/>
      <c r="D399" s="32"/>
      <c r="E399" s="19"/>
      <c r="F399" s="90"/>
      <c r="G399" s="91"/>
      <c r="H399" s="19"/>
      <c r="I399" s="19"/>
      <c r="J399" s="19"/>
      <c r="K399" s="19"/>
      <c r="L399" s="19"/>
    </row>
    <row r="400" ht="16.5" customHeight="1">
      <c r="A400" s="19"/>
      <c r="B400" s="37"/>
      <c r="C400" s="38"/>
      <c r="D400" s="32"/>
      <c r="E400" s="19"/>
      <c r="F400" s="90"/>
      <c r="G400" s="91"/>
      <c r="H400" s="19"/>
      <c r="I400" s="19"/>
      <c r="J400" s="19"/>
      <c r="K400" s="19"/>
      <c r="L400" s="19"/>
    </row>
    <row r="401" ht="16.5" customHeight="1">
      <c r="A401" s="19"/>
      <c r="B401" s="37"/>
      <c r="C401" s="38"/>
      <c r="D401" s="32"/>
      <c r="E401" s="19"/>
      <c r="F401" s="90"/>
      <c r="G401" s="91"/>
      <c r="H401" s="19"/>
      <c r="I401" s="19"/>
      <c r="J401" s="19"/>
      <c r="K401" s="19"/>
      <c r="L401" s="19"/>
    </row>
    <row r="402" ht="16.5" customHeight="1">
      <c r="A402" s="19"/>
      <c r="B402" s="37"/>
      <c r="C402" s="38"/>
      <c r="D402" s="32"/>
      <c r="E402" s="19"/>
      <c r="F402" s="90"/>
      <c r="G402" s="91"/>
      <c r="H402" s="19"/>
      <c r="I402" s="19"/>
      <c r="J402" s="19"/>
      <c r="K402" s="19"/>
      <c r="L402" s="19"/>
    </row>
    <row r="403" ht="16.5" customHeight="1">
      <c r="A403" s="19"/>
      <c r="B403" s="37"/>
      <c r="C403" s="38"/>
      <c r="D403" s="32"/>
      <c r="E403" s="19"/>
      <c r="F403" s="90"/>
      <c r="G403" s="91"/>
      <c r="H403" s="19"/>
      <c r="I403" s="19"/>
      <c r="J403" s="19"/>
      <c r="K403" s="19"/>
      <c r="L403" s="19"/>
    </row>
    <row r="404" ht="16.5" customHeight="1">
      <c r="A404" s="19"/>
      <c r="B404" s="37"/>
      <c r="C404" s="38"/>
      <c r="D404" s="32"/>
      <c r="E404" s="19"/>
      <c r="F404" s="90"/>
      <c r="G404" s="91"/>
      <c r="H404" s="19"/>
      <c r="I404" s="19"/>
      <c r="J404" s="19"/>
      <c r="K404" s="19"/>
      <c r="L404" s="19"/>
    </row>
    <row r="405" ht="16.5" customHeight="1">
      <c r="A405" s="19"/>
      <c r="B405" s="37"/>
      <c r="C405" s="38"/>
      <c r="D405" s="32"/>
      <c r="E405" s="19"/>
      <c r="F405" s="90"/>
      <c r="G405" s="91"/>
      <c r="H405" s="19"/>
      <c r="I405" s="19"/>
      <c r="J405" s="19"/>
      <c r="K405" s="19"/>
      <c r="L405" s="19"/>
    </row>
    <row r="406" ht="16.5" customHeight="1">
      <c r="A406" s="19"/>
      <c r="B406" s="37"/>
      <c r="C406" s="38"/>
      <c r="D406" s="32"/>
      <c r="E406" s="19"/>
      <c r="F406" s="90"/>
      <c r="G406" s="91"/>
      <c r="H406" s="19"/>
      <c r="I406" s="19"/>
      <c r="J406" s="19"/>
      <c r="K406" s="19"/>
      <c r="L406" s="19"/>
    </row>
    <row r="407" ht="16.5" customHeight="1">
      <c r="A407" s="19"/>
      <c r="B407" s="37"/>
      <c r="C407" s="38"/>
      <c r="D407" s="32"/>
      <c r="E407" s="19"/>
      <c r="F407" s="90"/>
      <c r="G407" s="91"/>
      <c r="H407" s="19"/>
      <c r="I407" s="19"/>
      <c r="J407" s="19"/>
      <c r="K407" s="19"/>
      <c r="L407" s="19"/>
    </row>
    <row r="408" ht="16.5" customHeight="1">
      <c r="A408" s="19"/>
      <c r="B408" s="37"/>
      <c r="C408" s="38"/>
      <c r="D408" s="32"/>
      <c r="E408" s="19"/>
      <c r="F408" s="90"/>
      <c r="G408" s="91"/>
      <c r="H408" s="19"/>
      <c r="I408" s="19"/>
      <c r="J408" s="19"/>
      <c r="K408" s="19"/>
      <c r="L408" s="19"/>
    </row>
    <row r="409" ht="16.5" customHeight="1">
      <c r="A409" s="19"/>
      <c r="B409" s="37"/>
      <c r="C409" s="38"/>
      <c r="D409" s="32"/>
      <c r="E409" s="19"/>
      <c r="F409" s="90"/>
      <c r="G409" s="91"/>
      <c r="H409" s="19"/>
      <c r="I409" s="19"/>
      <c r="J409" s="19"/>
      <c r="K409" s="19"/>
      <c r="L409" s="19"/>
    </row>
    <row r="410" ht="16.5" customHeight="1">
      <c r="A410" s="19"/>
      <c r="B410" s="37"/>
      <c r="C410" s="38"/>
      <c r="D410" s="32"/>
      <c r="E410" s="19"/>
      <c r="F410" s="90"/>
      <c r="G410" s="91"/>
      <c r="H410" s="19"/>
      <c r="I410" s="19"/>
      <c r="J410" s="19"/>
      <c r="K410" s="19"/>
      <c r="L410" s="19"/>
    </row>
    <row r="411" ht="16.5" customHeight="1">
      <c r="A411" s="19"/>
      <c r="B411" s="37"/>
      <c r="C411" s="38"/>
      <c r="D411" s="32"/>
      <c r="E411" s="19"/>
      <c r="F411" s="90"/>
      <c r="G411" s="91"/>
      <c r="H411" s="19"/>
      <c r="I411" s="19"/>
      <c r="J411" s="19"/>
      <c r="K411" s="19"/>
      <c r="L411" s="19"/>
    </row>
    <row r="412" ht="16.5" customHeight="1">
      <c r="A412" s="19"/>
      <c r="B412" s="37"/>
      <c r="C412" s="38"/>
      <c r="D412" s="32"/>
      <c r="E412" s="19"/>
      <c r="F412" s="90"/>
      <c r="G412" s="91"/>
      <c r="H412" s="19"/>
      <c r="I412" s="19"/>
      <c r="J412" s="19"/>
      <c r="K412" s="19"/>
      <c r="L412" s="19"/>
    </row>
    <row r="413" ht="16.5" customHeight="1">
      <c r="A413" s="19"/>
      <c r="B413" s="37"/>
      <c r="C413" s="38"/>
      <c r="D413" s="32"/>
      <c r="E413" s="19"/>
      <c r="F413" s="90"/>
      <c r="G413" s="91"/>
      <c r="H413" s="19"/>
      <c r="I413" s="19"/>
      <c r="J413" s="19"/>
      <c r="K413" s="19"/>
      <c r="L413" s="19"/>
    </row>
    <row r="414" ht="16.5" customHeight="1">
      <c r="A414" s="19"/>
      <c r="B414" s="37"/>
      <c r="C414" s="38"/>
      <c r="D414" s="32"/>
      <c r="E414" s="19"/>
      <c r="F414" s="90"/>
      <c r="G414" s="91"/>
      <c r="H414" s="19"/>
      <c r="I414" s="19"/>
      <c r="J414" s="19"/>
      <c r="K414" s="19"/>
      <c r="L414" s="19"/>
    </row>
    <row r="415" ht="16.5" customHeight="1">
      <c r="A415" s="19"/>
      <c r="B415" s="37"/>
      <c r="C415" s="38"/>
      <c r="D415" s="32"/>
      <c r="E415" s="19"/>
      <c r="F415" s="90"/>
      <c r="G415" s="91"/>
      <c r="H415" s="19"/>
      <c r="I415" s="19"/>
      <c r="J415" s="19"/>
      <c r="K415" s="19"/>
      <c r="L415" s="19"/>
    </row>
    <row r="416" ht="16.5" customHeight="1">
      <c r="A416" s="19"/>
      <c r="B416" s="37"/>
      <c r="C416" s="38"/>
      <c r="D416" s="32"/>
      <c r="E416" s="19"/>
      <c r="F416" s="90"/>
      <c r="G416" s="91"/>
      <c r="H416" s="19"/>
      <c r="I416" s="19"/>
      <c r="J416" s="19"/>
      <c r="K416" s="19"/>
      <c r="L416" s="19"/>
    </row>
    <row r="417" ht="16.5" customHeight="1">
      <c r="A417" s="19"/>
      <c r="B417" s="37"/>
      <c r="C417" s="38"/>
      <c r="D417" s="32"/>
      <c r="E417" s="19"/>
      <c r="F417" s="90"/>
      <c r="G417" s="91"/>
      <c r="H417" s="19"/>
      <c r="I417" s="19"/>
      <c r="J417" s="19"/>
      <c r="K417" s="19"/>
      <c r="L417" s="19"/>
    </row>
    <row r="418" ht="16.5" customHeight="1">
      <c r="A418" s="19"/>
      <c r="B418" s="37"/>
      <c r="C418" s="38"/>
      <c r="D418" s="32"/>
      <c r="E418" s="19"/>
      <c r="F418" s="90"/>
      <c r="G418" s="91"/>
      <c r="H418" s="19"/>
      <c r="I418" s="19"/>
      <c r="J418" s="19"/>
      <c r="K418" s="19"/>
      <c r="L418" s="19"/>
    </row>
    <row r="419" ht="16.5" customHeight="1">
      <c r="A419" s="19"/>
      <c r="B419" s="37"/>
      <c r="C419" s="38"/>
      <c r="D419" s="32"/>
      <c r="E419" s="19"/>
      <c r="F419" s="90"/>
      <c r="G419" s="91"/>
      <c r="H419" s="19"/>
      <c r="I419" s="19"/>
      <c r="J419" s="19"/>
      <c r="K419" s="19"/>
      <c r="L419" s="19"/>
    </row>
    <row r="420" ht="16.5" customHeight="1">
      <c r="A420" s="19"/>
      <c r="B420" s="37"/>
      <c r="C420" s="38"/>
      <c r="D420" s="32"/>
      <c r="E420" s="19"/>
      <c r="F420" s="90"/>
      <c r="G420" s="91"/>
      <c r="H420" s="19"/>
      <c r="I420" s="19"/>
      <c r="J420" s="19"/>
      <c r="K420" s="19"/>
      <c r="L420" s="19"/>
    </row>
    <row r="421" ht="16.5" customHeight="1">
      <c r="A421" s="19"/>
      <c r="B421" s="37"/>
      <c r="C421" s="38"/>
      <c r="D421" s="32"/>
      <c r="E421" s="19"/>
      <c r="F421" s="90"/>
      <c r="G421" s="91"/>
      <c r="H421" s="19"/>
      <c r="I421" s="19"/>
      <c r="J421" s="19"/>
      <c r="K421" s="19"/>
      <c r="L421" s="19"/>
    </row>
    <row r="422" ht="16.5" customHeight="1">
      <c r="A422" s="19"/>
      <c r="B422" s="37"/>
      <c r="C422" s="38"/>
      <c r="D422" s="32"/>
      <c r="E422" s="19"/>
      <c r="F422" s="90"/>
      <c r="G422" s="91"/>
      <c r="H422" s="19"/>
      <c r="I422" s="19"/>
      <c r="J422" s="19"/>
      <c r="K422" s="19"/>
      <c r="L422" s="19"/>
    </row>
    <row r="423" ht="16.5" customHeight="1">
      <c r="A423" s="19"/>
      <c r="B423" s="37"/>
      <c r="C423" s="38"/>
      <c r="D423" s="32"/>
      <c r="E423" s="19"/>
      <c r="F423" s="90"/>
      <c r="G423" s="91"/>
      <c r="H423" s="19"/>
      <c r="I423" s="19"/>
      <c r="J423" s="19"/>
      <c r="K423" s="19"/>
      <c r="L423" s="19"/>
    </row>
    <row r="424" ht="16.5" customHeight="1">
      <c r="A424" s="19"/>
      <c r="B424" s="37"/>
      <c r="C424" s="38"/>
      <c r="D424" s="32"/>
      <c r="E424" s="19"/>
      <c r="F424" s="90"/>
      <c r="G424" s="91"/>
      <c r="H424" s="19"/>
      <c r="I424" s="19"/>
      <c r="J424" s="19"/>
      <c r="K424" s="19"/>
      <c r="L424" s="19"/>
    </row>
    <row r="425" ht="16.5" customHeight="1">
      <c r="A425" s="19"/>
      <c r="B425" s="37"/>
      <c r="C425" s="38"/>
      <c r="D425" s="32"/>
      <c r="E425" s="19"/>
      <c r="F425" s="90"/>
      <c r="G425" s="91"/>
      <c r="H425" s="19"/>
      <c r="I425" s="19"/>
      <c r="J425" s="19"/>
      <c r="K425" s="19"/>
      <c r="L425" s="19"/>
    </row>
    <row r="426" ht="16.5" customHeight="1">
      <c r="A426" s="19"/>
      <c r="B426" s="37"/>
      <c r="C426" s="38"/>
      <c r="D426" s="32"/>
      <c r="E426" s="19"/>
      <c r="F426" s="90"/>
      <c r="G426" s="91"/>
      <c r="H426" s="19"/>
      <c r="I426" s="19"/>
      <c r="J426" s="19"/>
      <c r="K426" s="19"/>
      <c r="L426" s="19"/>
    </row>
    <row r="427" ht="16.5" customHeight="1">
      <c r="A427" s="19"/>
      <c r="B427" s="37"/>
      <c r="C427" s="38"/>
      <c r="D427" s="32"/>
      <c r="E427" s="19"/>
      <c r="F427" s="90"/>
      <c r="G427" s="91"/>
      <c r="H427" s="19"/>
      <c r="I427" s="19"/>
      <c r="J427" s="19"/>
      <c r="K427" s="19"/>
      <c r="L427" s="19"/>
    </row>
    <row r="428" ht="16.5" customHeight="1">
      <c r="A428" s="19"/>
      <c r="B428" s="37"/>
      <c r="C428" s="38"/>
      <c r="D428" s="32"/>
      <c r="E428" s="19"/>
      <c r="F428" s="90"/>
      <c r="G428" s="91"/>
      <c r="H428" s="19"/>
      <c r="I428" s="19"/>
      <c r="J428" s="19"/>
      <c r="K428" s="19"/>
      <c r="L428" s="19"/>
    </row>
    <row r="429" ht="16.5" customHeight="1">
      <c r="A429" s="19"/>
      <c r="B429" s="37"/>
      <c r="C429" s="38"/>
      <c r="D429" s="32"/>
      <c r="E429" s="19"/>
      <c r="F429" s="90"/>
      <c r="G429" s="91"/>
      <c r="H429" s="19"/>
      <c r="I429" s="19"/>
      <c r="J429" s="19"/>
      <c r="K429" s="19"/>
      <c r="L429" s="19"/>
    </row>
    <row r="430" ht="16.5" customHeight="1">
      <c r="A430" s="19"/>
      <c r="B430" s="37"/>
      <c r="C430" s="38"/>
      <c r="D430" s="32"/>
      <c r="E430" s="19"/>
      <c r="F430" s="90"/>
      <c r="G430" s="91"/>
      <c r="H430" s="19"/>
      <c r="I430" s="19"/>
      <c r="J430" s="19"/>
      <c r="K430" s="19"/>
      <c r="L430" s="19"/>
    </row>
    <row r="431" ht="16.5" customHeight="1">
      <c r="A431" s="19"/>
      <c r="B431" s="37"/>
      <c r="C431" s="38"/>
      <c r="D431" s="32"/>
      <c r="E431" s="19"/>
      <c r="F431" s="90"/>
      <c r="G431" s="91"/>
      <c r="H431" s="19"/>
      <c r="I431" s="19"/>
      <c r="J431" s="19"/>
      <c r="K431" s="19"/>
      <c r="L431" s="19"/>
    </row>
    <row r="432" ht="16.5" customHeight="1">
      <c r="A432" s="19"/>
      <c r="B432" s="37"/>
      <c r="C432" s="38"/>
      <c r="D432" s="32"/>
      <c r="E432" s="19"/>
      <c r="F432" s="90"/>
      <c r="G432" s="91"/>
      <c r="H432" s="19"/>
      <c r="I432" s="19"/>
      <c r="J432" s="19"/>
      <c r="K432" s="19"/>
      <c r="L432" s="19"/>
    </row>
    <row r="433" ht="16.5" customHeight="1">
      <c r="A433" s="19"/>
      <c r="B433" s="37"/>
      <c r="C433" s="38"/>
      <c r="D433" s="32"/>
      <c r="E433" s="19"/>
      <c r="F433" s="90"/>
      <c r="G433" s="91"/>
      <c r="H433" s="19"/>
      <c r="I433" s="19"/>
      <c r="J433" s="19"/>
      <c r="K433" s="19"/>
      <c r="L433" s="19"/>
    </row>
    <row r="434" ht="16.5" customHeight="1">
      <c r="A434" s="19"/>
      <c r="B434" s="37"/>
      <c r="C434" s="38"/>
      <c r="D434" s="32"/>
      <c r="E434" s="19"/>
      <c r="F434" s="90"/>
      <c r="G434" s="91"/>
      <c r="H434" s="19"/>
      <c r="I434" s="19"/>
      <c r="J434" s="19"/>
      <c r="K434" s="19"/>
      <c r="L434" s="19"/>
    </row>
    <row r="435" ht="16.5" customHeight="1">
      <c r="A435" s="19"/>
      <c r="B435" s="37"/>
      <c r="C435" s="38"/>
      <c r="D435" s="32"/>
      <c r="E435" s="19"/>
      <c r="F435" s="90"/>
      <c r="G435" s="91"/>
      <c r="H435" s="19"/>
      <c r="I435" s="19"/>
      <c r="J435" s="19"/>
      <c r="K435" s="19"/>
      <c r="L435" s="19"/>
    </row>
    <row r="436" ht="16.5" customHeight="1">
      <c r="A436" s="19"/>
      <c r="B436" s="37"/>
      <c r="C436" s="38"/>
      <c r="D436" s="32"/>
      <c r="E436" s="19"/>
      <c r="F436" s="90"/>
      <c r="G436" s="91"/>
      <c r="H436" s="19"/>
      <c r="I436" s="19"/>
      <c r="J436" s="19"/>
      <c r="K436" s="19"/>
      <c r="L436" s="19"/>
    </row>
    <row r="437" ht="16.5" customHeight="1">
      <c r="A437" s="19"/>
      <c r="B437" s="37"/>
      <c r="C437" s="38"/>
      <c r="D437" s="32"/>
      <c r="E437" s="19"/>
      <c r="F437" s="90"/>
      <c r="G437" s="91"/>
      <c r="H437" s="19"/>
      <c r="I437" s="19"/>
      <c r="J437" s="19"/>
      <c r="K437" s="19"/>
      <c r="L437" s="19"/>
    </row>
    <row r="438" ht="16.5" customHeight="1">
      <c r="A438" s="19"/>
      <c r="B438" s="37"/>
      <c r="C438" s="38"/>
      <c r="D438" s="32"/>
      <c r="E438" s="19"/>
      <c r="F438" s="90"/>
      <c r="G438" s="91"/>
      <c r="H438" s="19"/>
      <c r="I438" s="19"/>
      <c r="J438" s="19"/>
      <c r="K438" s="19"/>
      <c r="L438" s="19"/>
    </row>
    <row r="439" ht="16.5" customHeight="1">
      <c r="A439" s="19"/>
      <c r="B439" s="37"/>
      <c r="C439" s="38"/>
      <c r="D439" s="32"/>
      <c r="E439" s="19"/>
      <c r="F439" s="90"/>
      <c r="G439" s="91"/>
      <c r="H439" s="19"/>
      <c r="I439" s="19"/>
      <c r="J439" s="19"/>
      <c r="K439" s="19"/>
      <c r="L439" s="19"/>
    </row>
    <row r="440" ht="16.5" customHeight="1">
      <c r="A440" s="19"/>
      <c r="B440" s="37"/>
      <c r="C440" s="38"/>
      <c r="D440" s="32"/>
      <c r="E440" s="19"/>
      <c r="F440" s="90"/>
      <c r="G440" s="91"/>
      <c r="H440" s="19"/>
      <c r="I440" s="19"/>
      <c r="J440" s="19"/>
      <c r="K440" s="19"/>
      <c r="L440" s="19"/>
    </row>
    <row r="441" ht="16.5" customHeight="1">
      <c r="A441" s="19"/>
      <c r="B441" s="37"/>
      <c r="C441" s="38"/>
      <c r="D441" s="32"/>
      <c r="E441" s="19"/>
      <c r="F441" s="90"/>
      <c r="G441" s="91"/>
      <c r="H441" s="19"/>
      <c r="I441" s="19"/>
      <c r="J441" s="19"/>
      <c r="K441" s="19"/>
      <c r="L441" s="19"/>
    </row>
    <row r="442" ht="16.5" customHeight="1">
      <c r="A442" s="19"/>
      <c r="B442" s="37"/>
      <c r="C442" s="38"/>
      <c r="D442" s="32"/>
      <c r="E442" s="19"/>
      <c r="F442" s="90"/>
      <c r="G442" s="91"/>
      <c r="H442" s="19"/>
      <c r="I442" s="19"/>
      <c r="J442" s="19"/>
      <c r="K442" s="19"/>
      <c r="L442" s="19"/>
    </row>
    <row r="443" ht="16.5" customHeight="1">
      <c r="A443" s="19"/>
      <c r="B443" s="37"/>
      <c r="C443" s="38"/>
      <c r="D443" s="32"/>
      <c r="E443" s="19"/>
      <c r="F443" s="90"/>
      <c r="G443" s="91"/>
      <c r="H443" s="19"/>
      <c r="I443" s="19"/>
      <c r="J443" s="19"/>
      <c r="K443" s="19"/>
      <c r="L443" s="19"/>
    </row>
    <row r="444" ht="16.5" customHeight="1">
      <c r="A444" s="19"/>
      <c r="B444" s="37"/>
      <c r="C444" s="38"/>
      <c r="D444" s="32"/>
      <c r="E444" s="19"/>
      <c r="F444" s="90"/>
      <c r="G444" s="91"/>
      <c r="H444" s="19"/>
      <c r="I444" s="19"/>
      <c r="J444" s="19"/>
      <c r="K444" s="19"/>
      <c r="L444" s="19"/>
    </row>
    <row r="445" ht="16.5" customHeight="1">
      <c r="A445" s="19"/>
      <c r="B445" s="37"/>
      <c r="C445" s="38"/>
      <c r="D445" s="32"/>
      <c r="E445" s="19"/>
      <c r="F445" s="90"/>
      <c r="G445" s="91"/>
      <c r="H445" s="19"/>
      <c r="I445" s="19"/>
      <c r="J445" s="19"/>
      <c r="K445" s="19"/>
      <c r="L445" s="19"/>
    </row>
    <row r="446" ht="16.5" customHeight="1">
      <c r="A446" s="19"/>
      <c r="B446" s="37"/>
      <c r="C446" s="38"/>
      <c r="D446" s="32"/>
      <c r="E446" s="19"/>
      <c r="F446" s="90"/>
      <c r="G446" s="91"/>
      <c r="H446" s="19"/>
      <c r="I446" s="19"/>
      <c r="J446" s="19"/>
      <c r="K446" s="19"/>
      <c r="L446" s="19"/>
    </row>
    <row r="447" ht="16.5" customHeight="1">
      <c r="A447" s="19"/>
      <c r="B447" s="37"/>
      <c r="C447" s="38"/>
      <c r="D447" s="32"/>
      <c r="E447" s="19"/>
      <c r="F447" s="90"/>
      <c r="G447" s="91"/>
      <c r="H447" s="19"/>
      <c r="I447" s="19"/>
      <c r="J447" s="19"/>
      <c r="K447" s="19"/>
      <c r="L447" s="19"/>
    </row>
    <row r="448" ht="16.5" customHeight="1">
      <c r="A448" s="19"/>
      <c r="B448" s="37"/>
      <c r="C448" s="38"/>
      <c r="D448" s="32"/>
      <c r="E448" s="19"/>
      <c r="F448" s="90"/>
      <c r="G448" s="91"/>
      <c r="H448" s="19"/>
      <c r="I448" s="19"/>
      <c r="J448" s="19"/>
      <c r="K448" s="19"/>
      <c r="L448" s="19"/>
    </row>
    <row r="449" ht="16.5" customHeight="1">
      <c r="A449" s="19"/>
      <c r="B449" s="37"/>
      <c r="C449" s="38"/>
      <c r="D449" s="32"/>
      <c r="E449" s="19"/>
      <c r="F449" s="90"/>
      <c r="G449" s="91"/>
      <c r="H449" s="19"/>
      <c r="I449" s="19"/>
      <c r="J449" s="19"/>
      <c r="K449" s="19"/>
      <c r="L449" s="19"/>
    </row>
    <row r="450" ht="16.5" customHeight="1">
      <c r="A450" s="19"/>
      <c r="B450" s="37"/>
      <c r="C450" s="38"/>
      <c r="D450" s="32"/>
      <c r="E450" s="19"/>
      <c r="F450" s="90"/>
      <c r="G450" s="91"/>
      <c r="H450" s="19"/>
      <c r="I450" s="19"/>
      <c r="J450" s="19"/>
      <c r="K450" s="19"/>
      <c r="L450" s="19"/>
    </row>
    <row r="451" ht="16.5" customHeight="1">
      <c r="A451" s="19"/>
      <c r="B451" s="37"/>
      <c r="C451" s="38"/>
      <c r="D451" s="32"/>
      <c r="E451" s="19"/>
      <c r="F451" s="90"/>
      <c r="G451" s="91"/>
      <c r="H451" s="19"/>
      <c r="I451" s="19"/>
      <c r="J451" s="19"/>
      <c r="K451" s="19"/>
      <c r="L451" s="19"/>
    </row>
    <row r="452" ht="16.5" customHeight="1">
      <c r="A452" s="19"/>
      <c r="B452" s="37"/>
      <c r="C452" s="38"/>
      <c r="D452" s="32"/>
      <c r="E452" s="19"/>
      <c r="F452" s="90"/>
      <c r="G452" s="91"/>
      <c r="H452" s="19"/>
      <c r="I452" s="19"/>
      <c r="J452" s="19"/>
      <c r="K452" s="19"/>
      <c r="L452" s="19"/>
    </row>
    <row r="453" ht="16.5" customHeight="1">
      <c r="A453" s="19"/>
      <c r="B453" s="37"/>
      <c r="C453" s="38"/>
      <c r="D453" s="32"/>
      <c r="E453" s="19"/>
      <c r="F453" s="90"/>
      <c r="G453" s="91"/>
      <c r="H453" s="19"/>
      <c r="I453" s="19"/>
      <c r="J453" s="19"/>
      <c r="K453" s="19"/>
      <c r="L453" s="19"/>
    </row>
    <row r="454" ht="16.5" customHeight="1">
      <c r="A454" s="19"/>
      <c r="B454" s="37"/>
      <c r="C454" s="38"/>
      <c r="D454" s="32"/>
      <c r="E454" s="19"/>
      <c r="F454" s="90"/>
      <c r="G454" s="91"/>
      <c r="H454" s="19"/>
      <c r="I454" s="19"/>
      <c r="J454" s="19"/>
      <c r="K454" s="19"/>
      <c r="L454" s="19"/>
    </row>
    <row r="455" ht="16.5" customHeight="1">
      <c r="A455" s="19"/>
      <c r="B455" s="37"/>
      <c r="C455" s="38"/>
      <c r="D455" s="32"/>
      <c r="E455" s="19"/>
      <c r="F455" s="90"/>
      <c r="G455" s="91"/>
      <c r="H455" s="19"/>
      <c r="I455" s="19"/>
      <c r="J455" s="19"/>
      <c r="K455" s="19"/>
      <c r="L455" s="19"/>
    </row>
    <row r="456" ht="16.5" customHeight="1">
      <c r="A456" s="19"/>
      <c r="B456" s="37"/>
      <c r="C456" s="38"/>
      <c r="D456" s="32"/>
      <c r="E456" s="19"/>
      <c r="F456" s="90"/>
      <c r="G456" s="91"/>
      <c r="H456" s="19"/>
      <c r="I456" s="19"/>
      <c r="J456" s="19"/>
      <c r="K456" s="19"/>
      <c r="L456" s="19"/>
    </row>
    <row r="457" ht="16.5" customHeight="1">
      <c r="A457" s="19"/>
      <c r="B457" s="37"/>
      <c r="C457" s="38"/>
      <c r="D457" s="32"/>
      <c r="E457" s="19"/>
      <c r="F457" s="90"/>
      <c r="G457" s="91"/>
      <c r="H457" s="19"/>
      <c r="I457" s="19"/>
      <c r="J457" s="19"/>
      <c r="K457" s="19"/>
      <c r="L457" s="19"/>
    </row>
    <row r="458" ht="16.5" customHeight="1">
      <c r="A458" s="19"/>
      <c r="B458" s="37"/>
      <c r="C458" s="38"/>
      <c r="D458" s="32"/>
      <c r="E458" s="19"/>
      <c r="F458" s="90"/>
      <c r="G458" s="91"/>
      <c r="H458" s="19"/>
      <c r="I458" s="19"/>
      <c r="J458" s="19"/>
      <c r="K458" s="19"/>
      <c r="L458" s="19"/>
    </row>
    <row r="459" ht="16.5" customHeight="1">
      <c r="A459" s="19"/>
      <c r="B459" s="37"/>
      <c r="C459" s="38"/>
      <c r="D459" s="32"/>
      <c r="E459" s="19"/>
      <c r="F459" s="90"/>
      <c r="G459" s="91"/>
      <c r="H459" s="19"/>
      <c r="I459" s="19"/>
      <c r="J459" s="19"/>
      <c r="K459" s="19"/>
      <c r="L459" s="19"/>
    </row>
    <row r="460" ht="16.5" customHeight="1">
      <c r="A460" s="19"/>
      <c r="B460" s="37"/>
      <c r="C460" s="38"/>
      <c r="D460" s="32"/>
      <c r="E460" s="19"/>
      <c r="F460" s="90"/>
      <c r="G460" s="91"/>
      <c r="H460" s="19"/>
      <c r="I460" s="19"/>
      <c r="J460" s="19"/>
      <c r="K460" s="19"/>
      <c r="L460" s="19"/>
    </row>
    <row r="461" ht="16.5" customHeight="1">
      <c r="A461" s="19"/>
      <c r="B461" s="37"/>
      <c r="C461" s="38"/>
      <c r="D461" s="32"/>
      <c r="E461" s="19"/>
      <c r="F461" s="90"/>
      <c r="G461" s="91"/>
      <c r="H461" s="19"/>
      <c r="I461" s="19"/>
      <c r="J461" s="19"/>
      <c r="K461" s="19"/>
      <c r="L461" s="19"/>
    </row>
    <row r="462" ht="16.5" customHeight="1">
      <c r="A462" s="19"/>
      <c r="B462" s="37"/>
      <c r="C462" s="38"/>
      <c r="D462" s="32"/>
      <c r="E462" s="19"/>
      <c r="F462" s="90"/>
      <c r="G462" s="91"/>
      <c r="H462" s="19"/>
      <c r="I462" s="19"/>
      <c r="J462" s="19"/>
      <c r="K462" s="19"/>
      <c r="L462" s="19"/>
    </row>
    <row r="463" ht="16.5" customHeight="1">
      <c r="A463" s="19"/>
      <c r="B463" s="37"/>
      <c r="C463" s="38"/>
      <c r="D463" s="32"/>
      <c r="E463" s="19"/>
      <c r="F463" s="90"/>
      <c r="G463" s="91"/>
      <c r="H463" s="19"/>
      <c r="I463" s="19"/>
      <c r="J463" s="19"/>
      <c r="K463" s="19"/>
      <c r="L463" s="19"/>
    </row>
    <row r="464" ht="16.5" customHeight="1">
      <c r="A464" s="19"/>
      <c r="B464" s="37"/>
      <c r="C464" s="38"/>
      <c r="D464" s="32"/>
      <c r="E464" s="19"/>
      <c r="F464" s="90"/>
      <c r="G464" s="91"/>
      <c r="H464" s="19"/>
      <c r="I464" s="19"/>
      <c r="J464" s="19"/>
      <c r="K464" s="19"/>
      <c r="L464" s="19"/>
    </row>
    <row r="465" ht="16.5" customHeight="1">
      <c r="A465" s="19"/>
      <c r="B465" s="37"/>
      <c r="C465" s="38"/>
      <c r="D465" s="32"/>
      <c r="E465" s="19"/>
      <c r="F465" s="90"/>
      <c r="G465" s="91"/>
      <c r="H465" s="19"/>
      <c r="I465" s="19"/>
      <c r="J465" s="19"/>
      <c r="K465" s="19"/>
      <c r="L465" s="19"/>
    </row>
    <row r="466" ht="16.5" customHeight="1">
      <c r="A466" s="19"/>
      <c r="B466" s="37"/>
      <c r="C466" s="38"/>
      <c r="D466" s="32"/>
      <c r="E466" s="19"/>
      <c r="F466" s="90"/>
      <c r="G466" s="91"/>
      <c r="H466" s="19"/>
      <c r="I466" s="19"/>
      <c r="J466" s="19"/>
      <c r="K466" s="19"/>
      <c r="L466" s="19"/>
    </row>
    <row r="467" ht="16.5" customHeight="1">
      <c r="A467" s="19"/>
      <c r="B467" s="37"/>
      <c r="C467" s="38"/>
      <c r="D467" s="32"/>
      <c r="E467" s="19"/>
      <c r="F467" s="90"/>
      <c r="G467" s="91"/>
      <c r="H467" s="19"/>
      <c r="I467" s="19"/>
      <c r="J467" s="19"/>
      <c r="K467" s="19"/>
      <c r="L467" s="19"/>
    </row>
    <row r="468" ht="16.5" customHeight="1">
      <c r="A468" s="19"/>
      <c r="B468" s="37"/>
      <c r="C468" s="38"/>
      <c r="D468" s="32"/>
      <c r="E468" s="19"/>
      <c r="F468" s="90"/>
      <c r="G468" s="91"/>
      <c r="H468" s="19"/>
      <c r="I468" s="19"/>
      <c r="J468" s="19"/>
      <c r="K468" s="19"/>
      <c r="L468" s="19"/>
    </row>
    <row r="469" ht="16.5" customHeight="1">
      <c r="A469" s="19"/>
      <c r="B469" s="37"/>
      <c r="C469" s="38"/>
      <c r="D469" s="32"/>
      <c r="E469" s="19"/>
      <c r="F469" s="90"/>
      <c r="G469" s="91"/>
      <c r="H469" s="19"/>
      <c r="I469" s="19"/>
      <c r="J469" s="19"/>
      <c r="K469" s="19"/>
      <c r="L469" s="19"/>
    </row>
    <row r="470" ht="16.5" customHeight="1">
      <c r="A470" s="19"/>
      <c r="B470" s="37"/>
      <c r="C470" s="38"/>
      <c r="D470" s="32"/>
      <c r="E470" s="19"/>
      <c r="F470" s="90"/>
      <c r="G470" s="91"/>
      <c r="H470" s="19"/>
      <c r="I470" s="19"/>
      <c r="J470" s="19"/>
      <c r="K470" s="19"/>
      <c r="L470" s="19"/>
    </row>
    <row r="471" ht="16.5" customHeight="1">
      <c r="A471" s="19"/>
      <c r="B471" s="37"/>
      <c r="C471" s="38"/>
      <c r="D471" s="32"/>
      <c r="E471" s="19"/>
      <c r="F471" s="90"/>
      <c r="G471" s="91"/>
      <c r="H471" s="19"/>
      <c r="I471" s="19"/>
      <c r="J471" s="19"/>
      <c r="K471" s="19"/>
      <c r="L471" s="19"/>
    </row>
    <row r="472" ht="16.5" customHeight="1">
      <c r="A472" s="19"/>
      <c r="B472" s="37"/>
      <c r="C472" s="38"/>
      <c r="D472" s="32"/>
      <c r="E472" s="19"/>
      <c r="F472" s="90"/>
      <c r="G472" s="91"/>
      <c r="H472" s="19"/>
      <c r="I472" s="19"/>
      <c r="J472" s="19"/>
      <c r="K472" s="19"/>
      <c r="L472" s="19"/>
    </row>
    <row r="473" ht="16.5" customHeight="1">
      <c r="A473" s="19"/>
      <c r="B473" s="37"/>
      <c r="C473" s="38"/>
      <c r="D473" s="32"/>
      <c r="E473" s="19"/>
      <c r="F473" s="90"/>
      <c r="G473" s="91"/>
      <c r="H473" s="19"/>
      <c r="I473" s="19"/>
      <c r="J473" s="19"/>
      <c r="K473" s="19"/>
      <c r="L473" s="19"/>
    </row>
    <row r="474" ht="16.5" customHeight="1">
      <c r="A474" s="19"/>
      <c r="B474" s="37"/>
      <c r="C474" s="38"/>
      <c r="D474" s="32"/>
      <c r="E474" s="19"/>
      <c r="F474" s="90"/>
      <c r="G474" s="91"/>
      <c r="H474" s="19"/>
      <c r="I474" s="19"/>
      <c r="J474" s="19"/>
      <c r="K474" s="19"/>
      <c r="L474" s="19"/>
    </row>
    <row r="475" ht="16.5" customHeight="1">
      <c r="A475" s="19"/>
      <c r="B475" s="37"/>
      <c r="C475" s="38"/>
      <c r="D475" s="32"/>
      <c r="E475" s="19"/>
      <c r="F475" s="90"/>
      <c r="G475" s="91"/>
      <c r="H475" s="19"/>
      <c r="I475" s="19"/>
      <c r="J475" s="19"/>
      <c r="K475" s="19"/>
      <c r="L475" s="19"/>
    </row>
    <row r="476" ht="16.5" customHeight="1">
      <c r="A476" s="19"/>
      <c r="B476" s="37"/>
      <c r="C476" s="38"/>
      <c r="D476" s="32"/>
      <c r="E476" s="19"/>
      <c r="F476" s="90"/>
      <c r="G476" s="91"/>
      <c r="H476" s="19"/>
      <c r="I476" s="19"/>
      <c r="J476" s="19"/>
      <c r="K476" s="19"/>
      <c r="L476" s="19"/>
    </row>
    <row r="477" ht="16.5" customHeight="1">
      <c r="A477" s="19"/>
      <c r="B477" s="37"/>
      <c r="C477" s="38"/>
      <c r="D477" s="32"/>
      <c r="E477" s="19"/>
      <c r="F477" s="90"/>
      <c r="G477" s="91"/>
      <c r="H477" s="19"/>
      <c r="I477" s="19"/>
      <c r="J477" s="19"/>
      <c r="K477" s="19"/>
      <c r="L477" s="19"/>
    </row>
    <row r="478" ht="16.5" customHeight="1">
      <c r="A478" s="19"/>
      <c r="B478" s="37"/>
      <c r="C478" s="38"/>
      <c r="D478" s="32"/>
      <c r="E478" s="19"/>
      <c r="F478" s="90"/>
      <c r="G478" s="91"/>
      <c r="H478" s="19"/>
      <c r="I478" s="19"/>
      <c r="J478" s="19"/>
      <c r="K478" s="19"/>
      <c r="L478" s="19"/>
    </row>
    <row r="479" ht="16.5" customHeight="1">
      <c r="A479" s="19"/>
      <c r="B479" s="37"/>
      <c r="C479" s="38"/>
      <c r="D479" s="32"/>
      <c r="E479" s="19"/>
      <c r="F479" s="90"/>
      <c r="G479" s="91"/>
      <c r="H479" s="19"/>
      <c r="I479" s="19"/>
      <c r="J479" s="19"/>
      <c r="K479" s="19"/>
      <c r="L479" s="19"/>
    </row>
    <row r="480" ht="16.5" customHeight="1">
      <c r="A480" s="19"/>
      <c r="B480" s="37"/>
      <c r="C480" s="38"/>
      <c r="D480" s="32"/>
      <c r="E480" s="19"/>
      <c r="F480" s="90"/>
      <c r="G480" s="91"/>
      <c r="H480" s="19"/>
      <c r="I480" s="19"/>
      <c r="J480" s="19"/>
      <c r="K480" s="19"/>
      <c r="L480" s="19"/>
    </row>
    <row r="481" ht="16.5" customHeight="1">
      <c r="A481" s="19"/>
      <c r="B481" s="37"/>
      <c r="C481" s="38"/>
      <c r="D481" s="32"/>
      <c r="E481" s="19"/>
      <c r="F481" s="90"/>
      <c r="G481" s="91"/>
      <c r="H481" s="19"/>
      <c r="I481" s="19"/>
      <c r="J481" s="19"/>
      <c r="K481" s="19"/>
      <c r="L481" s="19"/>
    </row>
    <row r="482" ht="16.5" customHeight="1">
      <c r="A482" s="19"/>
      <c r="B482" s="37"/>
      <c r="C482" s="38"/>
      <c r="D482" s="32"/>
      <c r="E482" s="19"/>
      <c r="F482" s="90"/>
      <c r="G482" s="91"/>
      <c r="H482" s="19"/>
      <c r="I482" s="19"/>
      <c r="J482" s="19"/>
      <c r="K482" s="19"/>
      <c r="L482" s="19"/>
    </row>
    <row r="483" ht="16.5" customHeight="1">
      <c r="A483" s="19"/>
      <c r="B483" s="37"/>
      <c r="C483" s="38"/>
      <c r="D483" s="32"/>
      <c r="E483" s="19"/>
      <c r="F483" s="90"/>
      <c r="G483" s="91"/>
      <c r="H483" s="19"/>
      <c r="I483" s="19"/>
      <c r="J483" s="19"/>
      <c r="K483" s="19"/>
      <c r="L483" s="19"/>
    </row>
    <row r="484" ht="16.5" customHeight="1">
      <c r="A484" s="19"/>
      <c r="B484" s="37"/>
      <c r="C484" s="38"/>
      <c r="D484" s="32"/>
      <c r="E484" s="19"/>
      <c r="F484" s="90"/>
      <c r="G484" s="91"/>
      <c r="H484" s="19"/>
      <c r="I484" s="19"/>
      <c r="J484" s="19"/>
      <c r="K484" s="19"/>
      <c r="L484" s="19"/>
    </row>
    <row r="485" ht="16.5" customHeight="1">
      <c r="A485" s="19"/>
      <c r="B485" s="37"/>
      <c r="C485" s="38"/>
      <c r="D485" s="32"/>
      <c r="E485" s="19"/>
      <c r="F485" s="90"/>
      <c r="G485" s="91"/>
      <c r="H485" s="19"/>
      <c r="I485" s="19"/>
      <c r="J485" s="19"/>
      <c r="K485" s="19"/>
      <c r="L485" s="19"/>
    </row>
    <row r="486" ht="16.5" customHeight="1">
      <c r="A486" s="19"/>
      <c r="B486" s="37"/>
      <c r="C486" s="38"/>
      <c r="D486" s="32"/>
      <c r="E486" s="19"/>
      <c r="F486" s="90"/>
      <c r="G486" s="91"/>
      <c r="H486" s="19"/>
      <c r="I486" s="19"/>
      <c r="J486" s="19"/>
      <c r="K486" s="19"/>
      <c r="L486" s="19"/>
    </row>
    <row r="487" ht="16.5" customHeight="1">
      <c r="A487" s="19"/>
      <c r="B487" s="37"/>
      <c r="C487" s="38"/>
      <c r="D487" s="32"/>
      <c r="E487" s="19"/>
      <c r="F487" s="90"/>
      <c r="G487" s="91"/>
      <c r="H487" s="19"/>
      <c r="I487" s="19"/>
      <c r="J487" s="19"/>
      <c r="K487" s="19"/>
      <c r="L487" s="19"/>
    </row>
    <row r="488" ht="16.5" customHeight="1">
      <c r="A488" s="19"/>
      <c r="B488" s="37"/>
      <c r="C488" s="38"/>
      <c r="D488" s="32"/>
      <c r="E488" s="19"/>
      <c r="F488" s="90"/>
      <c r="G488" s="91"/>
      <c r="H488" s="19"/>
      <c r="I488" s="19"/>
      <c r="J488" s="19"/>
      <c r="K488" s="19"/>
      <c r="L488" s="19"/>
    </row>
    <row r="489" ht="16.5" customHeight="1">
      <c r="A489" s="19"/>
      <c r="B489" s="37"/>
      <c r="C489" s="38"/>
      <c r="D489" s="32"/>
      <c r="E489" s="19"/>
      <c r="F489" s="90"/>
      <c r="G489" s="91"/>
      <c r="H489" s="19"/>
      <c r="I489" s="19"/>
      <c r="J489" s="19"/>
      <c r="K489" s="19"/>
      <c r="L489" s="19"/>
    </row>
    <row r="490" ht="16.5" customHeight="1">
      <c r="A490" s="19"/>
      <c r="B490" s="37"/>
      <c r="C490" s="38"/>
      <c r="D490" s="32"/>
      <c r="E490" s="19"/>
      <c r="F490" s="90"/>
      <c r="G490" s="91"/>
      <c r="H490" s="19"/>
      <c r="I490" s="19"/>
      <c r="J490" s="19"/>
      <c r="K490" s="19"/>
      <c r="L490" s="19"/>
    </row>
    <row r="491" ht="16.5" customHeight="1">
      <c r="A491" s="19"/>
      <c r="B491" s="37"/>
      <c r="C491" s="38"/>
      <c r="D491" s="32"/>
      <c r="E491" s="19"/>
      <c r="F491" s="90"/>
      <c r="G491" s="91"/>
      <c r="H491" s="19"/>
      <c r="I491" s="19"/>
      <c r="J491" s="19"/>
      <c r="K491" s="19"/>
      <c r="L491" s="19"/>
    </row>
    <row r="492" ht="16.5" customHeight="1">
      <c r="A492" s="19"/>
      <c r="B492" s="37"/>
      <c r="C492" s="38"/>
      <c r="D492" s="32"/>
      <c r="E492" s="19"/>
      <c r="F492" s="90"/>
      <c r="G492" s="91"/>
      <c r="H492" s="19"/>
      <c r="I492" s="19"/>
      <c r="J492" s="19"/>
      <c r="K492" s="19"/>
      <c r="L492" s="19"/>
    </row>
    <row r="493" ht="16.5" customHeight="1">
      <c r="A493" s="19"/>
      <c r="B493" s="37"/>
      <c r="C493" s="38"/>
      <c r="D493" s="32"/>
      <c r="E493" s="19"/>
      <c r="F493" s="90"/>
      <c r="G493" s="91"/>
      <c r="H493" s="19"/>
      <c r="I493" s="19"/>
      <c r="J493" s="19"/>
      <c r="K493" s="19"/>
      <c r="L493" s="19"/>
    </row>
    <row r="494" ht="16.5" customHeight="1">
      <c r="A494" s="19"/>
      <c r="B494" s="37"/>
      <c r="C494" s="38"/>
      <c r="D494" s="32"/>
      <c r="E494" s="19"/>
      <c r="F494" s="90"/>
      <c r="G494" s="91"/>
      <c r="H494" s="19"/>
      <c r="I494" s="19"/>
      <c r="J494" s="19"/>
      <c r="K494" s="19"/>
      <c r="L494" s="19"/>
    </row>
    <row r="495" ht="16.5" customHeight="1">
      <c r="A495" s="19"/>
      <c r="B495" s="37"/>
      <c r="C495" s="38"/>
      <c r="D495" s="32"/>
      <c r="E495" s="19"/>
      <c r="F495" s="90"/>
      <c r="G495" s="91"/>
      <c r="H495" s="19"/>
      <c r="I495" s="19"/>
      <c r="J495" s="19"/>
      <c r="K495" s="19"/>
      <c r="L495" s="19"/>
    </row>
    <row r="496" ht="16.5" customHeight="1">
      <c r="A496" s="19"/>
      <c r="B496" s="37"/>
      <c r="C496" s="38"/>
      <c r="D496" s="32"/>
      <c r="E496" s="19"/>
      <c r="F496" s="90"/>
      <c r="G496" s="91"/>
      <c r="H496" s="19"/>
      <c r="I496" s="19"/>
      <c r="J496" s="19"/>
      <c r="K496" s="19"/>
      <c r="L496" s="19"/>
    </row>
    <row r="497" ht="16.5" customHeight="1">
      <c r="A497" s="19"/>
      <c r="B497" s="37"/>
      <c r="C497" s="38"/>
      <c r="D497" s="32"/>
      <c r="E497" s="19"/>
      <c r="F497" s="90"/>
      <c r="G497" s="91"/>
      <c r="H497" s="19"/>
      <c r="I497" s="19"/>
      <c r="J497" s="19"/>
      <c r="K497" s="19"/>
      <c r="L497" s="19"/>
    </row>
    <row r="498" ht="16.5" customHeight="1">
      <c r="A498" s="19"/>
      <c r="B498" s="37"/>
      <c r="C498" s="38"/>
      <c r="D498" s="32"/>
      <c r="E498" s="19"/>
      <c r="F498" s="90"/>
      <c r="G498" s="91"/>
      <c r="H498" s="19"/>
      <c r="I498" s="19"/>
      <c r="J498" s="19"/>
      <c r="K498" s="19"/>
      <c r="L498" s="19"/>
    </row>
    <row r="499" ht="16.5" customHeight="1">
      <c r="A499" s="19"/>
      <c r="B499" s="37"/>
      <c r="C499" s="38"/>
      <c r="D499" s="32"/>
      <c r="E499" s="19"/>
      <c r="F499" s="90"/>
      <c r="G499" s="91"/>
      <c r="H499" s="19"/>
      <c r="I499" s="19"/>
      <c r="J499" s="19"/>
      <c r="K499" s="19"/>
      <c r="L499" s="19"/>
    </row>
    <row r="500" ht="16.5" customHeight="1">
      <c r="A500" s="19"/>
      <c r="B500" s="37"/>
      <c r="C500" s="38"/>
      <c r="D500" s="32"/>
      <c r="E500" s="19"/>
      <c r="F500" s="90"/>
      <c r="G500" s="91"/>
      <c r="H500" s="19"/>
      <c r="I500" s="19"/>
      <c r="J500" s="19"/>
      <c r="K500" s="19"/>
      <c r="L500" s="19"/>
    </row>
    <row r="501" ht="16.5" customHeight="1">
      <c r="A501" s="19"/>
      <c r="B501" s="37"/>
      <c r="C501" s="38"/>
      <c r="D501" s="32"/>
      <c r="E501" s="19"/>
      <c r="F501" s="90"/>
      <c r="G501" s="91"/>
      <c r="H501" s="19"/>
      <c r="I501" s="19"/>
      <c r="J501" s="19"/>
      <c r="K501" s="19"/>
      <c r="L501" s="19"/>
    </row>
    <row r="502" ht="16.5" customHeight="1">
      <c r="A502" s="19"/>
      <c r="B502" s="37"/>
      <c r="C502" s="38"/>
      <c r="D502" s="32"/>
      <c r="E502" s="19"/>
      <c r="F502" s="90"/>
      <c r="G502" s="91"/>
      <c r="H502" s="19"/>
      <c r="I502" s="19"/>
      <c r="J502" s="19"/>
      <c r="K502" s="19"/>
      <c r="L502" s="19"/>
    </row>
    <row r="503" ht="16.5" customHeight="1">
      <c r="A503" s="19"/>
      <c r="B503" s="37"/>
      <c r="C503" s="38"/>
      <c r="D503" s="32"/>
      <c r="E503" s="19"/>
      <c r="F503" s="90"/>
      <c r="G503" s="91"/>
      <c r="H503" s="19"/>
      <c r="I503" s="19"/>
      <c r="J503" s="19"/>
      <c r="K503" s="19"/>
      <c r="L503" s="19"/>
    </row>
    <row r="504" ht="16.5" customHeight="1">
      <c r="A504" s="19"/>
      <c r="B504" s="37"/>
      <c r="C504" s="38"/>
      <c r="D504" s="32"/>
      <c r="E504" s="19"/>
      <c r="F504" s="90"/>
      <c r="G504" s="91"/>
      <c r="H504" s="19"/>
      <c r="I504" s="19"/>
      <c r="J504" s="19"/>
      <c r="K504" s="19"/>
      <c r="L504" s="19"/>
    </row>
    <row r="505" ht="16.5" customHeight="1">
      <c r="A505" s="19"/>
      <c r="B505" s="37"/>
      <c r="C505" s="38"/>
      <c r="D505" s="32"/>
      <c r="E505" s="19"/>
      <c r="F505" s="90"/>
      <c r="G505" s="91"/>
      <c r="H505" s="19"/>
      <c r="I505" s="19"/>
      <c r="J505" s="19"/>
      <c r="K505" s="19"/>
      <c r="L505" s="19"/>
    </row>
    <row r="506" ht="16.5" customHeight="1">
      <c r="A506" s="19"/>
      <c r="B506" s="37"/>
      <c r="C506" s="38"/>
      <c r="D506" s="32"/>
      <c r="E506" s="19"/>
      <c r="F506" s="90"/>
      <c r="G506" s="91"/>
      <c r="H506" s="19"/>
      <c r="I506" s="19"/>
      <c r="J506" s="19"/>
      <c r="K506" s="19"/>
      <c r="L506" s="19"/>
    </row>
    <row r="507" ht="16.5" customHeight="1">
      <c r="A507" s="19"/>
      <c r="B507" s="37"/>
      <c r="C507" s="38"/>
      <c r="D507" s="32"/>
      <c r="E507" s="19"/>
      <c r="F507" s="90"/>
      <c r="G507" s="91"/>
      <c r="H507" s="19"/>
      <c r="I507" s="19"/>
      <c r="J507" s="19"/>
      <c r="K507" s="19"/>
      <c r="L507" s="19"/>
    </row>
    <row r="508" ht="16.5" customHeight="1">
      <c r="A508" s="19"/>
      <c r="B508" s="37"/>
      <c r="C508" s="38"/>
      <c r="D508" s="32"/>
      <c r="E508" s="19"/>
      <c r="F508" s="90"/>
      <c r="G508" s="91"/>
      <c r="H508" s="19"/>
      <c r="I508" s="19"/>
      <c r="J508" s="19"/>
      <c r="K508" s="19"/>
      <c r="L508" s="19"/>
    </row>
    <row r="509" ht="16.5" customHeight="1">
      <c r="A509" s="19"/>
      <c r="B509" s="37"/>
      <c r="C509" s="38"/>
      <c r="D509" s="32"/>
      <c r="E509" s="19"/>
      <c r="F509" s="90"/>
      <c r="G509" s="91"/>
      <c r="H509" s="19"/>
      <c r="I509" s="19"/>
      <c r="J509" s="19"/>
      <c r="K509" s="19"/>
      <c r="L509" s="19"/>
    </row>
    <row r="510" ht="16.5" customHeight="1">
      <c r="A510" s="19"/>
      <c r="B510" s="37"/>
      <c r="C510" s="38"/>
      <c r="D510" s="32"/>
      <c r="E510" s="19"/>
      <c r="F510" s="90"/>
      <c r="G510" s="91"/>
      <c r="H510" s="19"/>
      <c r="I510" s="19"/>
      <c r="J510" s="19"/>
      <c r="K510" s="19"/>
      <c r="L510" s="19"/>
    </row>
    <row r="511" ht="16.5" customHeight="1">
      <c r="A511" s="19"/>
      <c r="B511" s="37"/>
      <c r="C511" s="38"/>
      <c r="D511" s="32"/>
      <c r="E511" s="19"/>
      <c r="F511" s="90"/>
      <c r="G511" s="91"/>
      <c r="H511" s="19"/>
      <c r="I511" s="19"/>
      <c r="J511" s="19"/>
      <c r="K511" s="19"/>
      <c r="L511" s="19"/>
    </row>
    <row r="512" ht="16.5" customHeight="1">
      <c r="A512" s="19"/>
      <c r="B512" s="37"/>
      <c r="C512" s="38"/>
      <c r="D512" s="32"/>
      <c r="E512" s="19"/>
      <c r="F512" s="90"/>
      <c r="G512" s="91"/>
      <c r="H512" s="19"/>
      <c r="I512" s="19"/>
      <c r="J512" s="19"/>
      <c r="K512" s="19"/>
      <c r="L512" s="19"/>
    </row>
    <row r="513" ht="16.5" customHeight="1">
      <c r="A513" s="19"/>
      <c r="B513" s="37"/>
      <c r="C513" s="38"/>
      <c r="D513" s="32"/>
      <c r="E513" s="19"/>
      <c r="F513" s="90"/>
      <c r="G513" s="91"/>
      <c r="H513" s="19"/>
      <c r="I513" s="19"/>
      <c r="J513" s="19"/>
      <c r="K513" s="19"/>
      <c r="L513" s="19"/>
    </row>
    <row r="514" ht="16.5" customHeight="1">
      <c r="A514" s="19"/>
      <c r="B514" s="37"/>
      <c r="C514" s="38"/>
      <c r="D514" s="32"/>
      <c r="E514" s="19"/>
      <c r="F514" s="90"/>
      <c r="G514" s="91"/>
      <c r="H514" s="19"/>
      <c r="I514" s="19"/>
      <c r="J514" s="19"/>
      <c r="K514" s="19"/>
      <c r="L514" s="19"/>
    </row>
    <row r="515" ht="16.5" customHeight="1">
      <c r="A515" s="19"/>
      <c r="B515" s="37"/>
      <c r="C515" s="38"/>
      <c r="D515" s="32"/>
      <c r="E515" s="19"/>
      <c r="F515" s="90"/>
      <c r="G515" s="91"/>
      <c r="H515" s="19"/>
      <c r="I515" s="19"/>
      <c r="J515" s="19"/>
      <c r="K515" s="19"/>
      <c r="L515" s="19"/>
    </row>
    <row r="516" ht="16.5" customHeight="1">
      <c r="A516" s="19"/>
      <c r="B516" s="37"/>
      <c r="C516" s="38"/>
      <c r="D516" s="32"/>
      <c r="E516" s="19"/>
      <c r="F516" s="90"/>
      <c r="G516" s="91"/>
      <c r="H516" s="19"/>
      <c r="I516" s="19"/>
      <c r="J516" s="19"/>
      <c r="K516" s="19"/>
      <c r="L516" s="19"/>
    </row>
    <row r="517" ht="16.5" customHeight="1">
      <c r="A517" s="19"/>
      <c r="B517" s="37"/>
      <c r="C517" s="38"/>
      <c r="D517" s="32"/>
      <c r="E517" s="19"/>
      <c r="F517" s="90"/>
      <c r="G517" s="91"/>
      <c r="H517" s="19"/>
      <c r="I517" s="19"/>
      <c r="J517" s="19"/>
      <c r="K517" s="19"/>
      <c r="L517" s="19"/>
    </row>
    <row r="518" ht="16.5" customHeight="1">
      <c r="A518" s="19"/>
      <c r="B518" s="37"/>
      <c r="C518" s="38"/>
      <c r="D518" s="32"/>
      <c r="E518" s="19"/>
      <c r="F518" s="90"/>
      <c r="G518" s="91"/>
      <c r="H518" s="19"/>
      <c r="I518" s="19"/>
      <c r="J518" s="19"/>
      <c r="K518" s="19"/>
      <c r="L518" s="19"/>
    </row>
    <row r="519" ht="16.5" customHeight="1">
      <c r="A519" s="19"/>
      <c r="B519" s="37"/>
      <c r="C519" s="38"/>
      <c r="D519" s="32"/>
      <c r="E519" s="19"/>
      <c r="F519" s="90"/>
      <c r="G519" s="91"/>
      <c r="H519" s="19"/>
      <c r="I519" s="19"/>
      <c r="J519" s="19"/>
      <c r="K519" s="19"/>
      <c r="L519" s="19"/>
    </row>
    <row r="520" ht="16.5" customHeight="1">
      <c r="A520" s="19"/>
      <c r="B520" s="37"/>
      <c r="C520" s="38"/>
      <c r="D520" s="32"/>
      <c r="E520" s="19"/>
      <c r="F520" s="90"/>
      <c r="G520" s="91"/>
      <c r="H520" s="19"/>
      <c r="I520" s="19"/>
      <c r="J520" s="19"/>
      <c r="K520" s="19"/>
      <c r="L520" s="19"/>
    </row>
    <row r="521" ht="16.5" customHeight="1">
      <c r="A521" s="19"/>
      <c r="B521" s="37"/>
      <c r="C521" s="38"/>
      <c r="D521" s="32"/>
      <c r="E521" s="19"/>
      <c r="F521" s="90"/>
      <c r="G521" s="91"/>
      <c r="H521" s="19"/>
      <c r="I521" s="19"/>
      <c r="J521" s="19"/>
      <c r="K521" s="19"/>
      <c r="L521" s="19"/>
    </row>
    <row r="522" ht="16.5" customHeight="1">
      <c r="A522" s="19"/>
      <c r="B522" s="37"/>
      <c r="C522" s="38"/>
      <c r="D522" s="32"/>
      <c r="E522" s="19"/>
      <c r="F522" s="90"/>
      <c r="G522" s="91"/>
      <c r="H522" s="19"/>
      <c r="I522" s="19"/>
      <c r="J522" s="19"/>
      <c r="K522" s="19"/>
      <c r="L522" s="19"/>
    </row>
    <row r="523" ht="16.5" customHeight="1">
      <c r="A523" s="19"/>
      <c r="B523" s="37"/>
      <c r="C523" s="38"/>
      <c r="D523" s="32"/>
      <c r="E523" s="19"/>
      <c r="F523" s="90"/>
      <c r="G523" s="91"/>
      <c r="H523" s="19"/>
      <c r="I523" s="19"/>
      <c r="J523" s="19"/>
      <c r="K523" s="19"/>
      <c r="L523" s="19"/>
    </row>
    <row r="524" ht="16.5" customHeight="1">
      <c r="A524" s="19"/>
      <c r="B524" s="37"/>
      <c r="C524" s="38"/>
      <c r="D524" s="32"/>
      <c r="E524" s="19"/>
      <c r="F524" s="90"/>
      <c r="G524" s="91"/>
      <c r="H524" s="19"/>
      <c r="I524" s="19"/>
      <c r="J524" s="19"/>
      <c r="K524" s="19"/>
      <c r="L524" s="19"/>
    </row>
    <row r="525" ht="16.5" customHeight="1">
      <c r="A525" s="19"/>
      <c r="B525" s="37"/>
      <c r="C525" s="38"/>
      <c r="D525" s="32"/>
      <c r="E525" s="19"/>
      <c r="F525" s="90"/>
      <c r="G525" s="91"/>
      <c r="H525" s="19"/>
      <c r="I525" s="19"/>
      <c r="J525" s="19"/>
      <c r="K525" s="19"/>
      <c r="L525" s="19"/>
    </row>
    <row r="526" ht="16.5" customHeight="1">
      <c r="A526" s="19"/>
      <c r="B526" s="37"/>
      <c r="C526" s="38"/>
      <c r="D526" s="32"/>
      <c r="E526" s="19"/>
      <c r="F526" s="90"/>
      <c r="G526" s="91"/>
      <c r="H526" s="19"/>
      <c r="I526" s="19"/>
      <c r="J526" s="19"/>
      <c r="K526" s="19"/>
      <c r="L526" s="19"/>
    </row>
    <row r="527" ht="16.5" customHeight="1">
      <c r="A527" s="19"/>
      <c r="B527" s="37"/>
      <c r="C527" s="38"/>
      <c r="D527" s="32"/>
      <c r="E527" s="19"/>
      <c r="F527" s="90"/>
      <c r="G527" s="91"/>
      <c r="H527" s="19"/>
      <c r="I527" s="19"/>
      <c r="J527" s="19"/>
      <c r="K527" s="19"/>
      <c r="L527" s="19"/>
    </row>
    <row r="528" ht="16.5" customHeight="1">
      <c r="A528" s="19"/>
      <c r="B528" s="37"/>
      <c r="C528" s="38"/>
      <c r="D528" s="32"/>
      <c r="E528" s="19"/>
      <c r="F528" s="90"/>
      <c r="G528" s="91"/>
      <c r="H528" s="19"/>
      <c r="I528" s="19"/>
      <c r="J528" s="19"/>
      <c r="K528" s="19"/>
      <c r="L528" s="19"/>
    </row>
    <row r="529" ht="16.5" customHeight="1">
      <c r="A529" s="19"/>
      <c r="B529" s="37"/>
      <c r="C529" s="38"/>
      <c r="D529" s="32"/>
      <c r="E529" s="19"/>
      <c r="F529" s="90"/>
      <c r="G529" s="91"/>
      <c r="H529" s="19"/>
      <c r="I529" s="19"/>
      <c r="J529" s="19"/>
      <c r="K529" s="19"/>
      <c r="L529" s="19"/>
    </row>
    <row r="530" ht="16.5" customHeight="1">
      <c r="A530" s="19"/>
      <c r="B530" s="37"/>
      <c r="C530" s="38"/>
      <c r="D530" s="32"/>
      <c r="E530" s="19"/>
      <c r="F530" s="90"/>
      <c r="G530" s="91"/>
      <c r="H530" s="19"/>
      <c r="I530" s="19"/>
      <c r="J530" s="19"/>
      <c r="K530" s="19"/>
      <c r="L530" s="19"/>
    </row>
    <row r="531" ht="16.5" customHeight="1">
      <c r="A531" s="19"/>
      <c r="B531" s="37"/>
      <c r="C531" s="38"/>
      <c r="D531" s="32"/>
      <c r="E531" s="19"/>
      <c r="F531" s="90"/>
      <c r="G531" s="91"/>
      <c r="H531" s="19"/>
      <c r="I531" s="19"/>
      <c r="J531" s="19"/>
      <c r="K531" s="19"/>
      <c r="L531" s="19"/>
    </row>
    <row r="532" ht="16.5" customHeight="1">
      <c r="A532" s="19"/>
      <c r="B532" s="37"/>
      <c r="C532" s="38"/>
      <c r="D532" s="32"/>
      <c r="E532" s="19"/>
      <c r="F532" s="90"/>
      <c r="G532" s="91"/>
      <c r="H532" s="19"/>
      <c r="I532" s="19"/>
      <c r="J532" s="19"/>
      <c r="K532" s="19"/>
      <c r="L532" s="19"/>
    </row>
    <row r="533" ht="16.5" customHeight="1">
      <c r="A533" s="19"/>
      <c r="B533" s="37"/>
      <c r="C533" s="38"/>
      <c r="D533" s="32"/>
      <c r="E533" s="19"/>
      <c r="F533" s="90"/>
      <c r="G533" s="91"/>
      <c r="H533" s="19"/>
      <c r="I533" s="19"/>
      <c r="J533" s="19"/>
      <c r="K533" s="19"/>
      <c r="L533" s="19"/>
    </row>
    <row r="534" ht="16.5" customHeight="1">
      <c r="A534" s="19"/>
      <c r="B534" s="37"/>
      <c r="C534" s="38"/>
      <c r="D534" s="32"/>
      <c r="E534" s="19"/>
      <c r="F534" s="90"/>
      <c r="G534" s="91"/>
      <c r="H534" s="19"/>
      <c r="I534" s="19"/>
      <c r="J534" s="19"/>
      <c r="K534" s="19"/>
      <c r="L534" s="19"/>
    </row>
    <row r="535" ht="16.5" customHeight="1">
      <c r="A535" s="19"/>
      <c r="B535" s="37"/>
      <c r="C535" s="38"/>
      <c r="D535" s="32"/>
      <c r="E535" s="19"/>
      <c r="F535" s="90"/>
      <c r="G535" s="91"/>
      <c r="H535" s="19"/>
      <c r="I535" s="19"/>
      <c r="J535" s="19"/>
      <c r="K535" s="19"/>
      <c r="L535" s="19"/>
    </row>
    <row r="536" ht="16.5" customHeight="1">
      <c r="A536" s="19"/>
      <c r="B536" s="37"/>
      <c r="C536" s="38"/>
      <c r="D536" s="32"/>
      <c r="E536" s="19"/>
      <c r="F536" s="90"/>
      <c r="G536" s="91"/>
      <c r="H536" s="19"/>
      <c r="I536" s="19"/>
      <c r="J536" s="19"/>
      <c r="K536" s="19"/>
      <c r="L536" s="19"/>
    </row>
    <row r="537" ht="16.5" customHeight="1">
      <c r="A537" s="19"/>
      <c r="B537" s="37"/>
      <c r="C537" s="38"/>
      <c r="D537" s="32"/>
      <c r="E537" s="19"/>
      <c r="F537" s="90"/>
      <c r="G537" s="91"/>
      <c r="H537" s="19"/>
      <c r="I537" s="19"/>
      <c r="J537" s="19"/>
      <c r="K537" s="19"/>
      <c r="L537" s="19"/>
    </row>
    <row r="538" ht="16.5" customHeight="1">
      <c r="A538" s="19"/>
      <c r="B538" s="37"/>
      <c r="C538" s="38"/>
      <c r="D538" s="32"/>
      <c r="E538" s="19"/>
      <c r="F538" s="90"/>
      <c r="G538" s="91"/>
      <c r="H538" s="19"/>
      <c r="I538" s="19"/>
      <c r="J538" s="19"/>
      <c r="K538" s="19"/>
      <c r="L538" s="19"/>
    </row>
    <row r="539" ht="16.5" customHeight="1">
      <c r="A539" s="19"/>
      <c r="B539" s="37"/>
      <c r="C539" s="38"/>
      <c r="D539" s="32"/>
      <c r="E539" s="19"/>
      <c r="F539" s="90"/>
      <c r="G539" s="91"/>
      <c r="H539" s="19"/>
      <c r="I539" s="19"/>
      <c r="J539" s="19"/>
      <c r="K539" s="19"/>
      <c r="L539" s="19"/>
    </row>
    <row r="540" ht="16.5" customHeight="1">
      <c r="A540" s="19"/>
      <c r="B540" s="37"/>
      <c r="C540" s="38"/>
      <c r="D540" s="32"/>
      <c r="E540" s="19"/>
      <c r="F540" s="90"/>
      <c r="G540" s="91"/>
      <c r="H540" s="19"/>
      <c r="I540" s="19"/>
      <c r="J540" s="19"/>
      <c r="K540" s="19"/>
      <c r="L540" s="19"/>
    </row>
    <row r="541" ht="16.5" customHeight="1">
      <c r="A541" s="19"/>
      <c r="B541" s="37"/>
      <c r="C541" s="38"/>
      <c r="D541" s="32"/>
      <c r="E541" s="19"/>
      <c r="F541" s="90"/>
      <c r="G541" s="91"/>
      <c r="H541" s="19"/>
      <c r="I541" s="19"/>
      <c r="J541" s="19"/>
      <c r="K541" s="19"/>
      <c r="L541" s="19"/>
    </row>
    <row r="542" ht="16.5" customHeight="1">
      <c r="A542" s="19"/>
      <c r="B542" s="37"/>
      <c r="C542" s="38"/>
      <c r="D542" s="32"/>
      <c r="E542" s="19"/>
      <c r="F542" s="90"/>
      <c r="G542" s="91"/>
      <c r="H542" s="19"/>
      <c r="I542" s="19"/>
      <c r="J542" s="19"/>
      <c r="K542" s="19"/>
      <c r="L542" s="19"/>
    </row>
    <row r="543" ht="16.5" customHeight="1">
      <c r="A543" s="19"/>
      <c r="B543" s="37"/>
      <c r="C543" s="38"/>
      <c r="D543" s="32"/>
      <c r="E543" s="19"/>
      <c r="F543" s="90"/>
      <c r="G543" s="91"/>
      <c r="H543" s="19"/>
      <c r="I543" s="19"/>
      <c r="J543" s="19"/>
      <c r="K543" s="19"/>
      <c r="L543" s="19"/>
    </row>
    <row r="544" ht="16.5" customHeight="1">
      <c r="A544" s="19"/>
      <c r="B544" s="37"/>
      <c r="C544" s="38"/>
      <c r="D544" s="32"/>
      <c r="E544" s="19"/>
      <c r="F544" s="90"/>
      <c r="G544" s="91"/>
      <c r="H544" s="19"/>
      <c r="I544" s="19"/>
      <c r="J544" s="19"/>
      <c r="K544" s="19"/>
      <c r="L544" s="19"/>
    </row>
    <row r="545" ht="16.5" customHeight="1">
      <c r="A545" s="19"/>
      <c r="B545" s="37"/>
      <c r="C545" s="38"/>
      <c r="D545" s="32"/>
      <c r="E545" s="19"/>
      <c r="F545" s="90"/>
      <c r="G545" s="91"/>
      <c r="H545" s="19"/>
      <c r="I545" s="19"/>
      <c r="J545" s="19"/>
      <c r="K545" s="19"/>
      <c r="L545" s="19"/>
    </row>
    <row r="546" ht="16.5" customHeight="1">
      <c r="A546" s="19"/>
      <c r="B546" s="37"/>
      <c r="C546" s="38"/>
      <c r="D546" s="32"/>
      <c r="E546" s="19"/>
      <c r="F546" s="90"/>
      <c r="G546" s="91"/>
      <c r="H546" s="19"/>
      <c r="I546" s="19"/>
      <c r="J546" s="19"/>
      <c r="K546" s="19"/>
      <c r="L546" s="19"/>
    </row>
    <row r="547" ht="16.5" customHeight="1">
      <c r="A547" s="19"/>
      <c r="B547" s="37"/>
      <c r="C547" s="38"/>
      <c r="D547" s="32"/>
      <c r="E547" s="19"/>
      <c r="F547" s="90"/>
      <c r="G547" s="91"/>
      <c r="H547" s="19"/>
      <c r="I547" s="19"/>
      <c r="J547" s="19"/>
      <c r="K547" s="19"/>
      <c r="L547" s="19"/>
    </row>
    <row r="548" ht="16.5" customHeight="1">
      <c r="A548" s="19"/>
      <c r="B548" s="37"/>
      <c r="C548" s="38"/>
      <c r="D548" s="32"/>
      <c r="E548" s="19"/>
      <c r="F548" s="90"/>
      <c r="G548" s="91"/>
      <c r="H548" s="19"/>
      <c r="I548" s="19"/>
      <c r="J548" s="19"/>
      <c r="K548" s="19"/>
      <c r="L548" s="19"/>
    </row>
    <row r="549" ht="16.5" customHeight="1">
      <c r="A549" s="19"/>
      <c r="B549" s="37"/>
      <c r="C549" s="38"/>
      <c r="D549" s="32"/>
      <c r="E549" s="19"/>
      <c r="F549" s="90"/>
      <c r="G549" s="91"/>
      <c r="H549" s="19"/>
      <c r="I549" s="19"/>
      <c r="J549" s="19"/>
      <c r="K549" s="19"/>
      <c r="L549" s="19"/>
    </row>
    <row r="550" ht="16.5" customHeight="1">
      <c r="A550" s="19"/>
      <c r="B550" s="37"/>
      <c r="C550" s="38"/>
      <c r="D550" s="32"/>
      <c r="E550" s="19"/>
      <c r="F550" s="90"/>
      <c r="G550" s="91"/>
      <c r="H550" s="19"/>
      <c r="I550" s="19"/>
      <c r="J550" s="19"/>
      <c r="K550" s="19"/>
      <c r="L550" s="19"/>
    </row>
    <row r="551" ht="16.5" customHeight="1">
      <c r="A551" s="19"/>
      <c r="B551" s="37"/>
      <c r="C551" s="38"/>
      <c r="D551" s="32"/>
      <c r="E551" s="19"/>
      <c r="F551" s="90"/>
      <c r="G551" s="91"/>
      <c r="H551" s="19"/>
      <c r="I551" s="19"/>
      <c r="J551" s="19"/>
      <c r="K551" s="19"/>
      <c r="L551" s="19"/>
    </row>
    <row r="552" ht="16.5" customHeight="1">
      <c r="A552" s="19"/>
      <c r="B552" s="37"/>
      <c r="C552" s="38"/>
      <c r="D552" s="32"/>
      <c r="E552" s="19"/>
      <c r="F552" s="90"/>
      <c r="G552" s="91"/>
      <c r="H552" s="19"/>
      <c r="I552" s="19"/>
      <c r="J552" s="19"/>
      <c r="K552" s="19"/>
      <c r="L552" s="19"/>
    </row>
    <row r="553" ht="16.5" customHeight="1">
      <c r="A553" s="19"/>
      <c r="B553" s="37"/>
      <c r="C553" s="38"/>
      <c r="D553" s="32"/>
      <c r="E553" s="19"/>
      <c r="F553" s="90"/>
      <c r="G553" s="91"/>
      <c r="H553" s="19"/>
      <c r="I553" s="19"/>
      <c r="J553" s="19"/>
      <c r="K553" s="19"/>
      <c r="L553" s="19"/>
    </row>
    <row r="554" ht="16.5" customHeight="1">
      <c r="A554" s="19"/>
      <c r="B554" s="37"/>
      <c r="C554" s="38"/>
      <c r="D554" s="32"/>
      <c r="E554" s="19"/>
      <c r="F554" s="90"/>
      <c r="G554" s="91"/>
      <c r="H554" s="19"/>
      <c r="I554" s="19"/>
      <c r="J554" s="19"/>
      <c r="K554" s="19"/>
      <c r="L554" s="19"/>
    </row>
    <row r="555" ht="16.5" customHeight="1">
      <c r="A555" s="19"/>
      <c r="B555" s="37"/>
      <c r="C555" s="38"/>
      <c r="D555" s="32"/>
      <c r="E555" s="19"/>
      <c r="F555" s="90"/>
      <c r="G555" s="91"/>
      <c r="H555" s="19"/>
      <c r="I555" s="19"/>
      <c r="J555" s="19"/>
      <c r="K555" s="19"/>
      <c r="L555" s="19"/>
    </row>
    <row r="556" ht="16.5" customHeight="1">
      <c r="A556" s="19"/>
      <c r="B556" s="37"/>
      <c r="C556" s="38"/>
      <c r="D556" s="32"/>
      <c r="E556" s="19"/>
      <c r="F556" s="90"/>
      <c r="G556" s="91"/>
      <c r="H556" s="19"/>
      <c r="I556" s="19"/>
      <c r="J556" s="19"/>
      <c r="K556" s="19"/>
      <c r="L556" s="19"/>
    </row>
    <row r="557" ht="16.5" customHeight="1">
      <c r="A557" s="19"/>
      <c r="B557" s="37"/>
      <c r="C557" s="38"/>
      <c r="D557" s="32"/>
      <c r="E557" s="19"/>
      <c r="F557" s="90"/>
      <c r="G557" s="91"/>
      <c r="H557" s="19"/>
      <c r="I557" s="19"/>
      <c r="J557" s="19"/>
      <c r="K557" s="19"/>
      <c r="L557" s="19"/>
    </row>
    <row r="558" ht="16.5" customHeight="1">
      <c r="A558" s="19"/>
      <c r="B558" s="37"/>
      <c r="C558" s="38"/>
      <c r="D558" s="32"/>
      <c r="E558" s="19"/>
      <c r="F558" s="90"/>
      <c r="G558" s="91"/>
      <c r="H558" s="19"/>
      <c r="I558" s="19"/>
      <c r="J558" s="19"/>
      <c r="K558" s="19"/>
      <c r="L558" s="19"/>
    </row>
    <row r="559" ht="16.5" customHeight="1">
      <c r="A559" s="19"/>
      <c r="B559" s="37"/>
      <c r="C559" s="38"/>
      <c r="D559" s="32"/>
      <c r="E559" s="19"/>
      <c r="F559" s="90"/>
      <c r="G559" s="91"/>
      <c r="H559" s="19"/>
      <c r="I559" s="19"/>
      <c r="J559" s="19"/>
      <c r="K559" s="19"/>
      <c r="L559" s="19"/>
    </row>
    <row r="560" ht="16.5" customHeight="1">
      <c r="A560" s="19"/>
      <c r="B560" s="37"/>
      <c r="C560" s="38"/>
      <c r="D560" s="32"/>
      <c r="E560" s="19"/>
      <c r="F560" s="90"/>
      <c r="G560" s="91"/>
      <c r="H560" s="19"/>
      <c r="I560" s="19"/>
      <c r="J560" s="19"/>
      <c r="K560" s="19"/>
      <c r="L560" s="19"/>
    </row>
    <row r="561" ht="16.5" customHeight="1">
      <c r="A561" s="19"/>
      <c r="B561" s="37"/>
      <c r="C561" s="38"/>
      <c r="D561" s="32"/>
      <c r="E561" s="19"/>
      <c r="F561" s="90"/>
      <c r="G561" s="91"/>
      <c r="H561" s="19"/>
      <c r="I561" s="19"/>
      <c r="J561" s="19"/>
      <c r="K561" s="19"/>
      <c r="L561" s="19"/>
    </row>
    <row r="562" ht="16.5" customHeight="1">
      <c r="A562" s="19"/>
      <c r="B562" s="37"/>
      <c r="C562" s="38"/>
      <c r="D562" s="32"/>
      <c r="E562" s="19"/>
      <c r="F562" s="90"/>
      <c r="G562" s="91"/>
      <c r="H562" s="19"/>
      <c r="I562" s="19"/>
      <c r="J562" s="19"/>
      <c r="K562" s="19"/>
      <c r="L562" s="19"/>
    </row>
    <row r="563" ht="16.5" customHeight="1">
      <c r="A563" s="19"/>
      <c r="B563" s="37"/>
      <c r="C563" s="38"/>
      <c r="D563" s="32"/>
      <c r="E563" s="19"/>
      <c r="F563" s="90"/>
      <c r="G563" s="91"/>
      <c r="H563" s="19"/>
      <c r="I563" s="19"/>
      <c r="J563" s="19"/>
      <c r="K563" s="19"/>
      <c r="L563" s="19"/>
    </row>
    <row r="564" ht="16.5" customHeight="1">
      <c r="A564" s="19"/>
      <c r="B564" s="37"/>
      <c r="C564" s="38"/>
      <c r="D564" s="32"/>
      <c r="E564" s="19"/>
      <c r="F564" s="90"/>
      <c r="G564" s="91"/>
      <c r="H564" s="19"/>
      <c r="I564" s="19"/>
      <c r="J564" s="19"/>
      <c r="K564" s="19"/>
      <c r="L564" s="19"/>
    </row>
    <row r="565" ht="16.5" customHeight="1">
      <c r="A565" s="19"/>
      <c r="B565" s="37"/>
      <c r="C565" s="38"/>
      <c r="D565" s="32"/>
      <c r="E565" s="19"/>
      <c r="F565" s="90"/>
      <c r="G565" s="91"/>
      <c r="H565" s="19"/>
      <c r="I565" s="19"/>
      <c r="J565" s="19"/>
      <c r="K565" s="19"/>
      <c r="L565" s="19"/>
    </row>
    <row r="566" ht="16.5" customHeight="1">
      <c r="A566" s="19"/>
      <c r="B566" s="37"/>
      <c r="C566" s="38"/>
      <c r="D566" s="32"/>
      <c r="E566" s="19"/>
      <c r="F566" s="90"/>
      <c r="G566" s="91"/>
      <c r="H566" s="19"/>
      <c r="I566" s="19"/>
      <c r="J566" s="19"/>
      <c r="K566" s="19"/>
      <c r="L566" s="19"/>
    </row>
    <row r="567" ht="16.5" customHeight="1">
      <c r="A567" s="19"/>
      <c r="B567" s="37"/>
      <c r="C567" s="38"/>
      <c r="D567" s="32"/>
      <c r="E567" s="19"/>
      <c r="F567" s="90"/>
      <c r="G567" s="91"/>
      <c r="H567" s="19"/>
      <c r="I567" s="19"/>
      <c r="J567" s="19"/>
      <c r="K567" s="19"/>
      <c r="L567" s="19"/>
    </row>
    <row r="568" ht="16.5" customHeight="1">
      <c r="A568" s="19"/>
      <c r="B568" s="37"/>
      <c r="C568" s="38"/>
      <c r="D568" s="32"/>
      <c r="E568" s="19"/>
      <c r="F568" s="90"/>
      <c r="G568" s="91"/>
      <c r="H568" s="19"/>
      <c r="I568" s="19"/>
      <c r="J568" s="19"/>
      <c r="K568" s="19"/>
      <c r="L568" s="19"/>
    </row>
    <row r="569" ht="16.5" customHeight="1">
      <c r="A569" s="19"/>
      <c r="B569" s="37"/>
      <c r="C569" s="38"/>
      <c r="D569" s="32"/>
      <c r="E569" s="19"/>
      <c r="F569" s="90"/>
      <c r="G569" s="91"/>
      <c r="H569" s="19"/>
      <c r="I569" s="19"/>
      <c r="J569" s="19"/>
      <c r="K569" s="19"/>
      <c r="L569" s="19"/>
    </row>
    <row r="570" ht="16.5" customHeight="1">
      <c r="A570" s="19"/>
      <c r="B570" s="37"/>
      <c r="C570" s="38"/>
      <c r="D570" s="32"/>
      <c r="E570" s="19"/>
      <c r="F570" s="90"/>
      <c r="G570" s="91"/>
      <c r="H570" s="19"/>
      <c r="I570" s="19"/>
      <c r="J570" s="19"/>
      <c r="K570" s="19"/>
      <c r="L570" s="19"/>
    </row>
    <row r="571" ht="16.5" customHeight="1">
      <c r="A571" s="19"/>
      <c r="B571" s="37"/>
      <c r="C571" s="38"/>
      <c r="D571" s="32"/>
      <c r="E571" s="19"/>
      <c r="F571" s="90"/>
      <c r="G571" s="91"/>
      <c r="H571" s="19"/>
      <c r="I571" s="19"/>
      <c r="J571" s="19"/>
      <c r="K571" s="19"/>
      <c r="L571" s="19"/>
    </row>
    <row r="572" ht="16.5" customHeight="1">
      <c r="A572" s="19"/>
      <c r="B572" s="37"/>
      <c r="C572" s="38"/>
      <c r="D572" s="32"/>
      <c r="E572" s="19"/>
      <c r="F572" s="90"/>
      <c r="G572" s="91"/>
      <c r="H572" s="19"/>
      <c r="I572" s="19"/>
      <c r="J572" s="19"/>
      <c r="K572" s="19"/>
      <c r="L572" s="19"/>
    </row>
    <row r="573" ht="16.5" customHeight="1">
      <c r="A573" s="19"/>
      <c r="B573" s="37"/>
      <c r="C573" s="38"/>
      <c r="D573" s="32"/>
      <c r="E573" s="19"/>
      <c r="F573" s="90"/>
      <c r="G573" s="91"/>
      <c r="H573" s="19"/>
      <c r="I573" s="19"/>
      <c r="J573" s="19"/>
      <c r="K573" s="19"/>
      <c r="L573" s="19"/>
    </row>
    <row r="574" ht="16.5" customHeight="1">
      <c r="A574" s="19"/>
      <c r="B574" s="37"/>
      <c r="C574" s="38"/>
      <c r="D574" s="32"/>
      <c r="E574" s="19"/>
      <c r="F574" s="90"/>
      <c r="G574" s="91"/>
      <c r="H574" s="19"/>
      <c r="I574" s="19"/>
      <c r="J574" s="19"/>
      <c r="K574" s="19"/>
      <c r="L574" s="19"/>
    </row>
    <row r="575" ht="16.5" customHeight="1">
      <c r="A575" s="19"/>
      <c r="B575" s="37"/>
      <c r="C575" s="38"/>
      <c r="D575" s="32"/>
      <c r="E575" s="19"/>
      <c r="F575" s="90"/>
      <c r="G575" s="91"/>
      <c r="H575" s="19"/>
      <c r="I575" s="19"/>
      <c r="J575" s="19"/>
      <c r="K575" s="19"/>
      <c r="L575" s="19"/>
    </row>
    <row r="576" ht="16.5" customHeight="1">
      <c r="A576" s="19"/>
      <c r="B576" s="37"/>
      <c r="C576" s="38"/>
      <c r="D576" s="32"/>
      <c r="E576" s="19"/>
      <c r="F576" s="90"/>
      <c r="G576" s="91"/>
      <c r="H576" s="19"/>
      <c r="I576" s="19"/>
      <c r="J576" s="19"/>
      <c r="K576" s="19"/>
      <c r="L576" s="19"/>
    </row>
    <row r="577" ht="16.5" customHeight="1">
      <c r="A577" s="19"/>
      <c r="B577" s="37"/>
      <c r="C577" s="38"/>
      <c r="D577" s="32"/>
      <c r="E577" s="19"/>
      <c r="F577" s="90"/>
      <c r="G577" s="91"/>
      <c r="H577" s="19"/>
      <c r="I577" s="19"/>
      <c r="J577" s="19"/>
      <c r="K577" s="19"/>
      <c r="L577" s="19"/>
    </row>
    <row r="578" ht="16.5" customHeight="1">
      <c r="A578" s="19"/>
      <c r="B578" s="37"/>
      <c r="C578" s="38"/>
      <c r="D578" s="32"/>
      <c r="E578" s="19"/>
      <c r="F578" s="90"/>
      <c r="G578" s="91"/>
      <c r="H578" s="19"/>
      <c r="I578" s="19"/>
      <c r="J578" s="19"/>
      <c r="K578" s="19"/>
      <c r="L578" s="19"/>
    </row>
    <row r="579" ht="16.5" customHeight="1">
      <c r="A579" s="19"/>
      <c r="B579" s="37"/>
      <c r="C579" s="38"/>
      <c r="D579" s="32"/>
      <c r="E579" s="19"/>
      <c r="F579" s="90"/>
      <c r="G579" s="91"/>
      <c r="H579" s="19"/>
      <c r="I579" s="19"/>
      <c r="J579" s="19"/>
      <c r="K579" s="19"/>
      <c r="L579" s="19"/>
    </row>
    <row r="580" ht="16.5" customHeight="1">
      <c r="A580" s="19"/>
      <c r="B580" s="37"/>
      <c r="C580" s="38"/>
      <c r="D580" s="32"/>
      <c r="E580" s="19"/>
      <c r="F580" s="90"/>
      <c r="G580" s="91"/>
      <c r="H580" s="19"/>
      <c r="I580" s="19"/>
      <c r="J580" s="19"/>
      <c r="K580" s="19"/>
      <c r="L580" s="19"/>
    </row>
    <row r="581" ht="16.5" customHeight="1">
      <c r="A581" s="19"/>
      <c r="B581" s="37"/>
      <c r="C581" s="38"/>
      <c r="D581" s="32"/>
      <c r="E581" s="19"/>
      <c r="F581" s="90"/>
      <c r="G581" s="91"/>
      <c r="H581" s="19"/>
      <c r="I581" s="19"/>
      <c r="J581" s="19"/>
      <c r="K581" s="19"/>
      <c r="L581" s="19"/>
    </row>
    <row r="582" ht="16.5" customHeight="1">
      <c r="A582" s="19"/>
      <c r="B582" s="37"/>
      <c r="C582" s="38"/>
      <c r="D582" s="32"/>
      <c r="E582" s="19"/>
      <c r="F582" s="90"/>
      <c r="G582" s="91"/>
      <c r="H582" s="19"/>
      <c r="I582" s="19"/>
      <c r="J582" s="19"/>
      <c r="K582" s="19"/>
      <c r="L582" s="19"/>
    </row>
    <row r="583" ht="16.5" customHeight="1">
      <c r="A583" s="19"/>
      <c r="B583" s="37"/>
      <c r="C583" s="38"/>
      <c r="D583" s="32"/>
      <c r="E583" s="19"/>
      <c r="F583" s="90"/>
      <c r="G583" s="91"/>
      <c r="H583" s="19"/>
      <c r="I583" s="19"/>
      <c r="J583" s="19"/>
      <c r="K583" s="19"/>
      <c r="L583" s="19"/>
    </row>
    <row r="584" ht="16.5" customHeight="1">
      <c r="A584" s="19"/>
      <c r="B584" s="37"/>
      <c r="C584" s="38"/>
      <c r="D584" s="32"/>
      <c r="E584" s="19"/>
      <c r="F584" s="90"/>
      <c r="G584" s="91"/>
      <c r="H584" s="19"/>
      <c r="I584" s="19"/>
      <c r="J584" s="19"/>
      <c r="K584" s="19"/>
      <c r="L584" s="19"/>
    </row>
    <row r="585" ht="16.5" customHeight="1">
      <c r="A585" s="19"/>
      <c r="B585" s="37"/>
      <c r="C585" s="38"/>
      <c r="D585" s="32"/>
      <c r="E585" s="19"/>
      <c r="F585" s="90"/>
      <c r="G585" s="91"/>
      <c r="H585" s="19"/>
      <c r="I585" s="19"/>
      <c r="J585" s="19"/>
      <c r="K585" s="19"/>
      <c r="L585" s="19"/>
    </row>
    <row r="586" ht="16.5" customHeight="1">
      <c r="A586" s="19"/>
      <c r="B586" s="37"/>
      <c r="C586" s="38"/>
      <c r="D586" s="32"/>
      <c r="E586" s="19"/>
      <c r="F586" s="90"/>
      <c r="G586" s="91"/>
      <c r="H586" s="19"/>
      <c r="I586" s="19"/>
      <c r="J586" s="19"/>
      <c r="K586" s="19"/>
      <c r="L586" s="19"/>
    </row>
    <row r="587" ht="16.5" customHeight="1">
      <c r="A587" s="19"/>
      <c r="B587" s="37"/>
      <c r="C587" s="38"/>
      <c r="D587" s="32"/>
      <c r="E587" s="19"/>
      <c r="F587" s="90"/>
      <c r="G587" s="91"/>
      <c r="H587" s="19"/>
      <c r="I587" s="19"/>
      <c r="J587" s="19"/>
      <c r="K587" s="19"/>
      <c r="L587" s="19"/>
    </row>
    <row r="588" ht="16.5" customHeight="1">
      <c r="A588" s="19"/>
      <c r="B588" s="37"/>
      <c r="C588" s="38"/>
      <c r="D588" s="32"/>
      <c r="E588" s="19"/>
      <c r="F588" s="90"/>
      <c r="G588" s="91"/>
      <c r="H588" s="19"/>
      <c r="I588" s="19"/>
      <c r="J588" s="19"/>
      <c r="K588" s="19"/>
      <c r="L588" s="19"/>
    </row>
    <row r="589" ht="16.5" customHeight="1">
      <c r="A589" s="19"/>
      <c r="B589" s="37"/>
      <c r="C589" s="38"/>
      <c r="D589" s="32"/>
      <c r="E589" s="19"/>
      <c r="F589" s="90"/>
      <c r="G589" s="91"/>
      <c r="H589" s="19"/>
      <c r="I589" s="19"/>
      <c r="J589" s="19"/>
      <c r="K589" s="19"/>
      <c r="L589" s="19"/>
    </row>
    <row r="590" ht="16.5" customHeight="1">
      <c r="A590" s="19"/>
      <c r="B590" s="37"/>
      <c r="C590" s="38"/>
      <c r="D590" s="32"/>
      <c r="E590" s="19"/>
      <c r="F590" s="90"/>
      <c r="G590" s="91"/>
      <c r="H590" s="19"/>
      <c r="I590" s="19"/>
      <c r="J590" s="19"/>
      <c r="K590" s="19"/>
      <c r="L590" s="19"/>
    </row>
    <row r="591" ht="16.5" customHeight="1">
      <c r="A591" s="19"/>
      <c r="B591" s="37"/>
      <c r="C591" s="38"/>
      <c r="D591" s="32"/>
      <c r="E591" s="19"/>
      <c r="F591" s="90"/>
      <c r="G591" s="91"/>
      <c r="H591" s="19"/>
      <c r="I591" s="19"/>
      <c r="J591" s="19"/>
      <c r="K591" s="19"/>
      <c r="L591" s="19"/>
    </row>
    <row r="592" ht="16.5" customHeight="1">
      <c r="A592" s="19"/>
      <c r="B592" s="37"/>
      <c r="C592" s="38"/>
      <c r="D592" s="32"/>
      <c r="E592" s="19"/>
      <c r="F592" s="90"/>
      <c r="G592" s="91"/>
      <c r="H592" s="19"/>
      <c r="I592" s="19"/>
      <c r="J592" s="19"/>
      <c r="K592" s="19"/>
      <c r="L592" s="19"/>
    </row>
    <row r="593" ht="16.5" customHeight="1">
      <c r="A593" s="19"/>
      <c r="B593" s="37"/>
      <c r="C593" s="38"/>
      <c r="D593" s="32"/>
      <c r="E593" s="19"/>
      <c r="F593" s="90"/>
      <c r="G593" s="91"/>
      <c r="H593" s="19"/>
      <c r="I593" s="19"/>
      <c r="J593" s="19"/>
      <c r="K593" s="19"/>
      <c r="L593" s="19"/>
    </row>
    <row r="594" ht="16.5" customHeight="1">
      <c r="A594" s="19"/>
      <c r="B594" s="37"/>
      <c r="C594" s="38"/>
      <c r="D594" s="32"/>
      <c r="E594" s="19"/>
      <c r="F594" s="90"/>
      <c r="G594" s="91"/>
      <c r="H594" s="19"/>
      <c r="I594" s="19"/>
      <c r="J594" s="19"/>
      <c r="K594" s="19"/>
      <c r="L594" s="19"/>
    </row>
    <row r="595" ht="16.5" customHeight="1">
      <c r="A595" s="19"/>
      <c r="B595" s="37"/>
      <c r="C595" s="38"/>
      <c r="D595" s="32"/>
      <c r="E595" s="19"/>
      <c r="F595" s="90"/>
      <c r="G595" s="91"/>
      <c r="H595" s="19"/>
      <c r="I595" s="19"/>
      <c r="J595" s="19"/>
      <c r="K595" s="19"/>
      <c r="L595" s="19"/>
    </row>
    <row r="596" ht="16.5" customHeight="1">
      <c r="A596" s="19"/>
      <c r="B596" s="37"/>
      <c r="C596" s="38"/>
      <c r="D596" s="32"/>
      <c r="E596" s="19"/>
      <c r="F596" s="90"/>
      <c r="G596" s="91"/>
      <c r="H596" s="19"/>
      <c r="I596" s="19"/>
      <c r="J596" s="19"/>
      <c r="K596" s="19"/>
      <c r="L596" s="19"/>
    </row>
    <row r="597" ht="16.5" customHeight="1">
      <c r="A597" s="19"/>
      <c r="B597" s="37"/>
      <c r="C597" s="38"/>
      <c r="D597" s="32"/>
      <c r="E597" s="19"/>
      <c r="F597" s="90"/>
      <c r="G597" s="91"/>
      <c r="H597" s="19"/>
      <c r="I597" s="19"/>
      <c r="J597" s="19"/>
      <c r="K597" s="19"/>
      <c r="L597" s="19"/>
    </row>
    <row r="598" ht="16.5" customHeight="1">
      <c r="A598" s="19"/>
      <c r="B598" s="37"/>
      <c r="C598" s="38"/>
      <c r="D598" s="32"/>
      <c r="E598" s="19"/>
      <c r="F598" s="90"/>
      <c r="G598" s="91"/>
      <c r="H598" s="19"/>
      <c r="I598" s="19"/>
      <c r="J598" s="19"/>
      <c r="K598" s="19"/>
      <c r="L598" s="19"/>
    </row>
    <row r="599" ht="16.5" customHeight="1">
      <c r="A599" s="19"/>
      <c r="B599" s="37"/>
      <c r="C599" s="38"/>
      <c r="D599" s="32"/>
      <c r="E599" s="19"/>
      <c r="F599" s="90"/>
      <c r="G599" s="91"/>
      <c r="H599" s="19"/>
      <c r="I599" s="19"/>
      <c r="J599" s="19"/>
      <c r="K599" s="19"/>
      <c r="L599" s="19"/>
    </row>
    <row r="600" ht="16.5" customHeight="1">
      <c r="A600" s="19"/>
      <c r="B600" s="37"/>
      <c r="C600" s="38"/>
      <c r="D600" s="32"/>
      <c r="E600" s="19"/>
      <c r="F600" s="90"/>
      <c r="G600" s="91"/>
      <c r="H600" s="19"/>
      <c r="I600" s="19"/>
      <c r="J600" s="19"/>
      <c r="K600" s="19"/>
      <c r="L600" s="19"/>
    </row>
    <row r="601" ht="16.5" customHeight="1">
      <c r="A601" s="19"/>
      <c r="B601" s="37"/>
      <c r="C601" s="38"/>
      <c r="D601" s="32"/>
      <c r="E601" s="19"/>
      <c r="F601" s="90"/>
      <c r="G601" s="91"/>
      <c r="H601" s="19"/>
      <c r="I601" s="19"/>
      <c r="J601" s="19"/>
      <c r="K601" s="19"/>
      <c r="L601" s="19"/>
    </row>
    <row r="602" ht="16.5" customHeight="1">
      <c r="A602" s="19"/>
      <c r="B602" s="37"/>
      <c r="C602" s="38"/>
      <c r="D602" s="32"/>
      <c r="E602" s="19"/>
      <c r="F602" s="90"/>
      <c r="G602" s="91"/>
      <c r="H602" s="19"/>
      <c r="I602" s="19"/>
      <c r="J602" s="19"/>
      <c r="K602" s="19"/>
      <c r="L602" s="19"/>
    </row>
    <row r="603" ht="16.5" customHeight="1">
      <c r="A603" s="19"/>
      <c r="B603" s="37"/>
      <c r="C603" s="38"/>
      <c r="D603" s="32"/>
      <c r="E603" s="19"/>
      <c r="F603" s="90"/>
      <c r="G603" s="91"/>
      <c r="H603" s="19"/>
      <c r="I603" s="19"/>
      <c r="J603" s="19"/>
      <c r="K603" s="19"/>
      <c r="L603" s="19"/>
    </row>
    <row r="604" ht="16.5" customHeight="1">
      <c r="A604" s="19"/>
      <c r="B604" s="37"/>
      <c r="C604" s="38"/>
      <c r="D604" s="32"/>
      <c r="E604" s="19"/>
      <c r="F604" s="90"/>
      <c r="G604" s="91"/>
      <c r="H604" s="19"/>
      <c r="I604" s="19"/>
      <c r="J604" s="19"/>
      <c r="K604" s="19"/>
      <c r="L604" s="19"/>
    </row>
    <row r="605" ht="16.5" customHeight="1">
      <c r="A605" s="19"/>
      <c r="B605" s="37"/>
      <c r="C605" s="38"/>
      <c r="D605" s="32"/>
      <c r="E605" s="19"/>
      <c r="F605" s="90"/>
      <c r="G605" s="91"/>
      <c r="H605" s="19"/>
      <c r="I605" s="19"/>
      <c r="J605" s="19"/>
      <c r="K605" s="19"/>
      <c r="L605" s="19"/>
    </row>
    <row r="606" ht="16.5" customHeight="1">
      <c r="A606" s="19"/>
      <c r="B606" s="37"/>
      <c r="C606" s="38"/>
      <c r="D606" s="32"/>
      <c r="E606" s="19"/>
      <c r="F606" s="90"/>
      <c r="G606" s="91"/>
      <c r="H606" s="19"/>
      <c r="I606" s="19"/>
      <c r="J606" s="19"/>
      <c r="K606" s="19"/>
      <c r="L606" s="19"/>
    </row>
    <row r="607" ht="16.5" customHeight="1">
      <c r="A607" s="19"/>
      <c r="B607" s="37"/>
      <c r="C607" s="38"/>
      <c r="D607" s="32"/>
      <c r="E607" s="19"/>
      <c r="F607" s="90"/>
      <c r="G607" s="91"/>
      <c r="H607" s="19"/>
      <c r="I607" s="19"/>
      <c r="J607" s="19"/>
      <c r="K607" s="19"/>
      <c r="L607" s="19"/>
    </row>
    <row r="608" ht="16.5" customHeight="1">
      <c r="A608" s="19"/>
      <c r="B608" s="37"/>
      <c r="C608" s="38"/>
      <c r="D608" s="32"/>
      <c r="E608" s="19"/>
      <c r="F608" s="90"/>
      <c r="G608" s="91"/>
      <c r="H608" s="19"/>
      <c r="I608" s="19"/>
      <c r="J608" s="19"/>
      <c r="K608" s="19"/>
      <c r="L608" s="19"/>
    </row>
    <row r="609" ht="16.5" customHeight="1">
      <c r="A609" s="19"/>
      <c r="B609" s="37"/>
      <c r="C609" s="38"/>
      <c r="D609" s="32"/>
      <c r="E609" s="19"/>
      <c r="F609" s="90"/>
      <c r="G609" s="91"/>
      <c r="H609" s="19"/>
      <c r="I609" s="19"/>
      <c r="J609" s="19"/>
      <c r="K609" s="19"/>
      <c r="L609" s="19"/>
    </row>
    <row r="610" ht="16.5" customHeight="1">
      <c r="A610" s="19"/>
      <c r="B610" s="37"/>
      <c r="C610" s="38"/>
      <c r="D610" s="32"/>
      <c r="E610" s="19"/>
      <c r="F610" s="90"/>
      <c r="G610" s="91"/>
      <c r="H610" s="19"/>
      <c r="I610" s="19"/>
      <c r="J610" s="19"/>
      <c r="K610" s="19"/>
      <c r="L610" s="19"/>
    </row>
    <row r="611" ht="16.5" customHeight="1">
      <c r="A611" s="19"/>
      <c r="B611" s="37"/>
      <c r="C611" s="38"/>
      <c r="D611" s="32"/>
      <c r="E611" s="19"/>
      <c r="F611" s="90"/>
      <c r="G611" s="91"/>
      <c r="H611" s="19"/>
      <c r="I611" s="19"/>
      <c r="J611" s="19"/>
      <c r="K611" s="19"/>
      <c r="L611" s="19"/>
    </row>
    <row r="612" ht="16.5" customHeight="1">
      <c r="A612" s="19"/>
      <c r="B612" s="37"/>
      <c r="C612" s="38"/>
      <c r="D612" s="32"/>
      <c r="E612" s="19"/>
      <c r="F612" s="90"/>
      <c r="G612" s="91"/>
      <c r="H612" s="19"/>
      <c r="I612" s="19"/>
      <c r="J612" s="19"/>
      <c r="K612" s="19"/>
      <c r="L612" s="19"/>
    </row>
    <row r="613" ht="16.5" customHeight="1">
      <c r="A613" s="19"/>
      <c r="B613" s="37"/>
      <c r="C613" s="38"/>
      <c r="D613" s="32"/>
      <c r="E613" s="19"/>
      <c r="F613" s="90"/>
      <c r="G613" s="91"/>
      <c r="H613" s="19"/>
      <c r="I613" s="19"/>
      <c r="J613" s="19"/>
      <c r="K613" s="19"/>
      <c r="L613" s="19"/>
    </row>
    <row r="614" ht="16.5" customHeight="1">
      <c r="A614" s="19"/>
      <c r="B614" s="37"/>
      <c r="C614" s="38"/>
      <c r="D614" s="32"/>
      <c r="E614" s="19"/>
      <c r="F614" s="90"/>
      <c r="G614" s="91"/>
      <c r="H614" s="19"/>
      <c r="I614" s="19"/>
      <c r="J614" s="19"/>
      <c r="K614" s="19"/>
      <c r="L614" s="19"/>
    </row>
    <row r="615" ht="16.5" customHeight="1">
      <c r="A615" s="19"/>
      <c r="B615" s="37"/>
      <c r="C615" s="38"/>
      <c r="D615" s="32"/>
      <c r="E615" s="19"/>
      <c r="F615" s="90"/>
      <c r="G615" s="91"/>
      <c r="H615" s="19"/>
      <c r="I615" s="19"/>
      <c r="J615" s="19"/>
      <c r="K615" s="19"/>
      <c r="L615" s="19"/>
    </row>
    <row r="616" ht="16.5" customHeight="1">
      <c r="A616" s="19"/>
      <c r="B616" s="37"/>
      <c r="C616" s="38"/>
      <c r="D616" s="32"/>
      <c r="E616" s="19"/>
      <c r="F616" s="90"/>
      <c r="G616" s="91"/>
      <c r="H616" s="19"/>
      <c r="I616" s="19"/>
      <c r="J616" s="19"/>
      <c r="K616" s="19"/>
      <c r="L616" s="19"/>
    </row>
    <row r="617" ht="16.5" customHeight="1">
      <c r="A617" s="19"/>
      <c r="B617" s="37"/>
      <c r="C617" s="38"/>
      <c r="D617" s="32"/>
      <c r="E617" s="19"/>
      <c r="F617" s="90"/>
      <c r="G617" s="91"/>
      <c r="H617" s="19"/>
      <c r="I617" s="19"/>
      <c r="J617" s="19"/>
      <c r="K617" s="19"/>
      <c r="L617" s="19"/>
    </row>
    <row r="618" ht="16.5" customHeight="1">
      <c r="A618" s="19"/>
      <c r="B618" s="37"/>
      <c r="C618" s="38"/>
      <c r="D618" s="32"/>
      <c r="E618" s="19"/>
      <c r="F618" s="90"/>
      <c r="G618" s="91"/>
      <c r="H618" s="19"/>
      <c r="I618" s="19"/>
      <c r="J618" s="19"/>
      <c r="K618" s="19"/>
      <c r="L618" s="19"/>
    </row>
    <row r="619" ht="16.5" customHeight="1">
      <c r="A619" s="19"/>
      <c r="B619" s="37"/>
      <c r="C619" s="38"/>
      <c r="D619" s="32"/>
      <c r="E619" s="19"/>
      <c r="F619" s="90"/>
      <c r="G619" s="91"/>
      <c r="H619" s="19"/>
      <c r="I619" s="19"/>
      <c r="J619" s="19"/>
      <c r="K619" s="19"/>
      <c r="L619" s="19"/>
    </row>
    <row r="620" ht="16.5" customHeight="1">
      <c r="A620" s="19"/>
      <c r="B620" s="37"/>
      <c r="C620" s="38"/>
      <c r="D620" s="32"/>
      <c r="E620" s="19"/>
      <c r="F620" s="90"/>
      <c r="G620" s="91"/>
      <c r="H620" s="19"/>
      <c r="I620" s="19"/>
      <c r="J620" s="19"/>
      <c r="K620" s="19"/>
      <c r="L620" s="19"/>
    </row>
    <row r="621" ht="16.5" customHeight="1">
      <c r="A621" s="19"/>
      <c r="B621" s="37"/>
      <c r="C621" s="38"/>
      <c r="D621" s="32"/>
      <c r="E621" s="19"/>
      <c r="F621" s="90"/>
      <c r="G621" s="91"/>
      <c r="H621" s="19"/>
      <c r="I621" s="19"/>
      <c r="J621" s="19"/>
      <c r="K621" s="19"/>
      <c r="L621" s="19"/>
    </row>
    <row r="622" ht="16.5" customHeight="1">
      <c r="A622" s="19"/>
      <c r="B622" s="37"/>
      <c r="C622" s="38"/>
      <c r="D622" s="32"/>
      <c r="E622" s="19"/>
      <c r="F622" s="90"/>
      <c r="G622" s="91"/>
      <c r="H622" s="19"/>
      <c r="I622" s="19"/>
      <c r="J622" s="19"/>
      <c r="K622" s="19"/>
      <c r="L622" s="19"/>
    </row>
    <row r="623" ht="16.5" customHeight="1">
      <c r="A623" s="19"/>
      <c r="B623" s="37"/>
      <c r="C623" s="38"/>
      <c r="D623" s="32"/>
      <c r="E623" s="19"/>
      <c r="F623" s="90"/>
      <c r="G623" s="91"/>
      <c r="H623" s="19"/>
      <c r="I623" s="19"/>
      <c r="J623" s="19"/>
      <c r="K623" s="19"/>
      <c r="L623" s="19"/>
    </row>
    <row r="624" ht="16.5" customHeight="1">
      <c r="A624" s="19"/>
      <c r="B624" s="37"/>
      <c r="C624" s="38"/>
      <c r="D624" s="32"/>
      <c r="E624" s="19"/>
      <c r="F624" s="90"/>
      <c r="G624" s="91"/>
      <c r="H624" s="19"/>
      <c r="I624" s="19"/>
      <c r="J624" s="19"/>
      <c r="K624" s="19"/>
      <c r="L624" s="19"/>
    </row>
    <row r="625" ht="16.5" customHeight="1">
      <c r="A625" s="19"/>
      <c r="B625" s="37"/>
      <c r="C625" s="38"/>
      <c r="D625" s="32"/>
      <c r="E625" s="19"/>
      <c r="F625" s="90"/>
      <c r="G625" s="91"/>
      <c r="H625" s="19"/>
      <c r="I625" s="19"/>
      <c r="J625" s="19"/>
      <c r="K625" s="19"/>
      <c r="L625" s="19"/>
    </row>
    <row r="626" ht="16.5" customHeight="1">
      <c r="A626" s="19"/>
      <c r="B626" s="37"/>
      <c r="C626" s="38"/>
      <c r="D626" s="32"/>
      <c r="E626" s="19"/>
      <c r="F626" s="90"/>
      <c r="G626" s="91"/>
      <c r="H626" s="19"/>
      <c r="I626" s="19"/>
      <c r="J626" s="19"/>
      <c r="K626" s="19"/>
      <c r="L626" s="19"/>
    </row>
    <row r="627" ht="16.5" customHeight="1">
      <c r="A627" s="19"/>
      <c r="B627" s="37"/>
      <c r="C627" s="38"/>
      <c r="D627" s="32"/>
      <c r="E627" s="19"/>
      <c r="F627" s="90"/>
      <c r="G627" s="91"/>
      <c r="H627" s="19"/>
      <c r="I627" s="19"/>
      <c r="J627" s="19"/>
      <c r="K627" s="19"/>
      <c r="L627" s="19"/>
    </row>
    <row r="628" ht="16.5" customHeight="1">
      <c r="A628" s="19"/>
      <c r="B628" s="37"/>
      <c r="C628" s="38"/>
      <c r="D628" s="32"/>
      <c r="E628" s="19"/>
      <c r="F628" s="90"/>
      <c r="G628" s="91"/>
      <c r="H628" s="19"/>
      <c r="I628" s="19"/>
      <c r="J628" s="19"/>
      <c r="K628" s="19"/>
      <c r="L628" s="19"/>
    </row>
    <row r="629" ht="16.5" customHeight="1">
      <c r="A629" s="19"/>
      <c r="B629" s="37"/>
      <c r="C629" s="38"/>
      <c r="D629" s="32"/>
      <c r="E629" s="19"/>
      <c r="F629" s="90"/>
      <c r="G629" s="91"/>
      <c r="H629" s="19"/>
      <c r="I629" s="19"/>
      <c r="J629" s="19"/>
      <c r="K629" s="19"/>
      <c r="L629" s="19"/>
    </row>
    <row r="630" ht="16.5" customHeight="1">
      <c r="A630" s="19"/>
      <c r="B630" s="37"/>
      <c r="C630" s="38"/>
      <c r="D630" s="32"/>
      <c r="E630" s="19"/>
      <c r="F630" s="90"/>
      <c r="G630" s="91"/>
      <c r="H630" s="19"/>
      <c r="I630" s="19"/>
      <c r="J630" s="19"/>
      <c r="K630" s="19"/>
      <c r="L630" s="19"/>
    </row>
    <row r="631" ht="16.5" customHeight="1">
      <c r="A631" s="19"/>
      <c r="B631" s="37"/>
      <c r="C631" s="38"/>
      <c r="D631" s="32"/>
      <c r="E631" s="19"/>
      <c r="F631" s="90"/>
      <c r="G631" s="91"/>
      <c r="H631" s="19"/>
      <c r="I631" s="19"/>
      <c r="J631" s="19"/>
      <c r="K631" s="19"/>
      <c r="L631" s="19"/>
    </row>
    <row r="632" ht="16.5" customHeight="1">
      <c r="A632" s="19"/>
      <c r="B632" s="37"/>
      <c r="C632" s="38"/>
      <c r="D632" s="32"/>
      <c r="E632" s="19"/>
      <c r="F632" s="90"/>
      <c r="G632" s="91"/>
      <c r="H632" s="19"/>
      <c r="I632" s="19"/>
      <c r="J632" s="19"/>
      <c r="K632" s="19"/>
      <c r="L632" s="19"/>
    </row>
    <row r="633" ht="16.5" customHeight="1">
      <c r="A633" s="19"/>
      <c r="B633" s="37"/>
      <c r="C633" s="38"/>
      <c r="D633" s="32"/>
      <c r="E633" s="19"/>
      <c r="F633" s="90"/>
      <c r="G633" s="91"/>
      <c r="H633" s="19"/>
      <c r="I633" s="19"/>
      <c r="J633" s="19"/>
      <c r="K633" s="19"/>
      <c r="L633" s="19"/>
    </row>
    <row r="634" ht="16.5" customHeight="1">
      <c r="A634" s="19"/>
      <c r="B634" s="37"/>
      <c r="C634" s="38"/>
      <c r="D634" s="32"/>
      <c r="E634" s="19"/>
      <c r="F634" s="90"/>
      <c r="G634" s="91"/>
      <c r="H634" s="19"/>
      <c r="I634" s="19"/>
      <c r="J634" s="19"/>
      <c r="K634" s="19"/>
      <c r="L634" s="19"/>
    </row>
    <row r="635" ht="16.5" customHeight="1">
      <c r="A635" s="19"/>
      <c r="B635" s="37"/>
      <c r="C635" s="38"/>
      <c r="D635" s="32"/>
      <c r="E635" s="19"/>
      <c r="F635" s="90"/>
      <c r="G635" s="91"/>
      <c r="H635" s="19"/>
      <c r="I635" s="19"/>
      <c r="J635" s="19"/>
      <c r="K635" s="19"/>
      <c r="L635" s="19"/>
    </row>
    <row r="636" ht="16.5" customHeight="1">
      <c r="A636" s="19"/>
      <c r="B636" s="37"/>
      <c r="C636" s="38"/>
      <c r="D636" s="32"/>
      <c r="E636" s="19"/>
      <c r="F636" s="90"/>
      <c r="G636" s="91"/>
      <c r="H636" s="19"/>
      <c r="I636" s="19"/>
      <c r="J636" s="19"/>
      <c r="K636" s="19"/>
      <c r="L636" s="19"/>
    </row>
    <row r="637" ht="16.5" customHeight="1">
      <c r="A637" s="19"/>
      <c r="B637" s="37"/>
      <c r="C637" s="38"/>
      <c r="D637" s="32"/>
      <c r="E637" s="19"/>
      <c r="F637" s="90"/>
      <c r="G637" s="91"/>
      <c r="H637" s="19"/>
      <c r="I637" s="19"/>
      <c r="J637" s="19"/>
      <c r="K637" s="19"/>
      <c r="L637" s="19"/>
    </row>
    <row r="638" ht="16.5" customHeight="1">
      <c r="A638" s="19"/>
      <c r="B638" s="37"/>
      <c r="C638" s="38"/>
      <c r="D638" s="32"/>
      <c r="E638" s="19"/>
      <c r="F638" s="90"/>
      <c r="G638" s="91"/>
      <c r="H638" s="19"/>
      <c r="I638" s="19"/>
      <c r="J638" s="19"/>
      <c r="K638" s="19"/>
      <c r="L638" s="19"/>
    </row>
    <row r="639" ht="16.5" customHeight="1">
      <c r="A639" s="19"/>
      <c r="B639" s="37"/>
      <c r="C639" s="38"/>
      <c r="D639" s="32"/>
      <c r="E639" s="19"/>
      <c r="F639" s="90"/>
      <c r="G639" s="91"/>
      <c r="H639" s="19"/>
      <c r="I639" s="19"/>
      <c r="J639" s="19"/>
      <c r="K639" s="19"/>
      <c r="L639" s="19"/>
    </row>
    <row r="640" ht="16.5" customHeight="1">
      <c r="A640" s="19"/>
      <c r="B640" s="37"/>
      <c r="C640" s="38"/>
      <c r="D640" s="32"/>
      <c r="E640" s="19"/>
      <c r="F640" s="90"/>
      <c r="G640" s="91"/>
      <c r="H640" s="19"/>
      <c r="I640" s="19"/>
      <c r="J640" s="19"/>
      <c r="K640" s="19"/>
      <c r="L640" s="19"/>
    </row>
    <row r="641" ht="16.5" customHeight="1">
      <c r="A641" s="19"/>
      <c r="B641" s="37"/>
      <c r="C641" s="38"/>
      <c r="D641" s="32"/>
      <c r="E641" s="19"/>
      <c r="F641" s="90"/>
      <c r="G641" s="91"/>
      <c r="H641" s="19"/>
      <c r="I641" s="19"/>
      <c r="J641" s="19"/>
      <c r="K641" s="19"/>
      <c r="L641" s="19"/>
    </row>
    <row r="642" ht="16.5" customHeight="1">
      <c r="A642" s="19"/>
      <c r="B642" s="37"/>
      <c r="C642" s="38"/>
      <c r="D642" s="32"/>
      <c r="E642" s="19"/>
      <c r="F642" s="90"/>
      <c r="G642" s="91"/>
      <c r="H642" s="19"/>
      <c r="I642" s="19"/>
      <c r="J642" s="19"/>
      <c r="K642" s="19"/>
      <c r="L642" s="19"/>
    </row>
    <row r="643" ht="16.5" customHeight="1">
      <c r="A643" s="19"/>
      <c r="B643" s="37"/>
      <c r="C643" s="38"/>
      <c r="D643" s="32"/>
      <c r="E643" s="19"/>
      <c r="F643" s="90"/>
      <c r="G643" s="91"/>
      <c r="H643" s="19"/>
      <c r="I643" s="19"/>
      <c r="J643" s="19"/>
      <c r="K643" s="19"/>
      <c r="L643" s="19"/>
    </row>
    <row r="644" ht="16.5" customHeight="1">
      <c r="A644" s="19"/>
      <c r="B644" s="37"/>
      <c r="C644" s="38"/>
      <c r="D644" s="32"/>
      <c r="E644" s="19"/>
      <c r="F644" s="90"/>
      <c r="G644" s="91"/>
      <c r="H644" s="19"/>
      <c r="I644" s="19"/>
      <c r="J644" s="19"/>
      <c r="K644" s="19"/>
      <c r="L644" s="19"/>
    </row>
    <row r="645" ht="16.5" customHeight="1">
      <c r="A645" s="19"/>
      <c r="B645" s="37"/>
      <c r="C645" s="38"/>
      <c r="D645" s="32"/>
      <c r="E645" s="19"/>
      <c r="F645" s="90"/>
      <c r="G645" s="91"/>
      <c r="H645" s="19"/>
      <c r="I645" s="19"/>
      <c r="J645" s="19"/>
      <c r="K645" s="19"/>
      <c r="L645" s="19"/>
    </row>
    <row r="646" ht="16.5" customHeight="1">
      <c r="A646" s="19"/>
      <c r="B646" s="37"/>
      <c r="C646" s="38"/>
      <c r="D646" s="32"/>
      <c r="E646" s="19"/>
      <c r="F646" s="90"/>
      <c r="G646" s="91"/>
      <c r="H646" s="19"/>
      <c r="I646" s="19"/>
      <c r="J646" s="19"/>
      <c r="K646" s="19"/>
      <c r="L646" s="19"/>
    </row>
    <row r="647" ht="16.5" customHeight="1">
      <c r="A647" s="19"/>
      <c r="B647" s="37"/>
      <c r="C647" s="38"/>
      <c r="D647" s="32"/>
      <c r="E647" s="19"/>
      <c r="F647" s="90"/>
      <c r="G647" s="91"/>
      <c r="H647" s="19"/>
      <c r="I647" s="19"/>
      <c r="J647" s="19"/>
      <c r="K647" s="19"/>
      <c r="L647" s="19"/>
    </row>
    <row r="648" ht="16.5" customHeight="1">
      <c r="A648" s="19"/>
      <c r="B648" s="37"/>
      <c r="C648" s="38"/>
      <c r="D648" s="32"/>
      <c r="E648" s="19"/>
      <c r="F648" s="90"/>
      <c r="G648" s="91"/>
      <c r="H648" s="19"/>
      <c r="I648" s="19"/>
      <c r="J648" s="19"/>
      <c r="K648" s="19"/>
      <c r="L648" s="19"/>
    </row>
    <row r="649" ht="16.5" customHeight="1">
      <c r="A649" s="19"/>
      <c r="B649" s="37"/>
      <c r="C649" s="38"/>
      <c r="D649" s="32"/>
      <c r="E649" s="19"/>
      <c r="F649" s="90"/>
      <c r="G649" s="91"/>
      <c r="H649" s="19"/>
      <c r="I649" s="19"/>
      <c r="J649" s="19"/>
      <c r="K649" s="19"/>
      <c r="L649" s="19"/>
    </row>
    <row r="650" ht="16.5" customHeight="1">
      <c r="A650" s="19"/>
      <c r="B650" s="37"/>
      <c r="C650" s="38"/>
      <c r="D650" s="32"/>
      <c r="E650" s="19"/>
      <c r="F650" s="90"/>
      <c r="G650" s="91"/>
      <c r="H650" s="19"/>
      <c r="I650" s="19"/>
      <c r="J650" s="19"/>
      <c r="K650" s="19"/>
      <c r="L650" s="19"/>
    </row>
    <row r="651" ht="16.5" customHeight="1">
      <c r="A651" s="19"/>
      <c r="B651" s="37"/>
      <c r="C651" s="38"/>
      <c r="D651" s="32"/>
      <c r="E651" s="19"/>
      <c r="F651" s="90"/>
      <c r="G651" s="91"/>
      <c r="H651" s="19"/>
      <c r="I651" s="19"/>
      <c r="J651" s="19"/>
      <c r="K651" s="19"/>
      <c r="L651" s="19"/>
    </row>
    <row r="652" ht="16.5" customHeight="1">
      <c r="A652" s="19"/>
      <c r="B652" s="37"/>
      <c r="C652" s="38"/>
      <c r="D652" s="32"/>
      <c r="E652" s="19"/>
      <c r="F652" s="90"/>
      <c r="G652" s="91"/>
      <c r="H652" s="19"/>
      <c r="I652" s="19"/>
      <c r="J652" s="19"/>
      <c r="K652" s="19"/>
      <c r="L652" s="19"/>
    </row>
    <row r="653" ht="16.5" customHeight="1">
      <c r="A653" s="19"/>
      <c r="B653" s="37"/>
      <c r="C653" s="38"/>
      <c r="D653" s="32"/>
      <c r="E653" s="19"/>
      <c r="F653" s="90"/>
      <c r="G653" s="91"/>
      <c r="H653" s="19"/>
      <c r="I653" s="19"/>
      <c r="J653" s="19"/>
      <c r="K653" s="19"/>
      <c r="L653" s="19"/>
    </row>
    <row r="654" ht="16.5" customHeight="1">
      <c r="A654" s="19"/>
      <c r="B654" s="37"/>
      <c r="C654" s="38"/>
      <c r="D654" s="32"/>
      <c r="E654" s="19"/>
      <c r="F654" s="90"/>
      <c r="G654" s="91"/>
      <c r="H654" s="19"/>
      <c r="I654" s="19"/>
      <c r="J654" s="19"/>
      <c r="K654" s="19"/>
      <c r="L654" s="19"/>
    </row>
    <row r="655" ht="16.5" customHeight="1">
      <c r="A655" s="19"/>
      <c r="B655" s="37"/>
      <c r="C655" s="38"/>
      <c r="D655" s="32"/>
      <c r="E655" s="19"/>
      <c r="F655" s="90"/>
      <c r="G655" s="91"/>
      <c r="H655" s="19"/>
      <c r="I655" s="19"/>
      <c r="J655" s="19"/>
      <c r="K655" s="19"/>
      <c r="L655" s="19"/>
    </row>
    <row r="656" ht="16.5" customHeight="1">
      <c r="A656" s="19"/>
      <c r="B656" s="37"/>
      <c r="C656" s="38"/>
      <c r="D656" s="32"/>
      <c r="E656" s="19"/>
      <c r="F656" s="90"/>
      <c r="G656" s="91"/>
      <c r="H656" s="19"/>
      <c r="I656" s="19"/>
      <c r="J656" s="19"/>
      <c r="K656" s="19"/>
      <c r="L656" s="19"/>
    </row>
    <row r="657" ht="16.5" customHeight="1">
      <c r="A657" s="19"/>
      <c r="B657" s="37"/>
      <c r="C657" s="38"/>
      <c r="D657" s="32"/>
      <c r="E657" s="19"/>
      <c r="F657" s="90"/>
      <c r="G657" s="91"/>
      <c r="H657" s="19"/>
      <c r="I657" s="19"/>
      <c r="J657" s="19"/>
      <c r="K657" s="19"/>
      <c r="L657" s="19"/>
    </row>
    <row r="658" ht="16.5" customHeight="1">
      <c r="A658" s="19"/>
      <c r="B658" s="37"/>
      <c r="C658" s="38"/>
      <c r="D658" s="32"/>
      <c r="E658" s="19"/>
      <c r="F658" s="90"/>
      <c r="G658" s="91"/>
      <c r="H658" s="19"/>
      <c r="I658" s="19"/>
      <c r="J658" s="19"/>
      <c r="K658" s="19"/>
      <c r="L658" s="19"/>
    </row>
    <row r="659" ht="16.5" customHeight="1">
      <c r="A659" s="19"/>
      <c r="B659" s="37"/>
      <c r="C659" s="38"/>
      <c r="D659" s="32"/>
      <c r="E659" s="19"/>
      <c r="F659" s="90"/>
      <c r="G659" s="91"/>
      <c r="H659" s="19"/>
      <c r="I659" s="19"/>
      <c r="J659" s="19"/>
      <c r="K659" s="19"/>
      <c r="L659" s="19"/>
    </row>
    <row r="660" ht="16.5" customHeight="1">
      <c r="A660" s="19"/>
      <c r="B660" s="37"/>
      <c r="C660" s="38"/>
      <c r="D660" s="32"/>
      <c r="E660" s="19"/>
      <c r="F660" s="90"/>
      <c r="G660" s="91"/>
      <c r="H660" s="19"/>
      <c r="I660" s="19"/>
      <c r="J660" s="19"/>
      <c r="K660" s="19"/>
      <c r="L660" s="19"/>
    </row>
    <row r="661" ht="16.5" customHeight="1">
      <c r="A661" s="19"/>
      <c r="B661" s="37"/>
      <c r="C661" s="38"/>
      <c r="D661" s="32"/>
      <c r="E661" s="19"/>
      <c r="F661" s="90"/>
      <c r="G661" s="91"/>
      <c r="H661" s="19"/>
      <c r="I661" s="19"/>
      <c r="J661" s="19"/>
      <c r="K661" s="19"/>
      <c r="L661" s="19"/>
    </row>
    <row r="662" ht="16.5" customHeight="1">
      <c r="A662" s="19"/>
      <c r="B662" s="37"/>
      <c r="C662" s="38"/>
      <c r="D662" s="32"/>
      <c r="E662" s="19"/>
      <c r="F662" s="90"/>
      <c r="G662" s="91"/>
      <c r="H662" s="19"/>
      <c r="I662" s="19"/>
      <c r="J662" s="19"/>
      <c r="K662" s="19"/>
      <c r="L662" s="19"/>
    </row>
    <row r="663" ht="16.5" customHeight="1">
      <c r="A663" s="19"/>
      <c r="B663" s="37"/>
      <c r="C663" s="38"/>
      <c r="D663" s="32"/>
      <c r="E663" s="19"/>
      <c r="F663" s="90"/>
      <c r="G663" s="91"/>
      <c r="H663" s="19"/>
      <c r="I663" s="19"/>
      <c r="J663" s="19"/>
      <c r="K663" s="19"/>
      <c r="L663" s="19"/>
    </row>
    <row r="664" ht="16.5" customHeight="1">
      <c r="A664" s="19"/>
      <c r="B664" s="37"/>
      <c r="C664" s="38"/>
      <c r="D664" s="32"/>
      <c r="E664" s="19"/>
      <c r="F664" s="90"/>
      <c r="G664" s="91"/>
      <c r="H664" s="19"/>
      <c r="I664" s="19"/>
      <c r="J664" s="19"/>
      <c r="K664" s="19"/>
      <c r="L664" s="19"/>
    </row>
    <row r="665" ht="16.5" customHeight="1">
      <c r="A665" s="19"/>
      <c r="B665" s="37"/>
      <c r="C665" s="38"/>
      <c r="D665" s="32"/>
      <c r="E665" s="19"/>
      <c r="F665" s="90"/>
      <c r="G665" s="91"/>
      <c r="H665" s="19"/>
      <c r="I665" s="19"/>
      <c r="J665" s="19"/>
      <c r="K665" s="19"/>
      <c r="L665" s="19"/>
    </row>
    <row r="666" ht="16.5" customHeight="1">
      <c r="A666" s="19"/>
      <c r="B666" s="37"/>
      <c r="C666" s="38"/>
      <c r="D666" s="32"/>
      <c r="E666" s="19"/>
      <c r="F666" s="90"/>
      <c r="G666" s="91"/>
      <c r="H666" s="19"/>
      <c r="I666" s="19"/>
      <c r="J666" s="19"/>
      <c r="K666" s="19"/>
      <c r="L666" s="19"/>
    </row>
    <row r="667" ht="16.5" customHeight="1">
      <c r="A667" s="19"/>
      <c r="B667" s="37"/>
      <c r="C667" s="38"/>
      <c r="D667" s="32"/>
      <c r="E667" s="19"/>
      <c r="F667" s="90"/>
      <c r="G667" s="91"/>
      <c r="H667" s="19"/>
      <c r="I667" s="19"/>
      <c r="J667" s="19"/>
      <c r="K667" s="19"/>
      <c r="L667" s="19"/>
    </row>
    <row r="668" ht="16.5" customHeight="1">
      <c r="A668" s="19"/>
      <c r="B668" s="37"/>
      <c r="C668" s="38"/>
      <c r="D668" s="32"/>
      <c r="E668" s="19"/>
      <c r="F668" s="90"/>
      <c r="G668" s="91"/>
      <c r="H668" s="19"/>
      <c r="I668" s="19"/>
      <c r="J668" s="19"/>
      <c r="K668" s="19"/>
      <c r="L668" s="19"/>
    </row>
    <row r="669" ht="16.5" customHeight="1">
      <c r="A669" s="19"/>
      <c r="B669" s="37"/>
      <c r="C669" s="38"/>
      <c r="D669" s="32"/>
      <c r="E669" s="19"/>
      <c r="F669" s="90"/>
      <c r="G669" s="91"/>
      <c r="H669" s="19"/>
      <c r="I669" s="19"/>
      <c r="J669" s="19"/>
      <c r="K669" s="19"/>
      <c r="L669" s="19"/>
    </row>
    <row r="670" ht="16.5" customHeight="1">
      <c r="A670" s="19"/>
      <c r="B670" s="37"/>
      <c r="C670" s="38"/>
      <c r="D670" s="32"/>
      <c r="E670" s="19"/>
      <c r="F670" s="90"/>
      <c r="G670" s="91"/>
      <c r="H670" s="19"/>
      <c r="I670" s="19"/>
      <c r="J670" s="19"/>
      <c r="K670" s="19"/>
      <c r="L670" s="19"/>
    </row>
    <row r="671" ht="16.5" customHeight="1">
      <c r="A671" s="19"/>
      <c r="B671" s="37"/>
      <c r="C671" s="38"/>
      <c r="D671" s="32"/>
      <c r="E671" s="19"/>
      <c r="F671" s="90"/>
      <c r="G671" s="91"/>
      <c r="H671" s="19"/>
      <c r="I671" s="19"/>
      <c r="J671" s="19"/>
      <c r="K671" s="19"/>
      <c r="L671" s="19"/>
    </row>
    <row r="672" ht="16.5" customHeight="1">
      <c r="A672" s="19"/>
      <c r="B672" s="37"/>
      <c r="C672" s="38"/>
      <c r="D672" s="32"/>
      <c r="E672" s="19"/>
      <c r="F672" s="90"/>
      <c r="G672" s="91"/>
      <c r="H672" s="19"/>
      <c r="I672" s="19"/>
      <c r="J672" s="19"/>
      <c r="K672" s="19"/>
      <c r="L672" s="19"/>
    </row>
    <row r="673" ht="16.5" customHeight="1">
      <c r="A673" s="19"/>
      <c r="B673" s="37"/>
      <c r="C673" s="38"/>
      <c r="D673" s="32"/>
      <c r="E673" s="19"/>
      <c r="F673" s="90"/>
      <c r="G673" s="91"/>
      <c r="H673" s="19"/>
      <c r="I673" s="19"/>
      <c r="J673" s="19"/>
      <c r="K673" s="19"/>
      <c r="L673" s="19"/>
    </row>
    <row r="674" ht="16.5" customHeight="1">
      <c r="A674" s="19"/>
      <c r="B674" s="37"/>
      <c r="C674" s="38"/>
      <c r="D674" s="32"/>
      <c r="E674" s="19"/>
      <c r="F674" s="90"/>
      <c r="G674" s="91"/>
      <c r="H674" s="19"/>
      <c r="I674" s="19"/>
      <c r="J674" s="19"/>
      <c r="K674" s="19"/>
      <c r="L674" s="19"/>
    </row>
    <row r="675" ht="16.5" customHeight="1">
      <c r="A675" s="19"/>
      <c r="B675" s="37"/>
      <c r="C675" s="38"/>
      <c r="D675" s="32"/>
      <c r="E675" s="19"/>
      <c r="F675" s="90"/>
      <c r="G675" s="91"/>
      <c r="H675" s="19"/>
      <c r="I675" s="19"/>
      <c r="J675" s="19"/>
      <c r="K675" s="19"/>
      <c r="L675" s="19"/>
    </row>
    <row r="676" ht="16.5" customHeight="1">
      <c r="A676" s="19"/>
      <c r="B676" s="37"/>
      <c r="C676" s="38"/>
      <c r="D676" s="32"/>
      <c r="E676" s="19"/>
      <c r="F676" s="90"/>
      <c r="G676" s="91"/>
      <c r="H676" s="19"/>
      <c r="I676" s="19"/>
      <c r="J676" s="19"/>
      <c r="K676" s="19"/>
      <c r="L676" s="19"/>
    </row>
    <row r="677" ht="16.5" customHeight="1">
      <c r="A677" s="19"/>
      <c r="B677" s="37"/>
      <c r="C677" s="38"/>
      <c r="D677" s="32"/>
      <c r="E677" s="19"/>
      <c r="F677" s="90"/>
      <c r="G677" s="91"/>
      <c r="H677" s="19"/>
      <c r="I677" s="19"/>
      <c r="J677" s="19"/>
      <c r="K677" s="19"/>
      <c r="L677" s="19"/>
    </row>
    <row r="678" ht="16.5" customHeight="1">
      <c r="A678" s="19"/>
      <c r="B678" s="37"/>
      <c r="C678" s="38"/>
      <c r="D678" s="32"/>
      <c r="E678" s="19"/>
      <c r="F678" s="90"/>
      <c r="G678" s="91"/>
      <c r="H678" s="19"/>
      <c r="I678" s="19"/>
      <c r="J678" s="19"/>
      <c r="K678" s="19"/>
      <c r="L678" s="19"/>
    </row>
    <row r="679" ht="16.5" customHeight="1">
      <c r="A679" s="19"/>
      <c r="B679" s="37"/>
      <c r="C679" s="38"/>
      <c r="D679" s="32"/>
      <c r="E679" s="19"/>
      <c r="F679" s="90"/>
      <c r="G679" s="91"/>
      <c r="H679" s="19"/>
      <c r="I679" s="19"/>
      <c r="J679" s="19"/>
      <c r="K679" s="19"/>
      <c r="L679" s="19"/>
    </row>
    <row r="680" ht="16.5" customHeight="1">
      <c r="A680" s="19"/>
      <c r="B680" s="37"/>
      <c r="C680" s="38"/>
      <c r="D680" s="32"/>
      <c r="E680" s="19"/>
      <c r="F680" s="90"/>
      <c r="G680" s="91"/>
      <c r="H680" s="19"/>
      <c r="I680" s="19"/>
      <c r="J680" s="19"/>
      <c r="K680" s="19"/>
      <c r="L680" s="19"/>
    </row>
    <row r="681" ht="16.5" customHeight="1">
      <c r="A681" s="19"/>
      <c r="B681" s="37"/>
      <c r="C681" s="38"/>
      <c r="D681" s="32"/>
      <c r="E681" s="19"/>
      <c r="F681" s="90"/>
      <c r="G681" s="91"/>
      <c r="H681" s="19"/>
      <c r="I681" s="19"/>
      <c r="J681" s="19"/>
      <c r="K681" s="19"/>
      <c r="L681" s="19"/>
    </row>
    <row r="682" ht="16.5" customHeight="1">
      <c r="A682" s="19"/>
      <c r="B682" s="37"/>
      <c r="C682" s="38"/>
      <c r="D682" s="32"/>
      <c r="E682" s="19"/>
      <c r="F682" s="90"/>
      <c r="G682" s="91"/>
      <c r="H682" s="19"/>
      <c r="I682" s="19"/>
      <c r="J682" s="19"/>
      <c r="K682" s="19"/>
      <c r="L682" s="19"/>
    </row>
    <row r="683" ht="16.5" customHeight="1">
      <c r="A683" s="19"/>
      <c r="B683" s="37"/>
      <c r="C683" s="38"/>
      <c r="D683" s="32"/>
      <c r="E683" s="19"/>
      <c r="F683" s="90"/>
      <c r="G683" s="91"/>
      <c r="H683" s="19"/>
      <c r="I683" s="19"/>
      <c r="J683" s="19"/>
      <c r="K683" s="19"/>
      <c r="L683" s="19"/>
    </row>
    <row r="684" ht="16.5" customHeight="1">
      <c r="A684" s="19"/>
      <c r="B684" s="37"/>
      <c r="C684" s="38"/>
      <c r="D684" s="32"/>
      <c r="E684" s="19"/>
      <c r="F684" s="90"/>
      <c r="G684" s="91"/>
      <c r="H684" s="19"/>
      <c r="I684" s="19"/>
      <c r="J684" s="19"/>
      <c r="K684" s="19"/>
      <c r="L684" s="19"/>
    </row>
    <row r="685" ht="16.5" customHeight="1">
      <c r="A685" s="19"/>
      <c r="B685" s="37"/>
      <c r="C685" s="38"/>
      <c r="D685" s="32"/>
      <c r="E685" s="19"/>
      <c r="F685" s="90"/>
      <c r="G685" s="91"/>
      <c r="H685" s="19"/>
      <c r="I685" s="19"/>
      <c r="J685" s="19"/>
      <c r="K685" s="19"/>
      <c r="L685" s="19"/>
    </row>
    <row r="686" ht="16.5" customHeight="1">
      <c r="A686" s="19"/>
      <c r="B686" s="37"/>
      <c r="C686" s="38"/>
      <c r="D686" s="32"/>
      <c r="E686" s="19"/>
      <c r="F686" s="90"/>
      <c r="G686" s="91"/>
      <c r="H686" s="19"/>
      <c r="I686" s="19"/>
      <c r="J686" s="19"/>
      <c r="K686" s="19"/>
      <c r="L686" s="19"/>
    </row>
    <row r="687" ht="16.5" customHeight="1">
      <c r="A687" s="19"/>
      <c r="B687" s="37"/>
      <c r="C687" s="38"/>
      <c r="D687" s="32"/>
      <c r="E687" s="19"/>
      <c r="F687" s="90"/>
      <c r="G687" s="91"/>
      <c r="H687" s="19"/>
      <c r="I687" s="19"/>
      <c r="J687" s="19"/>
      <c r="K687" s="19"/>
      <c r="L687" s="19"/>
    </row>
    <row r="688" ht="16.5" customHeight="1">
      <c r="A688" s="19"/>
      <c r="B688" s="37"/>
      <c r="C688" s="38"/>
      <c r="D688" s="32"/>
      <c r="E688" s="19"/>
      <c r="F688" s="90"/>
      <c r="G688" s="91"/>
      <c r="H688" s="19"/>
      <c r="I688" s="19"/>
      <c r="J688" s="19"/>
      <c r="K688" s="19"/>
      <c r="L688" s="19"/>
    </row>
    <row r="689" ht="16.5" customHeight="1">
      <c r="A689" s="19"/>
      <c r="B689" s="37"/>
      <c r="C689" s="38"/>
      <c r="D689" s="32"/>
      <c r="E689" s="19"/>
      <c r="F689" s="90"/>
      <c r="G689" s="91"/>
      <c r="H689" s="19"/>
      <c r="I689" s="19"/>
      <c r="J689" s="19"/>
      <c r="K689" s="19"/>
      <c r="L689" s="19"/>
    </row>
    <row r="690" ht="16.5" customHeight="1">
      <c r="A690" s="19"/>
      <c r="B690" s="37"/>
      <c r="C690" s="38"/>
      <c r="D690" s="32"/>
      <c r="E690" s="19"/>
      <c r="F690" s="90"/>
      <c r="G690" s="91"/>
      <c r="H690" s="19"/>
      <c r="I690" s="19"/>
      <c r="J690" s="19"/>
      <c r="K690" s="19"/>
      <c r="L690" s="19"/>
    </row>
    <row r="691" ht="16.5" customHeight="1">
      <c r="A691" s="19"/>
      <c r="B691" s="37"/>
      <c r="C691" s="38"/>
      <c r="D691" s="32"/>
      <c r="E691" s="19"/>
      <c r="F691" s="90"/>
      <c r="G691" s="91"/>
      <c r="H691" s="19"/>
      <c r="I691" s="19"/>
      <c r="J691" s="19"/>
      <c r="K691" s="19"/>
      <c r="L691" s="19"/>
    </row>
    <row r="692" ht="16.5" customHeight="1">
      <c r="A692" s="19"/>
      <c r="B692" s="37"/>
      <c r="C692" s="38"/>
      <c r="D692" s="32"/>
      <c r="E692" s="19"/>
      <c r="F692" s="90"/>
      <c r="G692" s="91"/>
      <c r="H692" s="19"/>
      <c r="I692" s="19"/>
      <c r="J692" s="19"/>
      <c r="K692" s="19"/>
      <c r="L692" s="19"/>
    </row>
    <row r="693" ht="16.5" customHeight="1">
      <c r="A693" s="19"/>
      <c r="B693" s="37"/>
      <c r="C693" s="38"/>
      <c r="D693" s="32"/>
      <c r="E693" s="19"/>
      <c r="F693" s="90"/>
      <c r="G693" s="91"/>
      <c r="H693" s="19"/>
      <c r="I693" s="19"/>
      <c r="J693" s="19"/>
      <c r="K693" s="19"/>
      <c r="L693" s="19"/>
    </row>
    <row r="694" ht="16.5" customHeight="1">
      <c r="A694" s="19"/>
      <c r="B694" s="37"/>
      <c r="C694" s="38"/>
      <c r="D694" s="32"/>
      <c r="E694" s="19"/>
      <c r="F694" s="90"/>
      <c r="G694" s="91"/>
      <c r="H694" s="19"/>
      <c r="I694" s="19"/>
      <c r="J694" s="19"/>
      <c r="K694" s="19"/>
      <c r="L694" s="19"/>
    </row>
    <row r="695" ht="16.5" customHeight="1">
      <c r="A695" s="19"/>
      <c r="B695" s="37"/>
      <c r="C695" s="38"/>
      <c r="D695" s="32"/>
      <c r="E695" s="19"/>
      <c r="F695" s="90"/>
      <c r="G695" s="91"/>
      <c r="H695" s="19"/>
      <c r="I695" s="19"/>
      <c r="J695" s="19"/>
      <c r="K695" s="19"/>
      <c r="L695" s="19"/>
    </row>
    <row r="696" ht="16.5" customHeight="1">
      <c r="A696" s="19"/>
      <c r="B696" s="37"/>
      <c r="C696" s="38"/>
      <c r="D696" s="32"/>
      <c r="E696" s="19"/>
      <c r="F696" s="90"/>
      <c r="G696" s="91"/>
      <c r="H696" s="19"/>
      <c r="I696" s="19"/>
      <c r="J696" s="19"/>
      <c r="K696" s="19"/>
      <c r="L696" s="19"/>
    </row>
    <row r="697" ht="16.5" customHeight="1">
      <c r="A697" s="19"/>
      <c r="B697" s="37"/>
      <c r="C697" s="38"/>
      <c r="D697" s="32"/>
      <c r="E697" s="19"/>
      <c r="F697" s="90"/>
      <c r="G697" s="91"/>
      <c r="H697" s="19"/>
      <c r="I697" s="19"/>
      <c r="J697" s="19"/>
      <c r="K697" s="19"/>
      <c r="L697" s="19"/>
    </row>
    <row r="698" ht="16.5" customHeight="1">
      <c r="A698" s="19"/>
      <c r="B698" s="37"/>
      <c r="C698" s="38"/>
      <c r="D698" s="32"/>
      <c r="E698" s="19"/>
      <c r="F698" s="90"/>
      <c r="G698" s="91"/>
      <c r="H698" s="19"/>
      <c r="I698" s="19"/>
      <c r="J698" s="19"/>
      <c r="K698" s="19"/>
      <c r="L698" s="19"/>
    </row>
    <row r="699" ht="16.5" customHeight="1">
      <c r="A699" s="19"/>
      <c r="B699" s="37"/>
      <c r="C699" s="38"/>
      <c r="D699" s="32"/>
      <c r="E699" s="19"/>
      <c r="F699" s="90"/>
      <c r="G699" s="91"/>
      <c r="H699" s="19"/>
      <c r="I699" s="19"/>
      <c r="J699" s="19"/>
      <c r="K699" s="19"/>
      <c r="L699" s="19"/>
    </row>
    <row r="700" ht="16.5" customHeight="1">
      <c r="A700" s="19"/>
      <c r="B700" s="37"/>
      <c r="C700" s="38"/>
      <c r="D700" s="32"/>
      <c r="E700" s="19"/>
      <c r="F700" s="90"/>
      <c r="G700" s="91"/>
      <c r="H700" s="19"/>
      <c r="I700" s="19"/>
      <c r="J700" s="19"/>
      <c r="K700" s="19"/>
      <c r="L700" s="19"/>
    </row>
    <row r="701" ht="16.5" customHeight="1">
      <c r="A701" s="19"/>
      <c r="B701" s="37"/>
      <c r="C701" s="38"/>
      <c r="D701" s="32"/>
      <c r="E701" s="19"/>
      <c r="F701" s="90"/>
      <c r="G701" s="91"/>
      <c r="H701" s="19"/>
      <c r="I701" s="19"/>
      <c r="J701" s="19"/>
      <c r="K701" s="19"/>
      <c r="L701" s="19"/>
    </row>
    <row r="702" ht="16.5" customHeight="1">
      <c r="A702" s="19"/>
      <c r="B702" s="37"/>
      <c r="C702" s="38"/>
      <c r="D702" s="32"/>
      <c r="E702" s="19"/>
      <c r="F702" s="90"/>
      <c r="G702" s="91"/>
      <c r="H702" s="19"/>
      <c r="I702" s="19"/>
      <c r="J702" s="19"/>
      <c r="K702" s="19"/>
      <c r="L702" s="19"/>
    </row>
    <row r="703" ht="16.5" customHeight="1">
      <c r="A703" s="19"/>
      <c r="B703" s="37"/>
      <c r="C703" s="38"/>
      <c r="D703" s="32"/>
      <c r="E703" s="19"/>
      <c r="F703" s="90"/>
      <c r="G703" s="91"/>
      <c r="H703" s="19"/>
      <c r="I703" s="19"/>
      <c r="J703" s="19"/>
      <c r="K703" s="19"/>
      <c r="L703" s="19"/>
    </row>
    <row r="704" ht="16.5" customHeight="1">
      <c r="A704" s="19"/>
      <c r="B704" s="37"/>
      <c r="C704" s="38"/>
      <c r="D704" s="32"/>
      <c r="E704" s="19"/>
      <c r="F704" s="90"/>
      <c r="G704" s="91"/>
      <c r="H704" s="19"/>
      <c r="I704" s="19"/>
      <c r="J704" s="19"/>
      <c r="K704" s="19"/>
      <c r="L704" s="19"/>
    </row>
    <row r="705" ht="16.5" customHeight="1">
      <c r="A705" s="19"/>
      <c r="B705" s="37"/>
      <c r="C705" s="38"/>
      <c r="D705" s="32"/>
      <c r="E705" s="19"/>
      <c r="F705" s="90"/>
      <c r="G705" s="91"/>
      <c r="H705" s="19"/>
      <c r="I705" s="19"/>
      <c r="J705" s="19"/>
      <c r="K705" s="19"/>
      <c r="L705" s="19"/>
    </row>
    <row r="706" ht="16.5" customHeight="1">
      <c r="A706" s="19"/>
      <c r="B706" s="37"/>
      <c r="C706" s="38"/>
      <c r="D706" s="32"/>
      <c r="E706" s="19"/>
      <c r="F706" s="90"/>
      <c r="G706" s="91"/>
      <c r="H706" s="19"/>
      <c r="I706" s="19"/>
      <c r="J706" s="19"/>
      <c r="K706" s="19"/>
      <c r="L706" s="19"/>
    </row>
    <row r="707" ht="16.5" customHeight="1">
      <c r="A707" s="19"/>
      <c r="B707" s="37"/>
      <c r="C707" s="38"/>
      <c r="D707" s="32"/>
      <c r="E707" s="19"/>
      <c r="F707" s="90"/>
      <c r="G707" s="91"/>
      <c r="H707" s="19"/>
      <c r="I707" s="19"/>
      <c r="J707" s="19"/>
      <c r="K707" s="19"/>
      <c r="L707" s="19"/>
    </row>
    <row r="708" ht="16.5" customHeight="1">
      <c r="A708" s="19"/>
      <c r="B708" s="37"/>
      <c r="C708" s="38"/>
      <c r="D708" s="32"/>
      <c r="E708" s="19"/>
      <c r="F708" s="90"/>
      <c r="G708" s="91"/>
      <c r="H708" s="19"/>
      <c r="I708" s="19"/>
      <c r="J708" s="19"/>
      <c r="K708" s="19"/>
      <c r="L708" s="19"/>
    </row>
    <row r="709" ht="16.5" customHeight="1">
      <c r="A709" s="19"/>
      <c r="B709" s="37"/>
      <c r="C709" s="38"/>
      <c r="D709" s="32"/>
      <c r="E709" s="19"/>
      <c r="F709" s="90"/>
      <c r="G709" s="91"/>
      <c r="H709" s="19"/>
      <c r="I709" s="19"/>
      <c r="J709" s="19"/>
      <c r="K709" s="19"/>
      <c r="L709" s="19"/>
    </row>
    <row r="710" ht="16.5" customHeight="1">
      <c r="A710" s="19"/>
      <c r="B710" s="37"/>
      <c r="C710" s="38"/>
      <c r="D710" s="32"/>
      <c r="E710" s="19"/>
      <c r="F710" s="90"/>
      <c r="G710" s="91"/>
      <c r="H710" s="19"/>
      <c r="I710" s="19"/>
      <c r="J710" s="19"/>
      <c r="K710" s="19"/>
      <c r="L710" s="19"/>
    </row>
    <row r="711" ht="16.5" customHeight="1">
      <c r="A711" s="19"/>
      <c r="B711" s="37"/>
      <c r="C711" s="38"/>
      <c r="D711" s="32"/>
      <c r="E711" s="19"/>
      <c r="F711" s="90"/>
      <c r="G711" s="91"/>
      <c r="H711" s="19"/>
      <c r="I711" s="19"/>
      <c r="J711" s="19"/>
      <c r="K711" s="19"/>
      <c r="L711" s="19"/>
    </row>
    <row r="712" ht="16.5" customHeight="1">
      <c r="A712" s="19"/>
      <c r="B712" s="37"/>
      <c r="C712" s="38"/>
      <c r="D712" s="32"/>
      <c r="E712" s="19"/>
      <c r="F712" s="90"/>
      <c r="G712" s="91"/>
      <c r="H712" s="19"/>
      <c r="I712" s="19"/>
      <c r="J712" s="19"/>
      <c r="K712" s="19"/>
      <c r="L712" s="19"/>
    </row>
    <row r="713" ht="16.5" customHeight="1">
      <c r="A713" s="19"/>
      <c r="B713" s="37"/>
      <c r="C713" s="38"/>
      <c r="D713" s="32"/>
      <c r="E713" s="19"/>
      <c r="F713" s="90"/>
      <c r="G713" s="91"/>
      <c r="H713" s="19"/>
      <c r="I713" s="19"/>
      <c r="J713" s="19"/>
      <c r="K713" s="19"/>
      <c r="L713" s="19"/>
    </row>
    <row r="714" ht="16.5" customHeight="1">
      <c r="A714" s="19"/>
      <c r="B714" s="37"/>
      <c r="C714" s="38"/>
      <c r="D714" s="32"/>
      <c r="E714" s="19"/>
      <c r="F714" s="90"/>
      <c r="G714" s="91"/>
      <c r="H714" s="19"/>
      <c r="I714" s="19"/>
      <c r="J714" s="19"/>
      <c r="K714" s="19"/>
      <c r="L714" s="19"/>
    </row>
    <row r="715" ht="16.5" customHeight="1">
      <c r="A715" s="19"/>
      <c r="B715" s="37"/>
      <c r="C715" s="38"/>
      <c r="D715" s="32"/>
      <c r="E715" s="19"/>
      <c r="F715" s="90"/>
      <c r="G715" s="91"/>
      <c r="H715" s="19"/>
      <c r="I715" s="19"/>
      <c r="J715" s="19"/>
      <c r="K715" s="19"/>
      <c r="L715" s="19"/>
    </row>
    <row r="716" ht="16.5" customHeight="1">
      <c r="A716" s="19"/>
      <c r="B716" s="37"/>
      <c r="C716" s="38"/>
      <c r="D716" s="32"/>
      <c r="E716" s="19"/>
      <c r="F716" s="90"/>
      <c r="G716" s="91"/>
      <c r="H716" s="19"/>
      <c r="I716" s="19"/>
      <c r="J716" s="19"/>
      <c r="K716" s="19"/>
      <c r="L716" s="19"/>
    </row>
    <row r="717" ht="16.5" customHeight="1">
      <c r="A717" s="19"/>
      <c r="B717" s="37"/>
      <c r="C717" s="38"/>
      <c r="D717" s="32"/>
      <c r="E717" s="19"/>
      <c r="F717" s="90"/>
      <c r="G717" s="91"/>
      <c r="H717" s="19"/>
      <c r="I717" s="19"/>
      <c r="J717" s="19"/>
      <c r="K717" s="19"/>
      <c r="L717" s="19"/>
    </row>
    <row r="718" ht="16.5" customHeight="1">
      <c r="A718" s="19"/>
      <c r="B718" s="37"/>
      <c r="C718" s="38"/>
      <c r="D718" s="32"/>
      <c r="E718" s="19"/>
      <c r="F718" s="90"/>
      <c r="G718" s="91"/>
      <c r="H718" s="19"/>
      <c r="I718" s="19"/>
      <c r="J718" s="19"/>
      <c r="K718" s="19"/>
      <c r="L718" s="19"/>
    </row>
    <row r="719" ht="16.5" customHeight="1">
      <c r="A719" s="19"/>
      <c r="B719" s="37"/>
      <c r="C719" s="38"/>
      <c r="D719" s="32"/>
      <c r="E719" s="19"/>
      <c r="F719" s="90"/>
      <c r="G719" s="91"/>
      <c r="H719" s="19"/>
      <c r="I719" s="19"/>
      <c r="J719" s="19"/>
      <c r="K719" s="19"/>
      <c r="L719" s="19"/>
    </row>
    <row r="720" ht="16.5" customHeight="1">
      <c r="A720" s="19"/>
      <c r="B720" s="37"/>
      <c r="C720" s="38"/>
      <c r="D720" s="32"/>
      <c r="E720" s="19"/>
      <c r="F720" s="90"/>
      <c r="G720" s="91"/>
      <c r="H720" s="19"/>
      <c r="I720" s="19"/>
      <c r="J720" s="19"/>
      <c r="K720" s="19"/>
      <c r="L720" s="19"/>
    </row>
    <row r="721" ht="16.5" customHeight="1">
      <c r="A721" s="19"/>
      <c r="B721" s="37"/>
      <c r="C721" s="38"/>
      <c r="D721" s="32"/>
      <c r="E721" s="19"/>
      <c r="F721" s="90"/>
      <c r="G721" s="91"/>
      <c r="H721" s="19"/>
      <c r="I721" s="19"/>
      <c r="J721" s="19"/>
      <c r="K721" s="19"/>
      <c r="L721" s="19"/>
    </row>
    <row r="722" ht="16.5" customHeight="1">
      <c r="A722" s="19"/>
      <c r="B722" s="37"/>
      <c r="C722" s="38"/>
      <c r="D722" s="32"/>
      <c r="E722" s="19"/>
      <c r="F722" s="90"/>
      <c r="G722" s="91"/>
      <c r="H722" s="19"/>
      <c r="I722" s="19"/>
      <c r="J722" s="19"/>
      <c r="K722" s="19"/>
      <c r="L722" s="19"/>
    </row>
    <row r="723" ht="16.5" customHeight="1">
      <c r="A723" s="19"/>
      <c r="B723" s="37"/>
      <c r="C723" s="38"/>
      <c r="D723" s="32"/>
      <c r="E723" s="19"/>
      <c r="F723" s="90"/>
      <c r="G723" s="91"/>
      <c r="H723" s="19"/>
      <c r="I723" s="19"/>
      <c r="J723" s="19"/>
      <c r="K723" s="19"/>
      <c r="L723" s="19"/>
    </row>
    <row r="724" ht="16.5" customHeight="1">
      <c r="A724" s="19"/>
      <c r="B724" s="37"/>
      <c r="C724" s="38"/>
      <c r="D724" s="32"/>
      <c r="E724" s="19"/>
      <c r="F724" s="90"/>
      <c r="G724" s="91"/>
      <c r="H724" s="19"/>
      <c r="I724" s="19"/>
      <c r="J724" s="19"/>
      <c r="K724" s="19"/>
      <c r="L724" s="19"/>
    </row>
    <row r="725" ht="16.5" customHeight="1">
      <c r="A725" s="19"/>
      <c r="B725" s="37"/>
      <c r="C725" s="38"/>
      <c r="D725" s="32"/>
      <c r="E725" s="19"/>
      <c r="F725" s="90"/>
      <c r="G725" s="91"/>
      <c r="H725" s="19"/>
      <c r="I725" s="19"/>
      <c r="J725" s="19"/>
      <c r="K725" s="19"/>
      <c r="L725" s="19"/>
    </row>
    <row r="726" ht="16.5" customHeight="1">
      <c r="A726" s="19"/>
      <c r="B726" s="37"/>
      <c r="C726" s="38"/>
      <c r="D726" s="32"/>
      <c r="E726" s="19"/>
      <c r="F726" s="90"/>
      <c r="G726" s="91"/>
      <c r="H726" s="19"/>
      <c r="I726" s="19"/>
      <c r="J726" s="19"/>
      <c r="K726" s="19"/>
      <c r="L726" s="19"/>
    </row>
    <row r="727" ht="16.5" customHeight="1">
      <c r="A727" s="19"/>
      <c r="B727" s="37"/>
      <c r="C727" s="38"/>
      <c r="D727" s="32"/>
      <c r="E727" s="19"/>
      <c r="F727" s="90"/>
      <c r="G727" s="91"/>
      <c r="H727" s="19"/>
      <c r="I727" s="19"/>
      <c r="J727" s="19"/>
      <c r="K727" s="19"/>
      <c r="L727" s="19"/>
    </row>
    <row r="728" ht="16.5" customHeight="1">
      <c r="A728" s="19"/>
      <c r="B728" s="37"/>
      <c r="C728" s="38"/>
      <c r="D728" s="32"/>
      <c r="E728" s="19"/>
      <c r="F728" s="90"/>
      <c r="G728" s="91"/>
      <c r="H728" s="19"/>
      <c r="I728" s="19"/>
      <c r="J728" s="19"/>
      <c r="K728" s="19"/>
      <c r="L728" s="19"/>
    </row>
    <row r="729" ht="16.5" customHeight="1">
      <c r="A729" s="19"/>
      <c r="B729" s="37"/>
      <c r="C729" s="38"/>
      <c r="D729" s="32"/>
      <c r="E729" s="19"/>
      <c r="F729" s="90"/>
      <c r="G729" s="91"/>
      <c r="H729" s="19"/>
      <c r="I729" s="19"/>
      <c r="J729" s="19"/>
      <c r="K729" s="19"/>
      <c r="L729" s="19"/>
    </row>
    <row r="730" ht="16.5" customHeight="1">
      <c r="A730" s="19"/>
      <c r="B730" s="37"/>
      <c r="C730" s="38"/>
      <c r="D730" s="32"/>
      <c r="E730" s="19"/>
      <c r="F730" s="90"/>
      <c r="G730" s="91"/>
      <c r="H730" s="19"/>
      <c r="I730" s="19"/>
      <c r="J730" s="19"/>
      <c r="K730" s="19"/>
      <c r="L730" s="19"/>
    </row>
    <row r="731" ht="16.5" customHeight="1">
      <c r="A731" s="19"/>
      <c r="B731" s="37"/>
      <c r="C731" s="38"/>
      <c r="D731" s="32"/>
      <c r="E731" s="19"/>
      <c r="F731" s="90"/>
      <c r="G731" s="91"/>
      <c r="H731" s="19"/>
      <c r="I731" s="19"/>
      <c r="J731" s="19"/>
      <c r="K731" s="19"/>
      <c r="L731" s="19"/>
    </row>
    <row r="732" ht="16.5" customHeight="1">
      <c r="A732" s="19"/>
      <c r="B732" s="37"/>
      <c r="C732" s="38"/>
      <c r="D732" s="32"/>
      <c r="E732" s="19"/>
      <c r="F732" s="90"/>
      <c r="G732" s="91"/>
      <c r="H732" s="19"/>
      <c r="I732" s="19"/>
      <c r="J732" s="19"/>
      <c r="K732" s="19"/>
      <c r="L732" s="19"/>
    </row>
    <row r="733" ht="16.5" customHeight="1">
      <c r="A733" s="19"/>
      <c r="B733" s="37"/>
      <c r="C733" s="38"/>
      <c r="D733" s="32"/>
      <c r="E733" s="19"/>
      <c r="F733" s="90"/>
      <c r="G733" s="91"/>
      <c r="H733" s="19"/>
      <c r="I733" s="19"/>
      <c r="J733" s="19"/>
      <c r="K733" s="19"/>
      <c r="L733" s="19"/>
    </row>
    <row r="734" ht="16.5" customHeight="1">
      <c r="A734" s="19"/>
      <c r="B734" s="37"/>
      <c r="C734" s="38"/>
      <c r="D734" s="32"/>
      <c r="E734" s="19"/>
      <c r="F734" s="90"/>
      <c r="G734" s="91"/>
      <c r="H734" s="19"/>
      <c r="I734" s="19"/>
      <c r="J734" s="19"/>
      <c r="K734" s="19"/>
      <c r="L734" s="19"/>
    </row>
    <row r="735" ht="16.5" customHeight="1">
      <c r="A735" s="19"/>
      <c r="B735" s="37"/>
      <c r="C735" s="38"/>
      <c r="D735" s="32"/>
      <c r="E735" s="19"/>
      <c r="F735" s="90"/>
      <c r="G735" s="91"/>
      <c r="H735" s="19"/>
      <c r="I735" s="19"/>
      <c r="J735" s="19"/>
      <c r="K735" s="19"/>
      <c r="L735" s="19"/>
    </row>
    <row r="736" ht="16.5" customHeight="1">
      <c r="A736" s="19"/>
      <c r="B736" s="37"/>
      <c r="C736" s="38"/>
      <c r="D736" s="32"/>
      <c r="E736" s="19"/>
      <c r="F736" s="90"/>
      <c r="G736" s="91"/>
      <c r="H736" s="19"/>
      <c r="I736" s="19"/>
      <c r="J736" s="19"/>
      <c r="K736" s="19"/>
      <c r="L736" s="19"/>
    </row>
    <row r="737" ht="16.5" customHeight="1">
      <c r="A737" s="19"/>
      <c r="B737" s="37"/>
      <c r="C737" s="38"/>
      <c r="D737" s="32"/>
      <c r="E737" s="19"/>
      <c r="F737" s="90"/>
      <c r="G737" s="91"/>
      <c r="H737" s="19"/>
      <c r="I737" s="19"/>
      <c r="J737" s="19"/>
      <c r="K737" s="19"/>
      <c r="L737" s="19"/>
    </row>
    <row r="738" ht="16.5" customHeight="1">
      <c r="A738" s="19"/>
      <c r="B738" s="37"/>
      <c r="C738" s="38"/>
      <c r="D738" s="32"/>
      <c r="E738" s="19"/>
      <c r="F738" s="90"/>
      <c r="G738" s="91"/>
      <c r="H738" s="19"/>
      <c r="I738" s="19"/>
      <c r="J738" s="19"/>
      <c r="K738" s="19"/>
      <c r="L738" s="19"/>
    </row>
    <row r="739" ht="16.5" customHeight="1">
      <c r="A739" s="19"/>
      <c r="B739" s="37"/>
      <c r="C739" s="38"/>
      <c r="D739" s="32"/>
      <c r="E739" s="19"/>
      <c r="F739" s="90"/>
      <c r="G739" s="91"/>
      <c r="H739" s="19"/>
      <c r="I739" s="19"/>
      <c r="J739" s="19"/>
      <c r="K739" s="19"/>
      <c r="L739" s="19"/>
    </row>
    <row r="740" ht="16.5" customHeight="1">
      <c r="A740" s="19"/>
      <c r="B740" s="37"/>
      <c r="C740" s="38"/>
      <c r="D740" s="32"/>
      <c r="E740" s="19"/>
      <c r="F740" s="90"/>
      <c r="G740" s="91"/>
      <c r="H740" s="19"/>
      <c r="I740" s="19"/>
      <c r="J740" s="19"/>
      <c r="K740" s="19"/>
      <c r="L740" s="19"/>
    </row>
    <row r="741" ht="16.5" customHeight="1">
      <c r="A741" s="19"/>
      <c r="B741" s="37"/>
      <c r="C741" s="38"/>
      <c r="D741" s="32"/>
      <c r="E741" s="19"/>
      <c r="F741" s="90"/>
      <c r="G741" s="91"/>
      <c r="H741" s="19"/>
      <c r="I741" s="19"/>
      <c r="J741" s="19"/>
      <c r="K741" s="19"/>
      <c r="L741" s="19"/>
    </row>
    <row r="742" ht="16.5" customHeight="1">
      <c r="A742" s="19"/>
      <c r="B742" s="37"/>
      <c r="C742" s="38"/>
      <c r="D742" s="32"/>
      <c r="E742" s="19"/>
      <c r="F742" s="90"/>
      <c r="G742" s="91"/>
      <c r="H742" s="19"/>
      <c r="I742" s="19"/>
      <c r="J742" s="19"/>
      <c r="K742" s="19"/>
      <c r="L742" s="19"/>
    </row>
    <row r="743" ht="16.5" customHeight="1">
      <c r="A743" s="19"/>
      <c r="B743" s="37"/>
      <c r="C743" s="38"/>
      <c r="D743" s="32"/>
      <c r="E743" s="19"/>
      <c r="F743" s="90"/>
      <c r="G743" s="91"/>
      <c r="H743" s="19"/>
      <c r="I743" s="19"/>
      <c r="J743" s="19"/>
      <c r="K743" s="19"/>
      <c r="L743" s="19"/>
    </row>
    <row r="744" ht="16.5" customHeight="1">
      <c r="A744" s="19"/>
      <c r="B744" s="37"/>
      <c r="C744" s="38"/>
      <c r="D744" s="32"/>
      <c r="E744" s="19"/>
      <c r="F744" s="90"/>
      <c r="G744" s="91"/>
      <c r="H744" s="19"/>
      <c r="I744" s="19"/>
      <c r="J744" s="19"/>
      <c r="K744" s="19"/>
      <c r="L744" s="19"/>
    </row>
    <row r="745" ht="16.5" customHeight="1">
      <c r="A745" s="19"/>
      <c r="B745" s="37"/>
      <c r="C745" s="38"/>
      <c r="D745" s="32"/>
      <c r="E745" s="19"/>
      <c r="F745" s="90"/>
      <c r="G745" s="91"/>
      <c r="H745" s="19"/>
      <c r="I745" s="19"/>
      <c r="J745" s="19"/>
      <c r="K745" s="19"/>
      <c r="L745" s="19"/>
    </row>
    <row r="746" ht="16.5" customHeight="1">
      <c r="A746" s="19"/>
      <c r="B746" s="37"/>
      <c r="C746" s="38"/>
      <c r="D746" s="32"/>
      <c r="E746" s="19"/>
      <c r="F746" s="90"/>
      <c r="G746" s="91"/>
      <c r="H746" s="19"/>
      <c r="I746" s="19"/>
      <c r="J746" s="19"/>
      <c r="K746" s="19"/>
      <c r="L746" s="19"/>
    </row>
    <row r="747" ht="16.5" customHeight="1">
      <c r="A747" s="19"/>
      <c r="B747" s="37"/>
      <c r="C747" s="38"/>
      <c r="D747" s="32"/>
      <c r="E747" s="19"/>
      <c r="F747" s="90"/>
      <c r="G747" s="91"/>
      <c r="H747" s="19"/>
      <c r="I747" s="19"/>
      <c r="J747" s="19"/>
      <c r="K747" s="19"/>
      <c r="L747" s="19"/>
    </row>
    <row r="748" ht="16.5" customHeight="1">
      <c r="A748" s="19"/>
      <c r="B748" s="37"/>
      <c r="C748" s="38"/>
      <c r="D748" s="32"/>
      <c r="E748" s="19"/>
      <c r="F748" s="90"/>
      <c r="G748" s="91"/>
      <c r="H748" s="19"/>
      <c r="I748" s="19"/>
      <c r="J748" s="19"/>
      <c r="K748" s="19"/>
      <c r="L748" s="19"/>
    </row>
    <row r="749" ht="16.5" customHeight="1">
      <c r="A749" s="19"/>
      <c r="B749" s="37"/>
      <c r="C749" s="38"/>
      <c r="D749" s="32"/>
      <c r="E749" s="19"/>
      <c r="F749" s="90"/>
      <c r="G749" s="91"/>
      <c r="H749" s="19"/>
      <c r="I749" s="19"/>
      <c r="J749" s="19"/>
      <c r="K749" s="19"/>
      <c r="L749" s="19"/>
    </row>
    <row r="750" ht="16.5" customHeight="1">
      <c r="A750" s="19"/>
      <c r="B750" s="37"/>
      <c r="C750" s="38"/>
      <c r="D750" s="32"/>
      <c r="E750" s="19"/>
      <c r="F750" s="90"/>
      <c r="G750" s="91"/>
      <c r="H750" s="19"/>
      <c r="I750" s="19"/>
      <c r="J750" s="19"/>
      <c r="K750" s="19"/>
      <c r="L750" s="19"/>
    </row>
    <row r="751" ht="16.5" customHeight="1">
      <c r="A751" s="19"/>
      <c r="B751" s="37"/>
      <c r="C751" s="38"/>
      <c r="D751" s="32"/>
      <c r="E751" s="19"/>
      <c r="F751" s="90"/>
      <c r="G751" s="91"/>
      <c r="H751" s="19"/>
      <c r="I751" s="19"/>
      <c r="J751" s="19"/>
      <c r="K751" s="19"/>
      <c r="L751" s="19"/>
    </row>
    <row r="752" ht="16.5" customHeight="1">
      <c r="A752" s="19"/>
      <c r="B752" s="37"/>
      <c r="C752" s="38"/>
      <c r="D752" s="32"/>
      <c r="E752" s="19"/>
      <c r="F752" s="90"/>
      <c r="G752" s="91"/>
      <c r="H752" s="19"/>
      <c r="I752" s="19"/>
      <c r="J752" s="19"/>
      <c r="K752" s="19"/>
      <c r="L752" s="19"/>
    </row>
    <row r="753" ht="16.5" customHeight="1">
      <c r="A753" s="19"/>
      <c r="B753" s="37"/>
      <c r="C753" s="38"/>
      <c r="D753" s="32"/>
      <c r="E753" s="19"/>
      <c r="F753" s="90"/>
      <c r="G753" s="91"/>
      <c r="H753" s="19"/>
      <c r="I753" s="19"/>
      <c r="J753" s="19"/>
      <c r="K753" s="19"/>
      <c r="L753" s="19"/>
    </row>
    <row r="754" ht="16.5" customHeight="1">
      <c r="A754" s="19"/>
      <c r="B754" s="37"/>
      <c r="C754" s="38"/>
      <c r="D754" s="32"/>
      <c r="E754" s="19"/>
      <c r="F754" s="90"/>
      <c r="G754" s="91"/>
      <c r="H754" s="19"/>
      <c r="I754" s="19"/>
      <c r="J754" s="19"/>
      <c r="K754" s="19"/>
      <c r="L754" s="19"/>
    </row>
    <row r="755" ht="16.5" customHeight="1">
      <c r="A755" s="19"/>
      <c r="B755" s="37"/>
      <c r="C755" s="38"/>
      <c r="D755" s="32"/>
      <c r="E755" s="19"/>
      <c r="F755" s="90"/>
      <c r="G755" s="91"/>
      <c r="H755" s="19"/>
      <c r="I755" s="19"/>
      <c r="J755" s="19"/>
      <c r="K755" s="19"/>
      <c r="L755" s="19"/>
    </row>
    <row r="756" ht="16.5" customHeight="1">
      <c r="A756" s="19"/>
      <c r="B756" s="37"/>
      <c r="C756" s="38"/>
      <c r="D756" s="32"/>
      <c r="E756" s="19"/>
      <c r="F756" s="90"/>
      <c r="G756" s="91"/>
      <c r="H756" s="19"/>
      <c r="I756" s="19"/>
      <c r="J756" s="19"/>
      <c r="K756" s="19"/>
      <c r="L756" s="19"/>
    </row>
    <row r="757" ht="16.5" customHeight="1">
      <c r="A757" s="19"/>
      <c r="B757" s="37"/>
      <c r="C757" s="38"/>
      <c r="D757" s="32"/>
      <c r="E757" s="19"/>
      <c r="F757" s="90"/>
      <c r="G757" s="91"/>
      <c r="H757" s="19"/>
      <c r="I757" s="19"/>
      <c r="J757" s="19"/>
      <c r="K757" s="19"/>
      <c r="L757" s="19"/>
    </row>
    <row r="758" ht="16.5" customHeight="1">
      <c r="A758" s="19"/>
      <c r="B758" s="37"/>
      <c r="C758" s="38"/>
      <c r="D758" s="32"/>
      <c r="E758" s="19"/>
      <c r="F758" s="90"/>
      <c r="G758" s="91"/>
      <c r="H758" s="19"/>
      <c r="I758" s="19"/>
      <c r="J758" s="19"/>
      <c r="K758" s="19"/>
      <c r="L758" s="19"/>
    </row>
    <row r="759" ht="16.5" customHeight="1">
      <c r="A759" s="19"/>
      <c r="B759" s="37"/>
      <c r="C759" s="38"/>
      <c r="D759" s="32"/>
      <c r="E759" s="19"/>
      <c r="F759" s="90"/>
      <c r="G759" s="91"/>
      <c r="H759" s="19"/>
      <c r="I759" s="19"/>
      <c r="J759" s="19"/>
      <c r="K759" s="19"/>
      <c r="L759" s="19"/>
    </row>
    <row r="760" ht="16.5" customHeight="1">
      <c r="A760" s="19"/>
      <c r="B760" s="37"/>
      <c r="C760" s="38"/>
      <c r="D760" s="32"/>
      <c r="E760" s="19"/>
      <c r="F760" s="90"/>
      <c r="G760" s="91"/>
      <c r="H760" s="19"/>
      <c r="I760" s="19"/>
      <c r="J760" s="19"/>
      <c r="K760" s="19"/>
      <c r="L760" s="19"/>
    </row>
    <row r="761" ht="16.5" customHeight="1">
      <c r="A761" s="19"/>
      <c r="B761" s="37"/>
      <c r="C761" s="38"/>
      <c r="D761" s="32"/>
      <c r="E761" s="19"/>
      <c r="F761" s="90"/>
      <c r="G761" s="91"/>
      <c r="H761" s="19"/>
      <c r="I761" s="19"/>
      <c r="J761" s="19"/>
      <c r="K761" s="19"/>
      <c r="L761" s="19"/>
    </row>
    <row r="762" ht="16.5" customHeight="1">
      <c r="A762" s="19"/>
      <c r="B762" s="37"/>
      <c r="C762" s="38"/>
      <c r="D762" s="32"/>
      <c r="E762" s="19"/>
      <c r="F762" s="90"/>
      <c r="G762" s="91"/>
      <c r="H762" s="19"/>
      <c r="I762" s="19"/>
      <c r="J762" s="19"/>
      <c r="K762" s="19"/>
      <c r="L762" s="19"/>
    </row>
    <row r="763" ht="16.5" customHeight="1">
      <c r="A763" s="19"/>
      <c r="B763" s="37"/>
      <c r="C763" s="38"/>
      <c r="D763" s="32"/>
      <c r="E763" s="19"/>
      <c r="F763" s="90"/>
      <c r="G763" s="91"/>
      <c r="H763" s="19"/>
      <c r="I763" s="19"/>
      <c r="J763" s="19"/>
      <c r="K763" s="19"/>
      <c r="L763" s="19"/>
    </row>
    <row r="764" ht="16.5" customHeight="1">
      <c r="A764" s="19"/>
      <c r="B764" s="37"/>
      <c r="C764" s="38"/>
      <c r="D764" s="32"/>
      <c r="E764" s="19"/>
      <c r="F764" s="90"/>
      <c r="G764" s="91"/>
      <c r="H764" s="19"/>
      <c r="I764" s="19"/>
      <c r="J764" s="19"/>
      <c r="K764" s="19"/>
      <c r="L764" s="19"/>
    </row>
    <row r="765" ht="16.5" customHeight="1">
      <c r="A765" s="19"/>
      <c r="B765" s="37"/>
      <c r="C765" s="38"/>
      <c r="D765" s="32"/>
      <c r="E765" s="19"/>
      <c r="F765" s="90"/>
      <c r="G765" s="91"/>
      <c r="H765" s="19"/>
      <c r="I765" s="19"/>
      <c r="J765" s="19"/>
      <c r="K765" s="19"/>
      <c r="L765" s="19"/>
    </row>
    <row r="766" ht="16.5" customHeight="1">
      <c r="A766" s="19"/>
      <c r="B766" s="37"/>
      <c r="C766" s="38"/>
      <c r="D766" s="32"/>
      <c r="E766" s="19"/>
      <c r="F766" s="90"/>
      <c r="G766" s="91"/>
      <c r="H766" s="19"/>
      <c r="I766" s="19"/>
      <c r="J766" s="19"/>
      <c r="K766" s="19"/>
      <c r="L766" s="19"/>
    </row>
    <row r="767" ht="16.5" customHeight="1">
      <c r="A767" s="19"/>
      <c r="B767" s="37"/>
      <c r="C767" s="38"/>
      <c r="D767" s="32"/>
      <c r="E767" s="19"/>
      <c r="F767" s="90"/>
      <c r="G767" s="91"/>
      <c r="H767" s="19"/>
      <c r="I767" s="19"/>
      <c r="J767" s="19"/>
      <c r="K767" s="19"/>
      <c r="L767" s="19"/>
    </row>
    <row r="768" ht="16.5" customHeight="1">
      <c r="A768" s="19"/>
      <c r="B768" s="37"/>
      <c r="C768" s="38"/>
      <c r="D768" s="32"/>
      <c r="E768" s="19"/>
      <c r="F768" s="90"/>
      <c r="G768" s="91"/>
      <c r="H768" s="19"/>
      <c r="I768" s="19"/>
      <c r="J768" s="19"/>
      <c r="K768" s="19"/>
      <c r="L768" s="19"/>
    </row>
    <row r="769" ht="16.5" customHeight="1">
      <c r="A769" s="19"/>
      <c r="B769" s="37"/>
      <c r="C769" s="38"/>
      <c r="D769" s="32"/>
      <c r="E769" s="19"/>
      <c r="F769" s="90"/>
      <c r="G769" s="91"/>
      <c r="H769" s="19"/>
      <c r="I769" s="19"/>
      <c r="J769" s="19"/>
      <c r="K769" s="19"/>
      <c r="L769" s="19"/>
    </row>
    <row r="770" ht="16.5" customHeight="1">
      <c r="A770" s="19"/>
      <c r="B770" s="37"/>
      <c r="C770" s="38"/>
      <c r="D770" s="32"/>
      <c r="E770" s="19"/>
      <c r="F770" s="90"/>
      <c r="G770" s="91"/>
      <c r="H770" s="19"/>
      <c r="I770" s="19"/>
      <c r="J770" s="19"/>
      <c r="K770" s="19"/>
      <c r="L770" s="19"/>
    </row>
    <row r="771" ht="16.5" customHeight="1">
      <c r="A771" s="19"/>
      <c r="B771" s="37"/>
      <c r="C771" s="38"/>
      <c r="D771" s="32"/>
      <c r="E771" s="19"/>
      <c r="F771" s="90"/>
      <c r="G771" s="91"/>
      <c r="H771" s="19"/>
      <c r="I771" s="19"/>
      <c r="J771" s="19"/>
      <c r="K771" s="19"/>
      <c r="L771" s="19"/>
    </row>
    <row r="772" ht="16.5" customHeight="1">
      <c r="A772" s="19"/>
      <c r="B772" s="37"/>
      <c r="C772" s="38"/>
      <c r="D772" s="32"/>
      <c r="E772" s="19"/>
      <c r="F772" s="90"/>
      <c r="G772" s="91"/>
      <c r="H772" s="19"/>
      <c r="I772" s="19"/>
      <c r="J772" s="19"/>
      <c r="K772" s="19"/>
      <c r="L772" s="19"/>
    </row>
    <row r="773" ht="16.5" customHeight="1">
      <c r="A773" s="19"/>
      <c r="B773" s="37"/>
      <c r="C773" s="38"/>
      <c r="D773" s="32"/>
      <c r="E773" s="19"/>
      <c r="F773" s="90"/>
      <c r="G773" s="91"/>
      <c r="H773" s="19"/>
      <c r="I773" s="19"/>
      <c r="J773" s="19"/>
      <c r="K773" s="19"/>
      <c r="L773" s="19"/>
    </row>
    <row r="774" ht="16.5" customHeight="1">
      <c r="A774" s="19"/>
      <c r="B774" s="37"/>
      <c r="C774" s="38"/>
      <c r="D774" s="32"/>
      <c r="E774" s="19"/>
      <c r="F774" s="90"/>
      <c r="G774" s="91"/>
      <c r="H774" s="19"/>
      <c r="I774" s="19"/>
      <c r="J774" s="19"/>
      <c r="K774" s="19"/>
      <c r="L774" s="19"/>
    </row>
    <row r="775" ht="16.5" customHeight="1">
      <c r="A775" s="19"/>
      <c r="B775" s="37"/>
      <c r="C775" s="38"/>
      <c r="D775" s="32"/>
      <c r="E775" s="19"/>
      <c r="F775" s="90"/>
      <c r="G775" s="91"/>
      <c r="H775" s="19"/>
      <c r="I775" s="19"/>
      <c r="J775" s="19"/>
      <c r="K775" s="19"/>
      <c r="L775" s="19"/>
    </row>
    <row r="776" ht="16.5" customHeight="1">
      <c r="A776" s="19"/>
      <c r="B776" s="37"/>
      <c r="C776" s="38"/>
      <c r="D776" s="32"/>
      <c r="E776" s="19"/>
      <c r="F776" s="90"/>
      <c r="G776" s="91"/>
      <c r="H776" s="19"/>
      <c r="I776" s="19"/>
      <c r="J776" s="19"/>
      <c r="K776" s="19"/>
      <c r="L776" s="19"/>
    </row>
    <row r="777" ht="16.5" customHeight="1">
      <c r="A777" s="19"/>
      <c r="B777" s="37"/>
      <c r="C777" s="38"/>
      <c r="D777" s="32"/>
      <c r="E777" s="19"/>
      <c r="F777" s="90"/>
      <c r="G777" s="91"/>
      <c r="H777" s="19"/>
      <c r="I777" s="19"/>
      <c r="J777" s="19"/>
      <c r="K777" s="19"/>
      <c r="L777" s="19"/>
    </row>
    <row r="778" ht="16.5" customHeight="1">
      <c r="A778" s="19"/>
      <c r="B778" s="37"/>
      <c r="C778" s="38"/>
      <c r="D778" s="32"/>
      <c r="E778" s="19"/>
      <c r="F778" s="90"/>
      <c r="G778" s="91"/>
      <c r="H778" s="19"/>
      <c r="I778" s="19"/>
      <c r="J778" s="19"/>
      <c r="K778" s="19"/>
      <c r="L778" s="19"/>
    </row>
    <row r="779" ht="16.5" customHeight="1">
      <c r="A779" s="19"/>
      <c r="B779" s="37"/>
      <c r="C779" s="38"/>
      <c r="D779" s="32"/>
      <c r="E779" s="19"/>
      <c r="F779" s="90"/>
      <c r="G779" s="91"/>
      <c r="H779" s="19"/>
      <c r="I779" s="19"/>
      <c r="J779" s="19"/>
      <c r="K779" s="19"/>
      <c r="L779" s="19"/>
    </row>
    <row r="780" ht="16.5" customHeight="1">
      <c r="A780" s="19"/>
      <c r="B780" s="37"/>
      <c r="C780" s="38"/>
      <c r="D780" s="32"/>
      <c r="E780" s="19"/>
      <c r="F780" s="90"/>
      <c r="G780" s="91"/>
      <c r="H780" s="19"/>
      <c r="I780" s="19"/>
      <c r="J780" s="19"/>
      <c r="K780" s="19"/>
      <c r="L780" s="19"/>
    </row>
    <row r="781" ht="16.5" customHeight="1">
      <c r="A781" s="19"/>
      <c r="B781" s="37"/>
      <c r="C781" s="38"/>
      <c r="D781" s="32"/>
      <c r="E781" s="19"/>
      <c r="F781" s="90"/>
      <c r="G781" s="91"/>
      <c r="H781" s="19"/>
      <c r="I781" s="19"/>
      <c r="J781" s="19"/>
      <c r="K781" s="19"/>
      <c r="L781" s="19"/>
    </row>
    <row r="782" ht="16.5" customHeight="1">
      <c r="A782" s="19"/>
      <c r="B782" s="37"/>
      <c r="C782" s="38"/>
      <c r="D782" s="32"/>
      <c r="E782" s="19"/>
      <c r="F782" s="90"/>
      <c r="G782" s="91"/>
      <c r="H782" s="19"/>
      <c r="I782" s="19"/>
      <c r="J782" s="19"/>
      <c r="K782" s="19"/>
      <c r="L782" s="19"/>
    </row>
    <row r="783" ht="16.5" customHeight="1">
      <c r="A783" s="19"/>
      <c r="B783" s="37"/>
      <c r="C783" s="38"/>
      <c r="D783" s="32"/>
      <c r="E783" s="19"/>
      <c r="F783" s="90"/>
      <c r="G783" s="91"/>
      <c r="H783" s="19"/>
      <c r="I783" s="19"/>
      <c r="J783" s="19"/>
      <c r="K783" s="19"/>
      <c r="L783" s="19"/>
    </row>
    <row r="784" ht="16.5" customHeight="1">
      <c r="A784" s="19"/>
      <c r="B784" s="37"/>
      <c r="C784" s="38"/>
      <c r="D784" s="32"/>
      <c r="E784" s="19"/>
      <c r="F784" s="90"/>
      <c r="G784" s="91"/>
      <c r="H784" s="19"/>
      <c r="I784" s="19"/>
      <c r="J784" s="19"/>
      <c r="K784" s="19"/>
      <c r="L784" s="19"/>
    </row>
    <row r="785" ht="16.5" customHeight="1">
      <c r="A785" s="19"/>
      <c r="B785" s="37"/>
      <c r="C785" s="38"/>
      <c r="D785" s="32"/>
      <c r="E785" s="19"/>
      <c r="F785" s="90"/>
      <c r="G785" s="91"/>
      <c r="H785" s="19"/>
      <c r="I785" s="19"/>
      <c r="J785" s="19"/>
      <c r="K785" s="19"/>
      <c r="L785" s="19"/>
    </row>
    <row r="786" ht="16.5" customHeight="1">
      <c r="A786" s="19"/>
      <c r="B786" s="37"/>
      <c r="C786" s="38"/>
      <c r="D786" s="32"/>
      <c r="E786" s="19"/>
      <c r="F786" s="90"/>
      <c r="G786" s="91"/>
      <c r="H786" s="19"/>
      <c r="I786" s="19"/>
      <c r="J786" s="19"/>
      <c r="K786" s="19"/>
      <c r="L786" s="19"/>
    </row>
    <row r="787" ht="16.5" customHeight="1">
      <c r="A787" s="19"/>
      <c r="B787" s="37"/>
      <c r="C787" s="38"/>
      <c r="D787" s="32"/>
      <c r="E787" s="19"/>
      <c r="F787" s="90"/>
      <c r="G787" s="91"/>
      <c r="H787" s="19"/>
      <c r="I787" s="19"/>
      <c r="J787" s="19"/>
      <c r="K787" s="19"/>
      <c r="L787" s="19"/>
    </row>
    <row r="788" ht="16.5" customHeight="1">
      <c r="A788" s="19"/>
      <c r="B788" s="37"/>
      <c r="C788" s="38"/>
      <c r="D788" s="32"/>
      <c r="E788" s="19"/>
      <c r="F788" s="90"/>
      <c r="G788" s="91"/>
      <c r="H788" s="19"/>
      <c r="I788" s="19"/>
      <c r="J788" s="19"/>
      <c r="K788" s="19"/>
      <c r="L788" s="19"/>
    </row>
    <row r="789" ht="16.5" customHeight="1">
      <c r="A789" s="19"/>
      <c r="B789" s="37"/>
      <c r="C789" s="38"/>
      <c r="D789" s="32"/>
      <c r="E789" s="19"/>
      <c r="F789" s="90"/>
      <c r="G789" s="91"/>
      <c r="H789" s="19"/>
      <c r="I789" s="19"/>
      <c r="J789" s="19"/>
      <c r="K789" s="19"/>
      <c r="L789" s="19"/>
    </row>
    <row r="790" ht="16.5" customHeight="1">
      <c r="A790" s="19"/>
      <c r="B790" s="37"/>
      <c r="C790" s="38"/>
      <c r="D790" s="32"/>
      <c r="E790" s="19"/>
      <c r="F790" s="90"/>
      <c r="G790" s="91"/>
      <c r="H790" s="19"/>
      <c r="I790" s="19"/>
      <c r="J790" s="19"/>
      <c r="K790" s="19"/>
      <c r="L790" s="19"/>
    </row>
    <row r="791" ht="16.5" customHeight="1">
      <c r="A791" s="19"/>
      <c r="B791" s="37"/>
      <c r="C791" s="38"/>
      <c r="D791" s="32"/>
      <c r="E791" s="19"/>
      <c r="F791" s="90"/>
      <c r="G791" s="91"/>
      <c r="H791" s="19"/>
      <c r="I791" s="19"/>
      <c r="J791" s="19"/>
      <c r="K791" s="19"/>
      <c r="L791" s="19"/>
    </row>
    <row r="792" ht="16.5" customHeight="1">
      <c r="A792" s="19"/>
      <c r="B792" s="37"/>
      <c r="C792" s="38"/>
      <c r="D792" s="32"/>
      <c r="E792" s="19"/>
      <c r="F792" s="90"/>
      <c r="G792" s="91"/>
      <c r="H792" s="19"/>
      <c r="I792" s="19"/>
      <c r="J792" s="19"/>
      <c r="K792" s="19"/>
      <c r="L792" s="19"/>
    </row>
    <row r="793" ht="16.5" customHeight="1">
      <c r="A793" s="19"/>
      <c r="B793" s="37"/>
      <c r="C793" s="38"/>
      <c r="D793" s="32"/>
      <c r="E793" s="19"/>
      <c r="F793" s="90"/>
      <c r="G793" s="91"/>
      <c r="H793" s="19"/>
      <c r="I793" s="19"/>
      <c r="J793" s="19"/>
      <c r="K793" s="19"/>
      <c r="L793" s="19"/>
    </row>
    <row r="794" ht="16.5" customHeight="1">
      <c r="A794" s="19"/>
      <c r="B794" s="37"/>
      <c r="C794" s="38"/>
      <c r="D794" s="32"/>
      <c r="E794" s="19"/>
      <c r="F794" s="90"/>
      <c r="G794" s="91"/>
      <c r="H794" s="19"/>
      <c r="I794" s="19"/>
      <c r="J794" s="19"/>
      <c r="K794" s="19"/>
      <c r="L794" s="19"/>
    </row>
    <row r="795" ht="16.5" customHeight="1">
      <c r="A795" s="19"/>
      <c r="B795" s="37"/>
      <c r="C795" s="38"/>
      <c r="D795" s="32"/>
      <c r="E795" s="19"/>
      <c r="F795" s="90"/>
      <c r="G795" s="91"/>
      <c r="H795" s="19"/>
      <c r="I795" s="19"/>
      <c r="J795" s="19"/>
      <c r="K795" s="19"/>
      <c r="L795" s="19"/>
    </row>
    <row r="796" ht="16.5" customHeight="1">
      <c r="A796" s="19"/>
      <c r="B796" s="37"/>
      <c r="C796" s="38"/>
      <c r="D796" s="32"/>
      <c r="E796" s="19"/>
      <c r="F796" s="90"/>
      <c r="G796" s="91"/>
      <c r="H796" s="19"/>
      <c r="I796" s="19"/>
      <c r="J796" s="19"/>
      <c r="K796" s="19"/>
      <c r="L796" s="19"/>
    </row>
    <row r="797" ht="16.5" customHeight="1">
      <c r="A797" s="19"/>
      <c r="B797" s="37"/>
      <c r="C797" s="38"/>
      <c r="D797" s="32"/>
      <c r="E797" s="19"/>
      <c r="F797" s="90"/>
      <c r="G797" s="91"/>
      <c r="H797" s="19"/>
      <c r="I797" s="19"/>
      <c r="J797" s="19"/>
      <c r="K797" s="19"/>
      <c r="L797" s="19"/>
    </row>
    <row r="798" ht="16.5" customHeight="1">
      <c r="A798" s="19"/>
      <c r="B798" s="37"/>
      <c r="C798" s="38"/>
      <c r="D798" s="32"/>
      <c r="E798" s="19"/>
      <c r="F798" s="90"/>
      <c r="G798" s="91"/>
      <c r="H798" s="19"/>
      <c r="I798" s="19"/>
      <c r="J798" s="19"/>
      <c r="K798" s="19"/>
      <c r="L798" s="19"/>
    </row>
    <row r="799" ht="16.5" customHeight="1">
      <c r="A799" s="19"/>
      <c r="B799" s="37"/>
      <c r="C799" s="38"/>
      <c r="D799" s="32"/>
      <c r="E799" s="19"/>
      <c r="F799" s="90"/>
      <c r="G799" s="91"/>
      <c r="H799" s="19"/>
      <c r="I799" s="19"/>
      <c r="J799" s="19"/>
      <c r="K799" s="19"/>
      <c r="L799" s="19"/>
    </row>
    <row r="800" ht="16.5" customHeight="1">
      <c r="A800" s="19"/>
      <c r="B800" s="37"/>
      <c r="C800" s="38"/>
      <c r="D800" s="32"/>
      <c r="E800" s="19"/>
      <c r="F800" s="90"/>
      <c r="G800" s="91"/>
      <c r="H800" s="19"/>
      <c r="I800" s="19"/>
      <c r="J800" s="19"/>
      <c r="K800" s="19"/>
      <c r="L800" s="19"/>
    </row>
    <row r="801" ht="16.5" customHeight="1">
      <c r="A801" s="19"/>
      <c r="B801" s="37"/>
      <c r="C801" s="38"/>
      <c r="D801" s="32"/>
      <c r="E801" s="19"/>
      <c r="F801" s="90"/>
      <c r="G801" s="91"/>
      <c r="H801" s="19"/>
      <c r="I801" s="19"/>
      <c r="J801" s="19"/>
      <c r="K801" s="19"/>
      <c r="L801" s="19"/>
    </row>
    <row r="802" ht="16.5" customHeight="1">
      <c r="A802" s="19"/>
      <c r="B802" s="37"/>
      <c r="C802" s="38"/>
      <c r="D802" s="32"/>
      <c r="E802" s="19"/>
      <c r="F802" s="90"/>
      <c r="G802" s="91"/>
      <c r="H802" s="19"/>
      <c r="I802" s="19"/>
      <c r="J802" s="19"/>
      <c r="K802" s="19"/>
      <c r="L802" s="19"/>
    </row>
    <row r="803" ht="16.5" customHeight="1">
      <c r="A803" s="19"/>
      <c r="B803" s="37"/>
      <c r="C803" s="38"/>
      <c r="D803" s="32"/>
      <c r="E803" s="19"/>
      <c r="F803" s="90"/>
      <c r="G803" s="91"/>
      <c r="H803" s="19"/>
      <c r="I803" s="19"/>
      <c r="J803" s="19"/>
      <c r="K803" s="19"/>
      <c r="L803" s="19"/>
    </row>
    <row r="804" ht="16.5" customHeight="1">
      <c r="A804" s="19"/>
      <c r="B804" s="37"/>
      <c r="C804" s="38"/>
      <c r="D804" s="32"/>
      <c r="E804" s="19"/>
      <c r="F804" s="90"/>
      <c r="G804" s="91"/>
      <c r="H804" s="19"/>
      <c r="I804" s="19"/>
      <c r="J804" s="19"/>
      <c r="K804" s="19"/>
      <c r="L804" s="19"/>
    </row>
    <row r="805" ht="16.5" customHeight="1">
      <c r="A805" s="19"/>
      <c r="B805" s="37"/>
      <c r="C805" s="38"/>
      <c r="D805" s="32"/>
      <c r="E805" s="19"/>
      <c r="F805" s="90"/>
      <c r="G805" s="91"/>
      <c r="H805" s="19"/>
      <c r="I805" s="19"/>
      <c r="J805" s="19"/>
      <c r="K805" s="19"/>
      <c r="L805" s="19"/>
    </row>
    <row r="806" ht="16.5" customHeight="1">
      <c r="A806" s="19"/>
      <c r="B806" s="37"/>
      <c r="C806" s="38"/>
      <c r="D806" s="32"/>
      <c r="E806" s="19"/>
      <c r="F806" s="90"/>
      <c r="G806" s="91"/>
      <c r="H806" s="19"/>
      <c r="I806" s="19"/>
      <c r="J806" s="19"/>
      <c r="K806" s="19"/>
      <c r="L806" s="19"/>
    </row>
    <row r="807" ht="16.5" customHeight="1">
      <c r="A807" s="19"/>
      <c r="B807" s="37"/>
      <c r="C807" s="38"/>
      <c r="D807" s="32"/>
      <c r="E807" s="19"/>
      <c r="F807" s="90"/>
      <c r="G807" s="91"/>
      <c r="H807" s="19"/>
      <c r="I807" s="19"/>
      <c r="J807" s="19"/>
      <c r="K807" s="19"/>
      <c r="L807" s="19"/>
    </row>
    <row r="808" ht="16.5" customHeight="1">
      <c r="A808" s="19"/>
      <c r="B808" s="37"/>
      <c r="C808" s="38"/>
      <c r="D808" s="32"/>
      <c r="E808" s="19"/>
      <c r="F808" s="90"/>
      <c r="G808" s="91"/>
      <c r="H808" s="19"/>
      <c r="I808" s="19"/>
      <c r="J808" s="19"/>
      <c r="K808" s="19"/>
      <c r="L808" s="19"/>
    </row>
    <row r="809" ht="16.5" customHeight="1">
      <c r="A809" s="19"/>
      <c r="B809" s="37"/>
      <c r="C809" s="38"/>
      <c r="D809" s="32"/>
      <c r="E809" s="19"/>
      <c r="F809" s="90"/>
      <c r="G809" s="91"/>
      <c r="H809" s="19"/>
      <c r="I809" s="19"/>
      <c r="J809" s="19"/>
      <c r="K809" s="19"/>
      <c r="L809" s="19"/>
    </row>
    <row r="810" ht="16.5" customHeight="1">
      <c r="A810" s="19"/>
      <c r="B810" s="37"/>
      <c r="C810" s="38"/>
      <c r="D810" s="32"/>
      <c r="E810" s="19"/>
      <c r="F810" s="90"/>
      <c r="G810" s="91"/>
      <c r="H810" s="19"/>
      <c r="I810" s="19"/>
      <c r="J810" s="19"/>
      <c r="K810" s="19"/>
      <c r="L810" s="19"/>
    </row>
    <row r="811" ht="16.5" customHeight="1">
      <c r="A811" s="19"/>
      <c r="B811" s="37"/>
      <c r="C811" s="38"/>
      <c r="D811" s="32"/>
      <c r="E811" s="19"/>
      <c r="F811" s="90"/>
      <c r="G811" s="91"/>
      <c r="H811" s="19"/>
      <c r="I811" s="19"/>
      <c r="J811" s="19"/>
      <c r="K811" s="19"/>
      <c r="L811" s="19"/>
    </row>
    <row r="812" ht="16.5" customHeight="1">
      <c r="A812" s="19"/>
      <c r="B812" s="37"/>
      <c r="C812" s="38"/>
      <c r="D812" s="32"/>
      <c r="E812" s="19"/>
      <c r="F812" s="90"/>
      <c r="G812" s="91"/>
      <c r="H812" s="19"/>
      <c r="I812" s="19"/>
      <c r="J812" s="19"/>
      <c r="K812" s="19"/>
      <c r="L812" s="19"/>
    </row>
    <row r="813" ht="16.5" customHeight="1">
      <c r="A813" s="19"/>
      <c r="B813" s="37"/>
      <c r="C813" s="38"/>
      <c r="D813" s="32"/>
      <c r="E813" s="19"/>
      <c r="F813" s="90"/>
      <c r="G813" s="91"/>
      <c r="H813" s="19"/>
      <c r="I813" s="19"/>
      <c r="J813" s="19"/>
      <c r="K813" s="19"/>
      <c r="L813" s="19"/>
    </row>
    <row r="814" ht="16.5" customHeight="1">
      <c r="A814" s="19"/>
      <c r="B814" s="37"/>
      <c r="C814" s="38"/>
      <c r="D814" s="32"/>
      <c r="E814" s="19"/>
      <c r="F814" s="90"/>
      <c r="G814" s="91"/>
      <c r="H814" s="19"/>
      <c r="I814" s="19"/>
      <c r="J814" s="19"/>
      <c r="K814" s="19"/>
      <c r="L814" s="19"/>
    </row>
    <row r="815" ht="16.5" customHeight="1">
      <c r="A815" s="19"/>
      <c r="B815" s="37"/>
      <c r="C815" s="38"/>
      <c r="D815" s="32"/>
      <c r="E815" s="19"/>
      <c r="F815" s="90"/>
      <c r="G815" s="91"/>
      <c r="H815" s="19"/>
      <c r="I815" s="19"/>
      <c r="J815" s="19"/>
      <c r="K815" s="19"/>
      <c r="L815" s="19"/>
    </row>
    <row r="816" ht="16.5" customHeight="1">
      <c r="A816" s="19"/>
      <c r="B816" s="37"/>
      <c r="C816" s="38"/>
      <c r="D816" s="32"/>
      <c r="E816" s="19"/>
      <c r="F816" s="90"/>
      <c r="G816" s="91"/>
      <c r="H816" s="19"/>
      <c r="I816" s="19"/>
      <c r="J816" s="19"/>
      <c r="K816" s="19"/>
      <c r="L816" s="19"/>
    </row>
    <row r="817" ht="16.5" customHeight="1">
      <c r="A817" s="19"/>
      <c r="B817" s="37"/>
      <c r="C817" s="38"/>
      <c r="D817" s="32"/>
      <c r="E817" s="19"/>
      <c r="F817" s="90"/>
      <c r="G817" s="91"/>
      <c r="H817" s="19"/>
      <c r="I817" s="19"/>
      <c r="J817" s="19"/>
      <c r="K817" s="19"/>
      <c r="L817" s="19"/>
    </row>
    <row r="818" ht="16.5" customHeight="1">
      <c r="A818" s="19"/>
      <c r="B818" s="37"/>
      <c r="C818" s="38"/>
      <c r="D818" s="32"/>
      <c r="E818" s="19"/>
      <c r="F818" s="90"/>
      <c r="G818" s="91"/>
      <c r="H818" s="19"/>
      <c r="I818" s="19"/>
      <c r="J818" s="19"/>
      <c r="K818" s="19"/>
      <c r="L818" s="19"/>
    </row>
    <row r="819" ht="16.5" customHeight="1">
      <c r="A819" s="19"/>
      <c r="B819" s="37"/>
      <c r="C819" s="38"/>
      <c r="D819" s="32"/>
      <c r="E819" s="19"/>
      <c r="F819" s="90"/>
      <c r="G819" s="91"/>
      <c r="H819" s="19"/>
      <c r="I819" s="19"/>
      <c r="J819" s="19"/>
      <c r="K819" s="19"/>
      <c r="L819" s="19"/>
    </row>
    <row r="820" ht="16.5" customHeight="1">
      <c r="A820" s="19"/>
      <c r="B820" s="37"/>
      <c r="C820" s="38"/>
      <c r="D820" s="32"/>
      <c r="E820" s="19"/>
      <c r="F820" s="90"/>
      <c r="G820" s="91"/>
      <c r="H820" s="19"/>
      <c r="I820" s="19"/>
      <c r="J820" s="19"/>
      <c r="K820" s="19"/>
      <c r="L820" s="19"/>
    </row>
    <row r="821" ht="16.5" customHeight="1">
      <c r="A821" s="19"/>
      <c r="B821" s="37"/>
      <c r="C821" s="38"/>
      <c r="D821" s="32"/>
      <c r="E821" s="19"/>
      <c r="F821" s="90"/>
      <c r="G821" s="91"/>
      <c r="H821" s="19"/>
      <c r="I821" s="19"/>
      <c r="J821" s="19"/>
      <c r="K821" s="19"/>
      <c r="L821" s="19"/>
    </row>
    <row r="822" ht="16.5" customHeight="1">
      <c r="A822" s="19"/>
      <c r="B822" s="37"/>
      <c r="C822" s="38"/>
      <c r="D822" s="32"/>
      <c r="E822" s="19"/>
      <c r="F822" s="90"/>
      <c r="G822" s="91"/>
      <c r="H822" s="19"/>
      <c r="I822" s="19"/>
      <c r="J822" s="19"/>
      <c r="K822" s="19"/>
      <c r="L822" s="19"/>
    </row>
    <row r="823" ht="16.5" customHeight="1">
      <c r="A823" s="19"/>
      <c r="B823" s="37"/>
      <c r="C823" s="38"/>
      <c r="D823" s="32"/>
      <c r="E823" s="19"/>
      <c r="F823" s="90"/>
      <c r="G823" s="91"/>
      <c r="H823" s="19"/>
      <c r="I823" s="19"/>
      <c r="J823" s="19"/>
      <c r="K823" s="19"/>
      <c r="L823" s="19"/>
    </row>
    <row r="824" ht="16.5" customHeight="1">
      <c r="A824" s="19"/>
      <c r="B824" s="37"/>
      <c r="C824" s="38"/>
      <c r="D824" s="32"/>
      <c r="E824" s="19"/>
      <c r="F824" s="90"/>
      <c r="G824" s="91"/>
      <c r="H824" s="19"/>
      <c r="I824" s="19"/>
      <c r="J824" s="19"/>
      <c r="K824" s="19"/>
      <c r="L824" s="19"/>
    </row>
    <row r="825" ht="16.5" customHeight="1">
      <c r="A825" s="19"/>
      <c r="B825" s="37"/>
      <c r="C825" s="38"/>
      <c r="D825" s="32"/>
      <c r="E825" s="19"/>
      <c r="F825" s="90"/>
      <c r="G825" s="91"/>
      <c r="H825" s="19"/>
      <c r="I825" s="19"/>
      <c r="J825" s="19"/>
      <c r="K825" s="19"/>
      <c r="L825" s="19"/>
    </row>
    <row r="826" ht="16.5" customHeight="1">
      <c r="A826" s="19"/>
      <c r="B826" s="37"/>
      <c r="C826" s="38"/>
      <c r="D826" s="32"/>
      <c r="E826" s="19"/>
      <c r="F826" s="90"/>
      <c r="G826" s="91"/>
      <c r="H826" s="19"/>
      <c r="I826" s="19"/>
      <c r="J826" s="19"/>
      <c r="K826" s="19"/>
      <c r="L826" s="19"/>
    </row>
    <row r="827" ht="16.5" customHeight="1">
      <c r="A827" s="19"/>
      <c r="B827" s="37"/>
      <c r="C827" s="38"/>
      <c r="D827" s="32"/>
      <c r="E827" s="19"/>
      <c r="F827" s="90"/>
      <c r="G827" s="91"/>
      <c r="H827" s="19"/>
      <c r="I827" s="19"/>
      <c r="J827" s="19"/>
      <c r="K827" s="19"/>
      <c r="L827" s="19"/>
    </row>
    <row r="828" ht="16.5" customHeight="1">
      <c r="A828" s="19"/>
      <c r="B828" s="37"/>
      <c r="C828" s="38"/>
      <c r="D828" s="32"/>
      <c r="E828" s="19"/>
      <c r="F828" s="90"/>
      <c r="G828" s="91"/>
      <c r="H828" s="19"/>
      <c r="I828" s="19"/>
      <c r="J828" s="19"/>
      <c r="K828" s="19"/>
      <c r="L828" s="19"/>
    </row>
    <row r="829" ht="16.5" customHeight="1">
      <c r="A829" s="19"/>
      <c r="B829" s="37"/>
      <c r="C829" s="38"/>
      <c r="D829" s="32"/>
      <c r="E829" s="19"/>
      <c r="F829" s="90"/>
      <c r="G829" s="91"/>
      <c r="H829" s="19"/>
      <c r="I829" s="19"/>
      <c r="J829" s="19"/>
      <c r="K829" s="19"/>
      <c r="L829" s="19"/>
    </row>
    <row r="830" ht="16.5" customHeight="1">
      <c r="A830" s="19"/>
      <c r="B830" s="37"/>
      <c r="C830" s="38"/>
      <c r="D830" s="32"/>
      <c r="E830" s="19"/>
      <c r="F830" s="90"/>
      <c r="G830" s="91"/>
      <c r="H830" s="19"/>
      <c r="I830" s="19"/>
      <c r="J830" s="19"/>
      <c r="K830" s="19"/>
      <c r="L830" s="19"/>
    </row>
    <row r="831" ht="16.5" customHeight="1">
      <c r="A831" s="19"/>
      <c r="B831" s="37"/>
      <c r="C831" s="38"/>
      <c r="D831" s="32"/>
      <c r="E831" s="19"/>
      <c r="F831" s="90"/>
      <c r="G831" s="91"/>
      <c r="H831" s="19"/>
      <c r="I831" s="19"/>
      <c r="J831" s="19"/>
      <c r="K831" s="19"/>
      <c r="L831" s="19"/>
    </row>
    <row r="832" ht="16.5" customHeight="1">
      <c r="A832" s="19"/>
      <c r="B832" s="37"/>
      <c r="C832" s="38"/>
      <c r="D832" s="32"/>
      <c r="E832" s="19"/>
      <c r="F832" s="90"/>
      <c r="G832" s="91"/>
      <c r="H832" s="19"/>
      <c r="I832" s="19"/>
      <c r="J832" s="19"/>
      <c r="K832" s="19"/>
      <c r="L832" s="19"/>
    </row>
    <row r="833" ht="16.5" customHeight="1">
      <c r="A833" s="19"/>
      <c r="B833" s="37"/>
      <c r="C833" s="38"/>
      <c r="D833" s="32"/>
      <c r="E833" s="19"/>
      <c r="F833" s="90"/>
      <c r="G833" s="91"/>
      <c r="H833" s="19"/>
      <c r="I833" s="19"/>
      <c r="J833" s="19"/>
      <c r="K833" s="19"/>
      <c r="L833" s="19"/>
    </row>
    <row r="834" ht="16.5" customHeight="1">
      <c r="A834" s="19"/>
      <c r="B834" s="37"/>
      <c r="C834" s="38"/>
      <c r="D834" s="32"/>
      <c r="E834" s="19"/>
      <c r="F834" s="90"/>
      <c r="G834" s="91"/>
      <c r="H834" s="19"/>
      <c r="I834" s="19"/>
      <c r="J834" s="19"/>
      <c r="K834" s="19"/>
      <c r="L834" s="19"/>
    </row>
    <row r="835" ht="16.5" customHeight="1">
      <c r="A835" s="19"/>
      <c r="B835" s="37"/>
      <c r="C835" s="38"/>
      <c r="D835" s="32"/>
      <c r="E835" s="19"/>
      <c r="F835" s="90"/>
      <c r="G835" s="91"/>
      <c r="H835" s="19"/>
      <c r="I835" s="19"/>
      <c r="J835" s="19"/>
      <c r="K835" s="19"/>
      <c r="L835" s="19"/>
    </row>
    <row r="836" ht="16.5" customHeight="1">
      <c r="A836" s="19"/>
      <c r="B836" s="37"/>
      <c r="C836" s="38"/>
      <c r="D836" s="32"/>
      <c r="E836" s="19"/>
      <c r="F836" s="90"/>
      <c r="G836" s="91"/>
      <c r="H836" s="19"/>
      <c r="I836" s="19"/>
      <c r="J836" s="19"/>
      <c r="K836" s="19"/>
      <c r="L836" s="19"/>
    </row>
    <row r="837" ht="16.5" customHeight="1">
      <c r="A837" s="19"/>
      <c r="B837" s="37"/>
      <c r="C837" s="38"/>
      <c r="D837" s="32"/>
      <c r="E837" s="19"/>
      <c r="F837" s="90"/>
      <c r="G837" s="91"/>
      <c r="H837" s="19"/>
      <c r="I837" s="19"/>
      <c r="J837" s="19"/>
      <c r="K837" s="19"/>
      <c r="L837" s="19"/>
    </row>
    <row r="838" ht="16.5" customHeight="1">
      <c r="A838" s="19"/>
      <c r="B838" s="37"/>
      <c r="C838" s="38"/>
      <c r="D838" s="32"/>
      <c r="E838" s="19"/>
      <c r="F838" s="90"/>
      <c r="G838" s="91"/>
      <c r="H838" s="19"/>
      <c r="I838" s="19"/>
      <c r="J838" s="19"/>
      <c r="K838" s="19"/>
      <c r="L838" s="19"/>
    </row>
    <row r="839" ht="16.5" customHeight="1">
      <c r="A839" s="19"/>
      <c r="B839" s="37"/>
      <c r="C839" s="38"/>
      <c r="D839" s="32"/>
      <c r="E839" s="19"/>
      <c r="F839" s="90"/>
      <c r="G839" s="91"/>
      <c r="H839" s="19"/>
      <c r="I839" s="19"/>
      <c r="J839" s="19"/>
      <c r="K839" s="19"/>
      <c r="L839" s="19"/>
    </row>
    <row r="840" ht="16.5" customHeight="1">
      <c r="A840" s="19"/>
      <c r="B840" s="37"/>
      <c r="C840" s="38"/>
      <c r="D840" s="32"/>
      <c r="E840" s="19"/>
      <c r="F840" s="90"/>
      <c r="G840" s="91"/>
      <c r="H840" s="19"/>
      <c r="I840" s="19"/>
      <c r="J840" s="19"/>
      <c r="K840" s="19"/>
      <c r="L840" s="19"/>
    </row>
    <row r="841" ht="16.5" customHeight="1">
      <c r="A841" s="19"/>
      <c r="B841" s="37"/>
      <c r="C841" s="38"/>
      <c r="D841" s="32"/>
      <c r="E841" s="19"/>
      <c r="F841" s="90"/>
      <c r="G841" s="91"/>
      <c r="H841" s="19"/>
      <c r="I841" s="19"/>
      <c r="J841" s="19"/>
      <c r="K841" s="19"/>
      <c r="L841" s="19"/>
    </row>
    <row r="842" ht="16.5" customHeight="1">
      <c r="A842" s="19"/>
      <c r="B842" s="37"/>
      <c r="C842" s="38"/>
      <c r="D842" s="32"/>
      <c r="E842" s="19"/>
      <c r="F842" s="90"/>
      <c r="G842" s="91"/>
      <c r="H842" s="19"/>
      <c r="I842" s="19"/>
      <c r="J842" s="19"/>
      <c r="K842" s="19"/>
      <c r="L842" s="19"/>
    </row>
    <row r="843" ht="16.5" customHeight="1">
      <c r="A843" s="19"/>
      <c r="B843" s="37"/>
      <c r="C843" s="38"/>
      <c r="D843" s="32"/>
      <c r="E843" s="19"/>
      <c r="F843" s="90"/>
      <c r="G843" s="91"/>
      <c r="H843" s="19"/>
      <c r="I843" s="19"/>
      <c r="J843" s="19"/>
      <c r="K843" s="19"/>
      <c r="L843" s="19"/>
    </row>
    <row r="844" ht="16.5" customHeight="1">
      <c r="A844" s="19"/>
      <c r="B844" s="37"/>
      <c r="C844" s="38"/>
      <c r="D844" s="32"/>
      <c r="E844" s="19"/>
      <c r="F844" s="90"/>
      <c r="G844" s="91"/>
      <c r="H844" s="19"/>
      <c r="I844" s="19"/>
      <c r="J844" s="19"/>
      <c r="K844" s="19"/>
      <c r="L844" s="19"/>
    </row>
    <row r="845" ht="16.5" customHeight="1">
      <c r="A845" s="19"/>
      <c r="B845" s="37"/>
      <c r="C845" s="38"/>
      <c r="D845" s="32"/>
      <c r="E845" s="19"/>
      <c r="F845" s="90"/>
      <c r="G845" s="91"/>
      <c r="H845" s="19"/>
      <c r="I845" s="19"/>
      <c r="J845" s="19"/>
      <c r="K845" s="19"/>
      <c r="L845" s="19"/>
    </row>
    <row r="846" ht="16.5" customHeight="1">
      <c r="A846" s="19"/>
      <c r="B846" s="37"/>
      <c r="C846" s="38"/>
      <c r="D846" s="32"/>
      <c r="E846" s="19"/>
      <c r="F846" s="90"/>
      <c r="G846" s="91"/>
      <c r="H846" s="19"/>
      <c r="I846" s="19"/>
      <c r="J846" s="19"/>
      <c r="K846" s="19"/>
      <c r="L846" s="19"/>
    </row>
    <row r="847" ht="16.5" customHeight="1">
      <c r="A847" s="19"/>
      <c r="B847" s="37"/>
      <c r="C847" s="38"/>
      <c r="D847" s="32"/>
      <c r="E847" s="19"/>
      <c r="F847" s="90"/>
      <c r="G847" s="91"/>
      <c r="H847" s="19"/>
      <c r="I847" s="19"/>
      <c r="J847" s="19"/>
      <c r="K847" s="19"/>
      <c r="L847" s="19"/>
    </row>
    <row r="848" ht="16.5" customHeight="1">
      <c r="A848" s="19"/>
      <c r="B848" s="37"/>
      <c r="C848" s="38"/>
      <c r="D848" s="32"/>
      <c r="E848" s="19"/>
      <c r="F848" s="90"/>
      <c r="G848" s="91"/>
      <c r="H848" s="19"/>
      <c r="I848" s="19"/>
      <c r="J848" s="19"/>
      <c r="K848" s="19"/>
      <c r="L848" s="19"/>
    </row>
    <row r="849" ht="16.5" customHeight="1">
      <c r="A849" s="19"/>
      <c r="B849" s="37"/>
      <c r="C849" s="38"/>
      <c r="D849" s="32"/>
      <c r="E849" s="19"/>
      <c r="F849" s="90"/>
      <c r="G849" s="91"/>
      <c r="H849" s="19"/>
      <c r="I849" s="19"/>
      <c r="J849" s="19"/>
      <c r="K849" s="19"/>
      <c r="L849" s="19"/>
    </row>
    <row r="850" ht="16.5" customHeight="1">
      <c r="A850" s="19"/>
      <c r="B850" s="37"/>
      <c r="C850" s="38"/>
      <c r="D850" s="32"/>
      <c r="E850" s="19"/>
      <c r="F850" s="90"/>
      <c r="G850" s="91"/>
      <c r="H850" s="19"/>
      <c r="I850" s="19"/>
      <c r="J850" s="19"/>
      <c r="K850" s="19"/>
      <c r="L850" s="19"/>
    </row>
    <row r="851" ht="16.5" customHeight="1">
      <c r="A851" s="19"/>
      <c r="B851" s="37"/>
      <c r="C851" s="38"/>
      <c r="D851" s="32"/>
      <c r="E851" s="19"/>
      <c r="F851" s="90"/>
      <c r="G851" s="91"/>
      <c r="H851" s="19"/>
      <c r="I851" s="19"/>
      <c r="J851" s="19"/>
      <c r="K851" s="19"/>
      <c r="L851" s="19"/>
    </row>
    <row r="852" ht="16.5" customHeight="1">
      <c r="A852" s="19"/>
      <c r="B852" s="37"/>
      <c r="C852" s="38"/>
      <c r="D852" s="32"/>
      <c r="E852" s="19"/>
      <c r="F852" s="90"/>
      <c r="G852" s="91"/>
      <c r="H852" s="19"/>
      <c r="I852" s="19"/>
      <c r="J852" s="19"/>
      <c r="K852" s="19"/>
      <c r="L852" s="19"/>
    </row>
    <row r="853" ht="16.5" customHeight="1">
      <c r="A853" s="19"/>
      <c r="B853" s="37"/>
      <c r="C853" s="38"/>
      <c r="D853" s="32"/>
      <c r="E853" s="19"/>
      <c r="F853" s="90"/>
      <c r="G853" s="91"/>
      <c r="H853" s="19"/>
      <c r="I853" s="19"/>
      <c r="J853" s="19"/>
      <c r="K853" s="19"/>
      <c r="L853" s="19"/>
    </row>
    <row r="854" ht="16.5" customHeight="1">
      <c r="A854" s="19"/>
      <c r="B854" s="37"/>
      <c r="C854" s="38"/>
      <c r="D854" s="32"/>
      <c r="E854" s="19"/>
      <c r="F854" s="90"/>
      <c r="G854" s="91"/>
      <c r="H854" s="19"/>
      <c r="I854" s="19"/>
      <c r="J854" s="19"/>
      <c r="K854" s="19"/>
      <c r="L854" s="19"/>
    </row>
    <row r="855" ht="16.5" customHeight="1">
      <c r="A855" s="19"/>
      <c r="B855" s="37"/>
      <c r="C855" s="38"/>
      <c r="D855" s="32"/>
      <c r="E855" s="19"/>
      <c r="F855" s="90"/>
      <c r="G855" s="91"/>
      <c r="H855" s="19"/>
      <c r="I855" s="19"/>
      <c r="J855" s="19"/>
      <c r="K855" s="19"/>
      <c r="L855" s="19"/>
    </row>
    <row r="856" ht="16.5" customHeight="1">
      <c r="A856" s="19"/>
      <c r="B856" s="37"/>
      <c r="C856" s="38"/>
      <c r="D856" s="32"/>
      <c r="E856" s="19"/>
      <c r="F856" s="90"/>
      <c r="G856" s="91"/>
      <c r="H856" s="19"/>
      <c r="I856" s="19"/>
      <c r="J856" s="19"/>
      <c r="K856" s="19"/>
      <c r="L856" s="19"/>
    </row>
    <row r="857" ht="16.5" customHeight="1">
      <c r="A857" s="19"/>
      <c r="B857" s="37"/>
      <c r="C857" s="38"/>
      <c r="D857" s="32"/>
      <c r="E857" s="19"/>
      <c r="F857" s="90"/>
      <c r="G857" s="91"/>
      <c r="H857" s="19"/>
      <c r="I857" s="19"/>
      <c r="J857" s="19"/>
      <c r="K857" s="19"/>
      <c r="L857" s="19"/>
    </row>
    <row r="858" ht="16.5" customHeight="1">
      <c r="A858" s="19"/>
      <c r="B858" s="37"/>
      <c r="C858" s="38"/>
      <c r="D858" s="32"/>
      <c r="E858" s="19"/>
      <c r="F858" s="90"/>
      <c r="G858" s="91"/>
      <c r="H858" s="19"/>
      <c r="I858" s="19"/>
      <c r="J858" s="19"/>
      <c r="K858" s="19"/>
      <c r="L858" s="19"/>
    </row>
    <row r="859" ht="16.5" customHeight="1">
      <c r="A859" s="19"/>
      <c r="B859" s="37"/>
      <c r="C859" s="38"/>
      <c r="D859" s="32"/>
      <c r="E859" s="19"/>
      <c r="F859" s="90"/>
      <c r="G859" s="91"/>
      <c r="H859" s="19"/>
      <c r="I859" s="19"/>
      <c r="J859" s="19"/>
      <c r="K859" s="19"/>
      <c r="L859" s="19"/>
    </row>
    <row r="860" ht="16.5" customHeight="1">
      <c r="A860" s="19"/>
      <c r="B860" s="37"/>
      <c r="C860" s="38"/>
      <c r="D860" s="32"/>
      <c r="E860" s="19"/>
      <c r="F860" s="90"/>
      <c r="G860" s="91"/>
      <c r="H860" s="19"/>
      <c r="I860" s="19"/>
      <c r="J860" s="19"/>
      <c r="K860" s="19"/>
      <c r="L860" s="19"/>
    </row>
    <row r="861" ht="16.5" customHeight="1">
      <c r="A861" s="19"/>
      <c r="B861" s="37"/>
      <c r="C861" s="38"/>
      <c r="D861" s="32"/>
      <c r="E861" s="19"/>
      <c r="F861" s="90"/>
      <c r="G861" s="91"/>
      <c r="H861" s="19"/>
      <c r="I861" s="19"/>
      <c r="J861" s="19"/>
      <c r="K861" s="19"/>
      <c r="L861" s="19"/>
    </row>
    <row r="862" ht="16.5" customHeight="1">
      <c r="A862" s="19"/>
      <c r="B862" s="37"/>
      <c r="C862" s="38"/>
      <c r="D862" s="32"/>
      <c r="E862" s="19"/>
      <c r="F862" s="90"/>
      <c r="G862" s="91"/>
      <c r="H862" s="19"/>
      <c r="I862" s="19"/>
      <c r="J862" s="19"/>
      <c r="K862" s="19"/>
      <c r="L862" s="19"/>
    </row>
    <row r="863" ht="16.5" customHeight="1">
      <c r="A863" s="19"/>
      <c r="B863" s="37"/>
      <c r="C863" s="38"/>
      <c r="D863" s="32"/>
      <c r="E863" s="19"/>
      <c r="F863" s="90"/>
      <c r="G863" s="91"/>
      <c r="H863" s="19"/>
      <c r="I863" s="19"/>
      <c r="J863" s="19"/>
      <c r="K863" s="19"/>
      <c r="L863" s="19"/>
    </row>
    <row r="864" ht="16.5" customHeight="1">
      <c r="A864" s="19"/>
      <c r="B864" s="37"/>
      <c r="C864" s="38"/>
      <c r="D864" s="32"/>
      <c r="E864" s="19"/>
      <c r="F864" s="90"/>
      <c r="G864" s="91"/>
      <c r="H864" s="19"/>
      <c r="I864" s="19"/>
      <c r="J864" s="19"/>
      <c r="K864" s="19"/>
      <c r="L864" s="19"/>
    </row>
    <row r="865" ht="16.5" customHeight="1">
      <c r="A865" s="19"/>
      <c r="B865" s="37"/>
      <c r="C865" s="38"/>
      <c r="D865" s="32"/>
      <c r="E865" s="19"/>
      <c r="F865" s="90"/>
      <c r="G865" s="91"/>
      <c r="H865" s="19"/>
      <c r="I865" s="19"/>
      <c r="J865" s="19"/>
      <c r="K865" s="19"/>
      <c r="L865" s="19"/>
    </row>
    <row r="866" ht="16.5" customHeight="1">
      <c r="A866" s="19"/>
      <c r="B866" s="37"/>
      <c r="C866" s="38"/>
      <c r="D866" s="32"/>
      <c r="E866" s="19"/>
      <c r="F866" s="90"/>
      <c r="G866" s="91"/>
      <c r="H866" s="19"/>
      <c r="I866" s="19"/>
      <c r="J866" s="19"/>
      <c r="K866" s="19"/>
      <c r="L866" s="19"/>
    </row>
    <row r="867" ht="16.5" customHeight="1">
      <c r="A867" s="19"/>
      <c r="B867" s="37"/>
      <c r="C867" s="38"/>
      <c r="D867" s="32"/>
      <c r="E867" s="19"/>
      <c r="F867" s="90"/>
      <c r="G867" s="91"/>
      <c r="H867" s="19"/>
      <c r="I867" s="19"/>
      <c r="J867" s="19"/>
      <c r="K867" s="19"/>
      <c r="L867" s="19"/>
    </row>
    <row r="868" ht="16.5" customHeight="1">
      <c r="A868" s="19"/>
      <c r="B868" s="37"/>
      <c r="C868" s="38"/>
      <c r="D868" s="32"/>
      <c r="E868" s="19"/>
      <c r="F868" s="90"/>
      <c r="G868" s="91"/>
      <c r="H868" s="19"/>
      <c r="I868" s="19"/>
      <c r="J868" s="19"/>
      <c r="K868" s="19"/>
      <c r="L868" s="19"/>
    </row>
    <row r="869" ht="16.5" customHeight="1">
      <c r="A869" s="19"/>
      <c r="B869" s="37"/>
      <c r="C869" s="38"/>
      <c r="D869" s="32"/>
      <c r="E869" s="19"/>
      <c r="F869" s="90"/>
      <c r="G869" s="91"/>
      <c r="H869" s="19"/>
      <c r="I869" s="19"/>
      <c r="J869" s="19"/>
      <c r="K869" s="19"/>
      <c r="L869" s="19"/>
    </row>
    <row r="870" ht="16.5" customHeight="1">
      <c r="A870" s="19"/>
      <c r="B870" s="37"/>
      <c r="C870" s="38"/>
      <c r="D870" s="32"/>
      <c r="E870" s="19"/>
      <c r="F870" s="90"/>
      <c r="G870" s="91"/>
      <c r="H870" s="19"/>
      <c r="I870" s="19"/>
      <c r="J870" s="19"/>
      <c r="K870" s="19"/>
      <c r="L870" s="19"/>
    </row>
    <row r="871" ht="16.5" customHeight="1">
      <c r="A871" s="19"/>
      <c r="B871" s="37"/>
      <c r="C871" s="38"/>
      <c r="D871" s="32"/>
      <c r="E871" s="19"/>
      <c r="F871" s="90"/>
      <c r="G871" s="91"/>
      <c r="H871" s="19"/>
      <c r="I871" s="19"/>
      <c r="J871" s="19"/>
      <c r="K871" s="19"/>
      <c r="L871" s="19"/>
    </row>
    <row r="872" ht="16.5" customHeight="1">
      <c r="A872" s="19"/>
      <c r="B872" s="37"/>
      <c r="C872" s="38"/>
      <c r="D872" s="32"/>
      <c r="E872" s="19"/>
      <c r="F872" s="90"/>
      <c r="G872" s="91"/>
      <c r="H872" s="19"/>
      <c r="I872" s="19"/>
      <c r="J872" s="19"/>
      <c r="K872" s="19"/>
      <c r="L872" s="19"/>
    </row>
    <row r="873" ht="16.5" customHeight="1">
      <c r="A873" s="19"/>
      <c r="B873" s="37"/>
      <c r="C873" s="38"/>
      <c r="D873" s="32"/>
      <c r="E873" s="19"/>
      <c r="F873" s="90"/>
      <c r="G873" s="91"/>
      <c r="H873" s="19"/>
      <c r="I873" s="19"/>
      <c r="J873" s="19"/>
      <c r="K873" s="19"/>
      <c r="L873" s="19"/>
    </row>
    <row r="874" ht="16.5" customHeight="1">
      <c r="A874" s="19"/>
      <c r="B874" s="37"/>
      <c r="C874" s="38"/>
      <c r="D874" s="32"/>
      <c r="E874" s="19"/>
      <c r="F874" s="90"/>
      <c r="G874" s="91"/>
      <c r="H874" s="19"/>
      <c r="I874" s="19"/>
      <c r="J874" s="19"/>
      <c r="K874" s="19"/>
      <c r="L874" s="19"/>
    </row>
    <row r="875" ht="16.5" customHeight="1">
      <c r="A875" s="19"/>
      <c r="B875" s="37"/>
      <c r="C875" s="38"/>
      <c r="D875" s="32"/>
      <c r="E875" s="19"/>
      <c r="F875" s="90"/>
      <c r="G875" s="91"/>
      <c r="H875" s="19"/>
      <c r="I875" s="19"/>
      <c r="J875" s="19"/>
      <c r="K875" s="19"/>
      <c r="L875" s="19"/>
    </row>
    <row r="876" ht="16.5" customHeight="1">
      <c r="A876" s="19"/>
      <c r="B876" s="37"/>
      <c r="C876" s="38"/>
      <c r="D876" s="32"/>
      <c r="E876" s="19"/>
      <c r="F876" s="90"/>
      <c r="G876" s="91"/>
      <c r="H876" s="19"/>
      <c r="I876" s="19"/>
      <c r="J876" s="19"/>
      <c r="K876" s="19"/>
      <c r="L876" s="19"/>
    </row>
    <row r="877" ht="16.5" customHeight="1">
      <c r="A877" s="19"/>
      <c r="B877" s="37"/>
      <c r="C877" s="38"/>
      <c r="D877" s="32"/>
      <c r="E877" s="19"/>
      <c r="F877" s="90"/>
      <c r="G877" s="91"/>
      <c r="H877" s="19"/>
      <c r="I877" s="19"/>
      <c r="J877" s="19"/>
      <c r="K877" s="19"/>
      <c r="L877" s="19"/>
    </row>
    <row r="878" ht="16.5" customHeight="1">
      <c r="A878" s="19"/>
      <c r="B878" s="37"/>
      <c r="C878" s="38"/>
      <c r="D878" s="32"/>
      <c r="E878" s="19"/>
      <c r="F878" s="90"/>
      <c r="G878" s="91"/>
      <c r="H878" s="19"/>
      <c r="I878" s="19"/>
      <c r="J878" s="19"/>
      <c r="K878" s="19"/>
      <c r="L878" s="19"/>
    </row>
    <row r="879" ht="16.5" customHeight="1">
      <c r="A879" s="19"/>
      <c r="B879" s="37"/>
      <c r="C879" s="38"/>
      <c r="D879" s="32"/>
      <c r="E879" s="19"/>
      <c r="F879" s="90"/>
      <c r="G879" s="91"/>
      <c r="H879" s="19"/>
      <c r="I879" s="19"/>
      <c r="J879" s="19"/>
      <c r="K879" s="19"/>
      <c r="L879" s="19"/>
    </row>
    <row r="880" ht="16.5" customHeight="1">
      <c r="A880" s="19"/>
      <c r="B880" s="37"/>
      <c r="C880" s="38"/>
      <c r="D880" s="32"/>
      <c r="E880" s="19"/>
      <c r="F880" s="90"/>
      <c r="G880" s="91"/>
      <c r="H880" s="19"/>
      <c r="I880" s="19"/>
      <c r="J880" s="19"/>
      <c r="K880" s="19"/>
      <c r="L880" s="19"/>
    </row>
    <row r="881" ht="16.5" customHeight="1">
      <c r="A881" s="19"/>
      <c r="B881" s="37"/>
      <c r="C881" s="38"/>
      <c r="D881" s="32"/>
      <c r="E881" s="19"/>
      <c r="F881" s="90"/>
      <c r="G881" s="91"/>
      <c r="H881" s="19"/>
      <c r="I881" s="19"/>
      <c r="J881" s="19"/>
      <c r="K881" s="19"/>
      <c r="L881" s="19"/>
    </row>
    <row r="882" ht="16.5" customHeight="1">
      <c r="A882" s="19"/>
      <c r="B882" s="37"/>
      <c r="C882" s="38"/>
      <c r="D882" s="32"/>
      <c r="E882" s="19"/>
      <c r="F882" s="90"/>
      <c r="G882" s="91"/>
      <c r="H882" s="19"/>
      <c r="I882" s="19"/>
      <c r="J882" s="19"/>
      <c r="K882" s="19"/>
      <c r="L882" s="19"/>
    </row>
    <row r="883" ht="16.5" customHeight="1">
      <c r="A883" s="19"/>
      <c r="B883" s="37"/>
      <c r="C883" s="38"/>
      <c r="D883" s="32"/>
      <c r="E883" s="19"/>
      <c r="F883" s="90"/>
      <c r="G883" s="91"/>
      <c r="H883" s="19"/>
      <c r="I883" s="19"/>
      <c r="J883" s="19"/>
      <c r="K883" s="19"/>
      <c r="L883" s="19"/>
    </row>
    <row r="884" ht="16.5" customHeight="1">
      <c r="A884" s="19"/>
      <c r="B884" s="37"/>
      <c r="C884" s="38"/>
      <c r="D884" s="32"/>
      <c r="E884" s="19"/>
      <c r="F884" s="90"/>
      <c r="G884" s="91"/>
      <c r="H884" s="19"/>
      <c r="I884" s="19"/>
      <c r="J884" s="19"/>
      <c r="K884" s="19"/>
      <c r="L884" s="19"/>
    </row>
    <row r="885" ht="16.5" customHeight="1">
      <c r="A885" s="19"/>
      <c r="B885" s="37"/>
      <c r="C885" s="38"/>
      <c r="D885" s="32"/>
      <c r="E885" s="19"/>
      <c r="F885" s="90"/>
      <c r="G885" s="91"/>
      <c r="H885" s="19"/>
      <c r="I885" s="19"/>
      <c r="J885" s="19"/>
      <c r="K885" s="19"/>
      <c r="L885" s="19"/>
    </row>
    <row r="886" ht="16.5" customHeight="1">
      <c r="A886" s="19"/>
      <c r="B886" s="37"/>
      <c r="C886" s="38"/>
      <c r="D886" s="32"/>
      <c r="E886" s="19"/>
      <c r="F886" s="90"/>
      <c r="G886" s="91"/>
      <c r="H886" s="19"/>
      <c r="I886" s="19"/>
      <c r="J886" s="19"/>
      <c r="K886" s="19"/>
      <c r="L886" s="19"/>
    </row>
    <row r="887" ht="16.5" customHeight="1">
      <c r="A887" s="19"/>
      <c r="B887" s="37"/>
      <c r="C887" s="38"/>
      <c r="D887" s="32"/>
      <c r="E887" s="19"/>
      <c r="F887" s="90"/>
      <c r="G887" s="91"/>
      <c r="H887" s="19"/>
      <c r="I887" s="19"/>
      <c r="J887" s="19"/>
      <c r="K887" s="19"/>
      <c r="L887" s="19"/>
    </row>
    <row r="888" ht="16.5" customHeight="1">
      <c r="A888" s="19"/>
      <c r="B888" s="37"/>
      <c r="C888" s="38"/>
      <c r="D888" s="32"/>
      <c r="E888" s="19"/>
      <c r="F888" s="90"/>
      <c r="G888" s="91"/>
      <c r="H888" s="19"/>
      <c r="I888" s="19"/>
      <c r="J888" s="19"/>
      <c r="K888" s="19"/>
      <c r="L888" s="19"/>
    </row>
    <row r="889" ht="16.5" customHeight="1">
      <c r="A889" s="19"/>
      <c r="B889" s="37"/>
      <c r="C889" s="38"/>
      <c r="D889" s="32"/>
      <c r="E889" s="19"/>
      <c r="F889" s="90"/>
      <c r="G889" s="91"/>
      <c r="H889" s="19"/>
      <c r="I889" s="19"/>
      <c r="J889" s="19"/>
      <c r="K889" s="19"/>
      <c r="L889" s="19"/>
    </row>
    <row r="890" ht="16.5" customHeight="1">
      <c r="A890" s="19"/>
      <c r="B890" s="37"/>
      <c r="C890" s="38"/>
      <c r="D890" s="32"/>
      <c r="E890" s="19"/>
      <c r="F890" s="90"/>
      <c r="G890" s="91"/>
      <c r="H890" s="19"/>
      <c r="I890" s="19"/>
      <c r="J890" s="19"/>
      <c r="K890" s="19"/>
      <c r="L890" s="19"/>
    </row>
    <row r="891" ht="16.5" customHeight="1">
      <c r="A891" s="19"/>
      <c r="B891" s="37"/>
      <c r="C891" s="38"/>
      <c r="D891" s="32"/>
      <c r="E891" s="19"/>
      <c r="F891" s="90"/>
      <c r="G891" s="91"/>
      <c r="H891" s="19"/>
      <c r="I891" s="19"/>
      <c r="J891" s="19"/>
      <c r="K891" s="19"/>
      <c r="L891" s="19"/>
    </row>
    <row r="892" ht="16.5" customHeight="1">
      <c r="A892" s="19"/>
      <c r="B892" s="37"/>
      <c r="C892" s="38"/>
      <c r="D892" s="32"/>
      <c r="E892" s="19"/>
      <c r="F892" s="90"/>
      <c r="G892" s="91"/>
      <c r="H892" s="19"/>
      <c r="I892" s="19"/>
      <c r="J892" s="19"/>
      <c r="K892" s="19"/>
      <c r="L892" s="19"/>
    </row>
    <row r="893" ht="16.5" customHeight="1">
      <c r="A893" s="19"/>
      <c r="B893" s="37"/>
      <c r="C893" s="38"/>
      <c r="D893" s="32"/>
      <c r="E893" s="19"/>
      <c r="F893" s="90"/>
      <c r="G893" s="91"/>
      <c r="H893" s="19"/>
      <c r="I893" s="19"/>
      <c r="J893" s="19"/>
      <c r="K893" s="19"/>
      <c r="L893" s="19"/>
    </row>
    <row r="894" ht="16.5" customHeight="1">
      <c r="A894" s="19"/>
      <c r="B894" s="37"/>
      <c r="C894" s="38"/>
      <c r="D894" s="32"/>
      <c r="E894" s="19"/>
      <c r="F894" s="90"/>
      <c r="G894" s="91"/>
      <c r="H894" s="19"/>
      <c r="I894" s="19"/>
      <c r="J894" s="19"/>
      <c r="K894" s="19"/>
      <c r="L894" s="19"/>
    </row>
    <row r="895" ht="16.5" customHeight="1">
      <c r="A895" s="19"/>
      <c r="B895" s="37"/>
      <c r="C895" s="38"/>
      <c r="D895" s="32"/>
      <c r="E895" s="19"/>
      <c r="F895" s="90"/>
      <c r="G895" s="91"/>
      <c r="H895" s="19"/>
      <c r="I895" s="19"/>
      <c r="J895" s="19"/>
      <c r="K895" s="19"/>
      <c r="L895" s="19"/>
    </row>
    <row r="896" ht="16.5" customHeight="1">
      <c r="A896" s="19"/>
      <c r="B896" s="37"/>
      <c r="C896" s="38"/>
      <c r="D896" s="32"/>
      <c r="E896" s="19"/>
      <c r="F896" s="90"/>
      <c r="G896" s="91"/>
      <c r="H896" s="19"/>
      <c r="I896" s="19"/>
      <c r="J896" s="19"/>
      <c r="K896" s="19"/>
      <c r="L896" s="19"/>
    </row>
    <row r="897" ht="16.5" customHeight="1">
      <c r="A897" s="19"/>
      <c r="B897" s="37"/>
      <c r="C897" s="38"/>
      <c r="D897" s="32"/>
      <c r="E897" s="19"/>
      <c r="F897" s="90"/>
      <c r="G897" s="91"/>
      <c r="H897" s="19"/>
      <c r="I897" s="19"/>
      <c r="J897" s="19"/>
      <c r="K897" s="19"/>
      <c r="L897" s="19"/>
    </row>
    <row r="898" ht="16.5" customHeight="1">
      <c r="A898" s="19"/>
      <c r="B898" s="37"/>
      <c r="C898" s="38"/>
      <c r="D898" s="32"/>
      <c r="E898" s="19"/>
      <c r="F898" s="90"/>
      <c r="G898" s="91"/>
      <c r="H898" s="19"/>
      <c r="I898" s="19"/>
      <c r="J898" s="19"/>
      <c r="K898" s="19"/>
      <c r="L898" s="19"/>
    </row>
    <row r="899" ht="16.5" customHeight="1">
      <c r="A899" s="19"/>
      <c r="B899" s="37"/>
      <c r="C899" s="38"/>
      <c r="D899" s="32"/>
      <c r="E899" s="19"/>
      <c r="F899" s="90"/>
      <c r="G899" s="91"/>
      <c r="H899" s="19"/>
      <c r="I899" s="19"/>
      <c r="J899" s="19"/>
      <c r="K899" s="19"/>
      <c r="L899" s="19"/>
    </row>
    <row r="900" ht="16.5" customHeight="1">
      <c r="A900" s="19"/>
      <c r="B900" s="37"/>
      <c r="C900" s="38"/>
      <c r="D900" s="32"/>
      <c r="E900" s="19"/>
      <c r="F900" s="90"/>
      <c r="G900" s="91"/>
      <c r="H900" s="19"/>
      <c r="I900" s="19"/>
      <c r="J900" s="19"/>
      <c r="K900" s="19"/>
      <c r="L900" s="19"/>
    </row>
    <row r="901" ht="16.5" customHeight="1">
      <c r="A901" s="19"/>
      <c r="B901" s="37"/>
      <c r="C901" s="38"/>
      <c r="D901" s="32"/>
      <c r="E901" s="19"/>
      <c r="F901" s="90"/>
      <c r="G901" s="91"/>
      <c r="H901" s="19"/>
      <c r="I901" s="19"/>
      <c r="J901" s="19"/>
      <c r="K901" s="19"/>
      <c r="L901" s="19"/>
    </row>
    <row r="902" ht="16.5" customHeight="1">
      <c r="A902" s="19"/>
      <c r="B902" s="37"/>
      <c r="C902" s="38"/>
      <c r="D902" s="32"/>
      <c r="E902" s="19"/>
      <c r="F902" s="90"/>
      <c r="G902" s="91"/>
      <c r="H902" s="19"/>
      <c r="I902" s="19"/>
      <c r="J902" s="19"/>
      <c r="K902" s="19"/>
      <c r="L902" s="19"/>
    </row>
    <row r="903" ht="16.5" customHeight="1">
      <c r="A903" s="19"/>
      <c r="B903" s="37"/>
      <c r="C903" s="38"/>
      <c r="D903" s="32"/>
      <c r="E903" s="19"/>
      <c r="F903" s="90"/>
      <c r="G903" s="91"/>
      <c r="H903" s="19"/>
      <c r="I903" s="19"/>
      <c r="J903" s="19"/>
      <c r="K903" s="19"/>
      <c r="L903" s="19"/>
    </row>
    <row r="904" ht="16.5" customHeight="1">
      <c r="A904" s="19"/>
      <c r="B904" s="37"/>
      <c r="C904" s="38"/>
      <c r="D904" s="32"/>
      <c r="E904" s="19"/>
      <c r="F904" s="90"/>
      <c r="G904" s="91"/>
      <c r="H904" s="19"/>
      <c r="I904" s="19"/>
      <c r="J904" s="19"/>
      <c r="K904" s="19"/>
      <c r="L904" s="19"/>
    </row>
    <row r="905" ht="16.5" customHeight="1">
      <c r="A905" s="19"/>
      <c r="B905" s="37"/>
      <c r="C905" s="38"/>
      <c r="D905" s="32"/>
      <c r="E905" s="19"/>
      <c r="F905" s="90"/>
      <c r="G905" s="91"/>
      <c r="H905" s="19"/>
      <c r="I905" s="19"/>
      <c r="J905" s="19"/>
      <c r="K905" s="19"/>
      <c r="L905" s="19"/>
    </row>
    <row r="906" ht="16.5" customHeight="1">
      <c r="A906" s="19"/>
      <c r="B906" s="37"/>
      <c r="C906" s="38"/>
      <c r="D906" s="32"/>
      <c r="E906" s="19"/>
      <c r="F906" s="90"/>
      <c r="G906" s="91"/>
      <c r="H906" s="19"/>
      <c r="I906" s="19"/>
      <c r="J906" s="19"/>
      <c r="K906" s="19"/>
      <c r="L906" s="19"/>
    </row>
    <row r="907" ht="16.5" customHeight="1">
      <c r="A907" s="19"/>
      <c r="B907" s="37"/>
      <c r="C907" s="38"/>
      <c r="D907" s="32"/>
      <c r="E907" s="19"/>
      <c r="F907" s="90"/>
      <c r="G907" s="91"/>
      <c r="H907" s="19"/>
      <c r="I907" s="19"/>
      <c r="J907" s="19"/>
      <c r="K907" s="19"/>
      <c r="L907" s="19"/>
    </row>
    <row r="908" ht="16.5" customHeight="1">
      <c r="A908" s="19"/>
      <c r="B908" s="37"/>
      <c r="C908" s="38"/>
      <c r="D908" s="32"/>
      <c r="E908" s="19"/>
      <c r="F908" s="90"/>
      <c r="G908" s="91"/>
      <c r="H908" s="19"/>
      <c r="I908" s="19"/>
      <c r="J908" s="19"/>
      <c r="K908" s="19"/>
      <c r="L908" s="19"/>
    </row>
    <row r="909" ht="16.5" customHeight="1">
      <c r="A909" s="19"/>
      <c r="B909" s="37"/>
      <c r="C909" s="38"/>
      <c r="D909" s="32"/>
      <c r="E909" s="19"/>
      <c r="F909" s="90"/>
      <c r="G909" s="91"/>
      <c r="H909" s="19"/>
      <c r="I909" s="19"/>
      <c r="J909" s="19"/>
      <c r="K909" s="19"/>
      <c r="L909" s="19"/>
    </row>
    <row r="910" ht="16.5" customHeight="1">
      <c r="A910" s="19"/>
      <c r="B910" s="37"/>
      <c r="C910" s="38"/>
      <c r="D910" s="32"/>
      <c r="E910" s="19"/>
      <c r="F910" s="90"/>
      <c r="G910" s="91"/>
      <c r="H910" s="19"/>
      <c r="I910" s="19"/>
      <c r="J910" s="19"/>
      <c r="K910" s="19"/>
      <c r="L910" s="19"/>
    </row>
    <row r="911" ht="16.5" customHeight="1">
      <c r="A911" s="19"/>
      <c r="B911" s="37"/>
      <c r="C911" s="38"/>
      <c r="D911" s="32"/>
      <c r="E911" s="19"/>
      <c r="F911" s="90"/>
      <c r="G911" s="91"/>
      <c r="H911" s="19"/>
      <c r="I911" s="19"/>
      <c r="J911" s="19"/>
      <c r="K911" s="19"/>
      <c r="L911" s="19"/>
    </row>
    <row r="912" ht="16.5" customHeight="1">
      <c r="A912" s="19"/>
      <c r="B912" s="37"/>
      <c r="C912" s="38"/>
      <c r="D912" s="32"/>
      <c r="E912" s="19"/>
      <c r="F912" s="90"/>
      <c r="G912" s="91"/>
      <c r="H912" s="19"/>
      <c r="I912" s="19"/>
      <c r="J912" s="19"/>
      <c r="K912" s="19"/>
      <c r="L912" s="19"/>
    </row>
    <row r="913" ht="16.5" customHeight="1">
      <c r="A913" s="19"/>
      <c r="B913" s="37"/>
      <c r="C913" s="38"/>
      <c r="D913" s="32"/>
      <c r="E913" s="19"/>
      <c r="F913" s="90"/>
      <c r="G913" s="91"/>
      <c r="H913" s="19"/>
      <c r="I913" s="19"/>
      <c r="J913" s="19"/>
      <c r="K913" s="19"/>
      <c r="L913" s="19"/>
    </row>
    <row r="914" ht="16.5" customHeight="1">
      <c r="A914" s="19"/>
      <c r="B914" s="37"/>
      <c r="C914" s="38"/>
      <c r="D914" s="32"/>
      <c r="E914" s="19"/>
      <c r="F914" s="90"/>
      <c r="G914" s="91"/>
      <c r="H914" s="19"/>
      <c r="I914" s="19"/>
      <c r="J914" s="19"/>
      <c r="K914" s="19"/>
      <c r="L914" s="19"/>
    </row>
    <row r="915" ht="16.5" customHeight="1">
      <c r="A915" s="19"/>
      <c r="B915" s="37"/>
      <c r="C915" s="38"/>
      <c r="D915" s="32"/>
      <c r="E915" s="19"/>
      <c r="F915" s="90"/>
      <c r="G915" s="91"/>
      <c r="H915" s="19"/>
      <c r="I915" s="19"/>
      <c r="J915" s="19"/>
      <c r="K915" s="19"/>
      <c r="L915" s="19"/>
    </row>
    <row r="916" ht="16.5" customHeight="1">
      <c r="A916" s="19"/>
      <c r="B916" s="37"/>
      <c r="C916" s="38"/>
      <c r="D916" s="32"/>
      <c r="E916" s="19"/>
      <c r="F916" s="90"/>
      <c r="G916" s="91"/>
      <c r="H916" s="19"/>
      <c r="I916" s="19"/>
      <c r="J916" s="19"/>
      <c r="K916" s="19"/>
      <c r="L916" s="19"/>
    </row>
    <row r="917" ht="16.5" customHeight="1">
      <c r="A917" s="19"/>
      <c r="B917" s="37"/>
      <c r="C917" s="38"/>
      <c r="D917" s="32"/>
      <c r="E917" s="19"/>
      <c r="F917" s="90"/>
      <c r="G917" s="91"/>
      <c r="H917" s="19"/>
      <c r="I917" s="19"/>
      <c r="J917" s="19"/>
      <c r="K917" s="19"/>
      <c r="L917" s="19"/>
    </row>
    <row r="918" ht="16.5" customHeight="1">
      <c r="A918" s="19"/>
      <c r="B918" s="37"/>
      <c r="C918" s="38"/>
      <c r="D918" s="32"/>
      <c r="E918" s="19"/>
      <c r="F918" s="90"/>
      <c r="G918" s="91"/>
      <c r="H918" s="19"/>
      <c r="I918" s="19"/>
      <c r="J918" s="19"/>
      <c r="K918" s="19"/>
      <c r="L918" s="19"/>
    </row>
    <row r="919" ht="16.5" customHeight="1">
      <c r="A919" s="19"/>
      <c r="B919" s="37"/>
      <c r="C919" s="38"/>
      <c r="D919" s="32"/>
      <c r="E919" s="19"/>
      <c r="F919" s="90"/>
      <c r="G919" s="91"/>
      <c r="H919" s="19"/>
      <c r="I919" s="19"/>
      <c r="J919" s="19"/>
      <c r="K919" s="19"/>
      <c r="L919" s="19"/>
    </row>
    <row r="920" ht="16.5" customHeight="1">
      <c r="A920" s="19"/>
      <c r="B920" s="37"/>
      <c r="C920" s="38"/>
      <c r="D920" s="32"/>
      <c r="E920" s="19"/>
      <c r="F920" s="90"/>
      <c r="G920" s="91"/>
      <c r="H920" s="19"/>
      <c r="I920" s="19"/>
      <c r="J920" s="19"/>
      <c r="K920" s="19"/>
      <c r="L920" s="19"/>
    </row>
    <row r="921" ht="16.5" customHeight="1">
      <c r="A921" s="19"/>
      <c r="B921" s="37"/>
      <c r="C921" s="38"/>
      <c r="D921" s="32"/>
      <c r="E921" s="19"/>
      <c r="F921" s="90"/>
      <c r="G921" s="91"/>
      <c r="H921" s="19"/>
      <c r="I921" s="19"/>
      <c r="J921" s="19"/>
      <c r="K921" s="19"/>
      <c r="L921" s="19"/>
    </row>
    <row r="922" ht="16.5" customHeight="1">
      <c r="A922" s="19"/>
      <c r="B922" s="37"/>
      <c r="C922" s="38"/>
      <c r="D922" s="32"/>
      <c r="E922" s="19"/>
      <c r="F922" s="90"/>
      <c r="G922" s="91"/>
      <c r="H922" s="19"/>
      <c r="I922" s="19"/>
      <c r="J922" s="19"/>
      <c r="K922" s="19"/>
      <c r="L922" s="19"/>
    </row>
    <row r="923" ht="16.5" customHeight="1">
      <c r="A923" s="19"/>
      <c r="B923" s="37"/>
      <c r="C923" s="38"/>
      <c r="D923" s="32"/>
      <c r="E923" s="19"/>
      <c r="F923" s="90"/>
      <c r="G923" s="91"/>
      <c r="H923" s="19"/>
      <c r="I923" s="19"/>
      <c r="J923" s="19"/>
      <c r="K923" s="19"/>
      <c r="L923" s="19"/>
    </row>
    <row r="924" ht="16.5" customHeight="1">
      <c r="A924" s="19"/>
      <c r="B924" s="37"/>
      <c r="C924" s="38"/>
      <c r="D924" s="32"/>
      <c r="E924" s="19"/>
      <c r="F924" s="90"/>
      <c r="G924" s="91"/>
      <c r="H924" s="19"/>
      <c r="I924" s="19"/>
      <c r="J924" s="19"/>
      <c r="K924" s="19"/>
      <c r="L924" s="19"/>
    </row>
    <row r="925" ht="16.5" customHeight="1">
      <c r="A925" s="19"/>
      <c r="B925" s="37"/>
      <c r="C925" s="38"/>
      <c r="D925" s="32"/>
      <c r="E925" s="19"/>
      <c r="F925" s="90"/>
      <c r="G925" s="91"/>
      <c r="H925" s="19"/>
      <c r="I925" s="19"/>
      <c r="J925" s="19"/>
      <c r="K925" s="19"/>
      <c r="L925" s="19"/>
    </row>
    <row r="926" ht="16.5" customHeight="1">
      <c r="A926" s="19"/>
      <c r="B926" s="37"/>
      <c r="C926" s="38"/>
      <c r="D926" s="32"/>
      <c r="E926" s="19"/>
      <c r="F926" s="90"/>
      <c r="G926" s="91"/>
      <c r="H926" s="19"/>
      <c r="I926" s="19"/>
      <c r="J926" s="19"/>
      <c r="K926" s="19"/>
      <c r="L926" s="19"/>
    </row>
    <row r="927" ht="16.5" customHeight="1">
      <c r="A927" s="19"/>
      <c r="B927" s="37"/>
      <c r="C927" s="38"/>
      <c r="D927" s="32"/>
      <c r="E927" s="19"/>
      <c r="F927" s="90"/>
      <c r="G927" s="91"/>
      <c r="H927" s="19"/>
      <c r="I927" s="19"/>
      <c r="J927" s="19"/>
      <c r="K927" s="19"/>
      <c r="L927" s="19"/>
    </row>
    <row r="928" ht="16.5" customHeight="1">
      <c r="A928" s="19"/>
      <c r="B928" s="37"/>
      <c r="C928" s="38"/>
      <c r="D928" s="32"/>
      <c r="E928" s="19"/>
      <c r="F928" s="90"/>
      <c r="G928" s="91"/>
      <c r="H928" s="19"/>
      <c r="I928" s="19"/>
      <c r="J928" s="19"/>
      <c r="K928" s="19"/>
      <c r="L928" s="19"/>
    </row>
    <row r="929" ht="16.5" customHeight="1">
      <c r="A929" s="19"/>
      <c r="B929" s="37"/>
      <c r="C929" s="38"/>
      <c r="D929" s="32"/>
      <c r="E929" s="19"/>
      <c r="F929" s="90"/>
      <c r="G929" s="91"/>
      <c r="H929" s="19"/>
      <c r="I929" s="19"/>
      <c r="J929" s="19"/>
      <c r="K929" s="19"/>
      <c r="L929" s="19"/>
    </row>
    <row r="930" ht="16.5" customHeight="1">
      <c r="A930" s="19"/>
      <c r="B930" s="37"/>
      <c r="C930" s="38"/>
      <c r="D930" s="32"/>
      <c r="E930" s="19"/>
      <c r="F930" s="90"/>
      <c r="G930" s="91"/>
      <c r="H930" s="19"/>
      <c r="I930" s="19"/>
      <c r="J930" s="19"/>
      <c r="K930" s="19"/>
      <c r="L930" s="19"/>
    </row>
    <row r="931" ht="16.5" customHeight="1">
      <c r="A931" s="19"/>
      <c r="B931" s="37"/>
      <c r="C931" s="38"/>
      <c r="D931" s="32"/>
      <c r="E931" s="19"/>
      <c r="F931" s="90"/>
      <c r="G931" s="91"/>
      <c r="H931" s="19"/>
      <c r="I931" s="19"/>
      <c r="J931" s="19"/>
      <c r="K931" s="19"/>
      <c r="L931" s="19"/>
    </row>
    <row r="932" ht="16.5" customHeight="1">
      <c r="A932" s="19"/>
      <c r="B932" s="37"/>
      <c r="C932" s="38"/>
      <c r="D932" s="32"/>
      <c r="E932" s="19"/>
      <c r="F932" s="90"/>
      <c r="G932" s="91"/>
      <c r="H932" s="19"/>
      <c r="I932" s="19"/>
      <c r="J932" s="19"/>
      <c r="K932" s="19"/>
      <c r="L932" s="19"/>
    </row>
    <row r="933" ht="16.5" customHeight="1">
      <c r="A933" s="19"/>
      <c r="B933" s="37"/>
      <c r="C933" s="38"/>
      <c r="D933" s="32"/>
      <c r="E933" s="19"/>
      <c r="F933" s="90"/>
      <c r="G933" s="91"/>
      <c r="H933" s="19"/>
      <c r="I933" s="19"/>
      <c r="J933" s="19"/>
      <c r="K933" s="19"/>
      <c r="L933" s="19"/>
    </row>
    <row r="934" ht="16.5" customHeight="1">
      <c r="A934" s="19"/>
      <c r="B934" s="37"/>
      <c r="C934" s="38"/>
      <c r="D934" s="32"/>
      <c r="E934" s="19"/>
      <c r="F934" s="90"/>
      <c r="G934" s="91"/>
      <c r="H934" s="19"/>
      <c r="I934" s="19"/>
      <c r="J934" s="19"/>
      <c r="K934" s="19"/>
      <c r="L934" s="19"/>
    </row>
    <row r="935" ht="16.5" customHeight="1">
      <c r="A935" s="19"/>
      <c r="B935" s="37"/>
      <c r="C935" s="38"/>
      <c r="D935" s="32"/>
      <c r="E935" s="19"/>
      <c r="F935" s="90"/>
      <c r="G935" s="91"/>
      <c r="H935" s="19"/>
      <c r="I935" s="19"/>
      <c r="J935" s="19"/>
      <c r="K935" s="19"/>
      <c r="L935" s="19"/>
    </row>
    <row r="936" ht="16.5" customHeight="1">
      <c r="A936" s="19"/>
      <c r="B936" s="37"/>
      <c r="C936" s="38"/>
      <c r="D936" s="32"/>
      <c r="E936" s="19"/>
      <c r="F936" s="90"/>
      <c r="G936" s="91"/>
      <c r="H936" s="19"/>
      <c r="I936" s="19"/>
      <c r="J936" s="19"/>
      <c r="K936" s="19"/>
      <c r="L936" s="19"/>
    </row>
    <row r="937" ht="16.5" customHeight="1">
      <c r="A937" s="19"/>
      <c r="B937" s="37"/>
      <c r="C937" s="38"/>
      <c r="D937" s="32"/>
      <c r="E937" s="19"/>
      <c r="F937" s="90"/>
      <c r="G937" s="91"/>
      <c r="H937" s="19"/>
      <c r="I937" s="19"/>
      <c r="J937" s="19"/>
      <c r="K937" s="19"/>
      <c r="L937" s="19"/>
    </row>
    <row r="938" ht="16.5" customHeight="1">
      <c r="A938" s="19"/>
      <c r="B938" s="37"/>
      <c r="C938" s="38"/>
      <c r="D938" s="32"/>
      <c r="E938" s="19"/>
      <c r="F938" s="90"/>
      <c r="G938" s="91"/>
      <c r="H938" s="19"/>
      <c r="I938" s="19"/>
      <c r="J938" s="19"/>
      <c r="K938" s="19"/>
      <c r="L938" s="19"/>
    </row>
    <row r="939" ht="16.5" customHeight="1">
      <c r="A939" s="19"/>
      <c r="B939" s="37"/>
      <c r="C939" s="38"/>
      <c r="D939" s="32"/>
      <c r="E939" s="19"/>
      <c r="F939" s="90"/>
      <c r="G939" s="91"/>
      <c r="H939" s="19"/>
      <c r="I939" s="19"/>
      <c r="J939" s="19"/>
      <c r="K939" s="19"/>
      <c r="L939" s="19"/>
    </row>
    <row r="940" ht="16.5" customHeight="1">
      <c r="A940" s="19"/>
      <c r="B940" s="37"/>
      <c r="C940" s="38"/>
      <c r="D940" s="32"/>
      <c r="E940" s="19"/>
      <c r="F940" s="90"/>
      <c r="G940" s="91"/>
      <c r="H940" s="19"/>
      <c r="I940" s="19"/>
      <c r="J940" s="19"/>
      <c r="K940" s="19"/>
      <c r="L940" s="19"/>
    </row>
    <row r="941" ht="16.5" customHeight="1">
      <c r="A941" s="19"/>
      <c r="B941" s="37"/>
      <c r="C941" s="38"/>
      <c r="D941" s="32"/>
      <c r="E941" s="19"/>
      <c r="F941" s="90"/>
      <c r="G941" s="91"/>
      <c r="H941" s="19"/>
      <c r="I941" s="19"/>
      <c r="J941" s="19"/>
      <c r="K941" s="19"/>
      <c r="L941" s="19"/>
    </row>
    <row r="942" ht="16.5" customHeight="1">
      <c r="A942" s="19"/>
      <c r="B942" s="37"/>
      <c r="C942" s="38"/>
      <c r="D942" s="32"/>
      <c r="E942" s="19"/>
      <c r="F942" s="90"/>
      <c r="G942" s="91"/>
      <c r="H942" s="19"/>
      <c r="I942" s="19"/>
      <c r="J942" s="19"/>
      <c r="K942" s="19"/>
      <c r="L942" s="19"/>
    </row>
    <row r="943" ht="16.5" customHeight="1">
      <c r="A943" s="19"/>
      <c r="B943" s="37"/>
      <c r="C943" s="38"/>
      <c r="D943" s="32"/>
      <c r="E943" s="19"/>
      <c r="F943" s="90"/>
      <c r="G943" s="91"/>
      <c r="H943" s="19"/>
      <c r="I943" s="19"/>
      <c r="J943" s="19"/>
      <c r="K943" s="19"/>
      <c r="L943" s="19"/>
    </row>
    <row r="944" ht="16.5" customHeight="1">
      <c r="A944" s="19"/>
      <c r="B944" s="37"/>
      <c r="C944" s="38"/>
      <c r="D944" s="32"/>
      <c r="E944" s="19"/>
      <c r="F944" s="90"/>
      <c r="G944" s="91"/>
      <c r="H944" s="19"/>
      <c r="I944" s="19"/>
      <c r="J944" s="19"/>
      <c r="K944" s="19"/>
      <c r="L944" s="19"/>
    </row>
    <row r="945" ht="16.5" customHeight="1">
      <c r="A945" s="19"/>
      <c r="B945" s="37"/>
      <c r="C945" s="38"/>
      <c r="D945" s="32"/>
      <c r="E945" s="19"/>
      <c r="F945" s="90"/>
      <c r="G945" s="91"/>
      <c r="H945" s="19"/>
      <c r="I945" s="19"/>
      <c r="J945" s="19"/>
      <c r="K945" s="19"/>
      <c r="L945" s="19"/>
    </row>
    <row r="946" ht="16.5" customHeight="1">
      <c r="A946" s="19"/>
      <c r="B946" s="37"/>
      <c r="C946" s="38"/>
      <c r="D946" s="32"/>
      <c r="E946" s="19"/>
      <c r="F946" s="90"/>
      <c r="G946" s="91"/>
      <c r="H946" s="19"/>
      <c r="I946" s="19"/>
      <c r="J946" s="19"/>
      <c r="K946" s="19"/>
      <c r="L946" s="19"/>
    </row>
    <row r="947" ht="16.5" customHeight="1">
      <c r="A947" s="19"/>
      <c r="B947" s="37"/>
      <c r="C947" s="38"/>
      <c r="D947" s="32"/>
      <c r="E947" s="19"/>
      <c r="F947" s="90"/>
      <c r="G947" s="91"/>
      <c r="H947" s="19"/>
      <c r="I947" s="19"/>
      <c r="J947" s="19"/>
      <c r="K947" s="19"/>
      <c r="L947" s="19"/>
    </row>
    <row r="948" ht="16.5" customHeight="1">
      <c r="A948" s="19"/>
      <c r="B948" s="37"/>
      <c r="C948" s="38"/>
      <c r="D948" s="32"/>
      <c r="E948" s="19"/>
      <c r="F948" s="90"/>
      <c r="G948" s="91"/>
      <c r="H948" s="19"/>
      <c r="I948" s="19"/>
      <c r="J948" s="19"/>
      <c r="K948" s="19"/>
      <c r="L948" s="19"/>
    </row>
    <row r="949" ht="16.5" customHeight="1">
      <c r="A949" s="19"/>
      <c r="B949" s="37"/>
      <c r="C949" s="38"/>
      <c r="D949" s="32"/>
      <c r="E949" s="19"/>
      <c r="F949" s="90"/>
      <c r="G949" s="91"/>
      <c r="H949" s="19"/>
      <c r="I949" s="19"/>
      <c r="J949" s="19"/>
      <c r="K949" s="19"/>
      <c r="L949" s="19"/>
    </row>
    <row r="950" ht="16.5" customHeight="1">
      <c r="A950" s="19"/>
      <c r="B950" s="37"/>
      <c r="C950" s="38"/>
      <c r="D950" s="32"/>
      <c r="E950" s="19"/>
      <c r="F950" s="90"/>
      <c r="G950" s="91"/>
      <c r="H950" s="19"/>
      <c r="I950" s="19"/>
      <c r="J950" s="19"/>
      <c r="K950" s="19"/>
      <c r="L950" s="19"/>
    </row>
    <row r="951" ht="16.5" customHeight="1">
      <c r="A951" s="19"/>
      <c r="B951" s="37"/>
      <c r="C951" s="38"/>
      <c r="D951" s="32"/>
      <c r="E951" s="19"/>
      <c r="F951" s="90"/>
      <c r="G951" s="91"/>
      <c r="H951" s="19"/>
      <c r="I951" s="19"/>
      <c r="J951" s="19"/>
      <c r="K951" s="19"/>
      <c r="L951" s="19"/>
    </row>
    <row r="952" ht="16.5" customHeight="1">
      <c r="A952" s="19"/>
      <c r="B952" s="37"/>
      <c r="C952" s="38"/>
      <c r="D952" s="32"/>
      <c r="E952" s="19"/>
      <c r="F952" s="90"/>
      <c r="G952" s="91"/>
      <c r="H952" s="19"/>
      <c r="I952" s="19"/>
      <c r="J952" s="19"/>
      <c r="K952" s="19"/>
      <c r="L952" s="19"/>
    </row>
    <row r="953" ht="16.5" customHeight="1">
      <c r="A953" s="19"/>
      <c r="B953" s="37"/>
      <c r="C953" s="38"/>
      <c r="D953" s="32"/>
      <c r="E953" s="19"/>
      <c r="F953" s="90"/>
      <c r="G953" s="91"/>
      <c r="H953" s="19"/>
      <c r="I953" s="19"/>
      <c r="J953" s="19"/>
      <c r="K953" s="19"/>
      <c r="L953" s="19"/>
    </row>
    <row r="954" ht="16.5" customHeight="1">
      <c r="A954" s="19"/>
      <c r="B954" s="37"/>
      <c r="C954" s="38"/>
      <c r="D954" s="32"/>
      <c r="E954" s="19"/>
      <c r="F954" s="90"/>
      <c r="G954" s="91"/>
      <c r="H954" s="19"/>
      <c r="I954" s="19"/>
      <c r="J954" s="19"/>
      <c r="K954" s="19"/>
      <c r="L954" s="19"/>
    </row>
    <row r="955" ht="16.5" customHeight="1">
      <c r="A955" s="19"/>
      <c r="B955" s="37"/>
      <c r="C955" s="38"/>
      <c r="D955" s="32"/>
      <c r="E955" s="19"/>
      <c r="F955" s="90"/>
      <c r="G955" s="91"/>
      <c r="H955" s="19"/>
      <c r="I955" s="19"/>
      <c r="J955" s="19"/>
      <c r="K955" s="19"/>
      <c r="L955" s="19"/>
    </row>
    <row r="956" ht="16.5" customHeight="1">
      <c r="A956" s="19"/>
      <c r="B956" s="37"/>
      <c r="C956" s="38"/>
      <c r="D956" s="32"/>
      <c r="E956" s="19"/>
      <c r="F956" s="90"/>
      <c r="G956" s="91"/>
      <c r="H956" s="19"/>
      <c r="I956" s="19"/>
      <c r="J956" s="19"/>
      <c r="K956" s="19"/>
      <c r="L956" s="19"/>
    </row>
    <row r="957" ht="16.5" customHeight="1">
      <c r="A957" s="19"/>
      <c r="B957" s="37"/>
      <c r="C957" s="38"/>
      <c r="D957" s="32"/>
      <c r="E957" s="19"/>
      <c r="F957" s="90"/>
      <c r="G957" s="91"/>
      <c r="H957" s="19"/>
      <c r="I957" s="19"/>
      <c r="J957" s="19"/>
      <c r="K957" s="19"/>
      <c r="L957" s="19"/>
    </row>
    <row r="958" ht="16.5" customHeight="1">
      <c r="A958" s="19"/>
      <c r="B958" s="37"/>
      <c r="C958" s="38"/>
      <c r="D958" s="32"/>
      <c r="E958" s="19"/>
      <c r="F958" s="90"/>
      <c r="G958" s="91"/>
      <c r="H958" s="19"/>
      <c r="I958" s="19"/>
      <c r="J958" s="19"/>
      <c r="K958" s="19"/>
      <c r="L958" s="19"/>
    </row>
    <row r="959" ht="16.5" customHeight="1">
      <c r="A959" s="19"/>
      <c r="B959" s="37"/>
      <c r="C959" s="38"/>
      <c r="D959" s="32"/>
      <c r="E959" s="19"/>
      <c r="F959" s="90"/>
      <c r="G959" s="91"/>
      <c r="H959" s="19"/>
      <c r="I959" s="19"/>
      <c r="J959" s="19"/>
      <c r="K959" s="19"/>
      <c r="L959" s="19"/>
    </row>
    <row r="960" ht="16.5" customHeight="1">
      <c r="A960" s="19"/>
      <c r="B960" s="37"/>
      <c r="C960" s="38"/>
      <c r="D960" s="32"/>
      <c r="E960" s="19"/>
      <c r="F960" s="90"/>
      <c r="G960" s="91"/>
      <c r="H960" s="19"/>
      <c r="I960" s="19"/>
      <c r="J960" s="19"/>
      <c r="K960" s="19"/>
      <c r="L960" s="19"/>
    </row>
    <row r="961" ht="16.5" customHeight="1">
      <c r="A961" s="19"/>
      <c r="B961" s="37"/>
      <c r="C961" s="38"/>
      <c r="D961" s="32"/>
      <c r="E961" s="19"/>
      <c r="F961" s="90"/>
      <c r="G961" s="91"/>
      <c r="H961" s="19"/>
      <c r="I961" s="19"/>
      <c r="J961" s="19"/>
      <c r="K961" s="19"/>
      <c r="L961" s="19"/>
    </row>
    <row r="962" ht="16.5" customHeight="1">
      <c r="A962" s="19"/>
      <c r="B962" s="37"/>
      <c r="C962" s="38"/>
      <c r="D962" s="32"/>
      <c r="E962" s="19"/>
      <c r="F962" s="90"/>
      <c r="G962" s="91"/>
      <c r="H962" s="19"/>
      <c r="I962" s="19"/>
      <c r="J962" s="19"/>
      <c r="K962" s="19"/>
      <c r="L962" s="19"/>
    </row>
    <row r="963" ht="16.5" customHeight="1">
      <c r="A963" s="19"/>
      <c r="B963" s="37"/>
      <c r="C963" s="38"/>
      <c r="D963" s="32"/>
      <c r="E963" s="19"/>
      <c r="F963" s="90"/>
      <c r="G963" s="91"/>
      <c r="H963" s="19"/>
      <c r="I963" s="19"/>
      <c r="J963" s="19"/>
      <c r="K963" s="19"/>
      <c r="L963" s="19"/>
    </row>
    <row r="964" ht="16.5" customHeight="1">
      <c r="A964" s="19"/>
      <c r="B964" s="37"/>
      <c r="C964" s="38"/>
      <c r="D964" s="32"/>
      <c r="E964" s="19"/>
      <c r="F964" s="90"/>
      <c r="G964" s="91"/>
      <c r="H964" s="19"/>
      <c r="I964" s="19"/>
      <c r="J964" s="19"/>
      <c r="K964" s="19"/>
      <c r="L964" s="19"/>
    </row>
    <row r="965" ht="16.5" customHeight="1">
      <c r="A965" s="19"/>
      <c r="B965" s="37"/>
      <c r="C965" s="38"/>
      <c r="D965" s="32"/>
      <c r="E965" s="19"/>
      <c r="F965" s="90"/>
      <c r="G965" s="91"/>
      <c r="H965" s="19"/>
      <c r="I965" s="19"/>
      <c r="J965" s="19"/>
      <c r="K965" s="19"/>
      <c r="L965" s="19"/>
    </row>
    <row r="966" ht="16.5" customHeight="1">
      <c r="A966" s="19"/>
      <c r="B966" s="37"/>
      <c r="C966" s="38"/>
      <c r="D966" s="32"/>
      <c r="E966" s="19"/>
      <c r="F966" s="90"/>
      <c r="G966" s="91"/>
      <c r="H966" s="19"/>
      <c r="I966" s="19"/>
      <c r="J966" s="19"/>
      <c r="K966" s="19"/>
      <c r="L966" s="19"/>
    </row>
    <row r="967" ht="16.5" customHeight="1">
      <c r="A967" s="19"/>
      <c r="B967" s="37"/>
      <c r="C967" s="38"/>
      <c r="D967" s="32"/>
      <c r="E967" s="19"/>
      <c r="F967" s="90"/>
      <c r="G967" s="91"/>
      <c r="H967" s="19"/>
      <c r="I967" s="19"/>
      <c r="J967" s="19"/>
      <c r="K967" s="19"/>
      <c r="L967" s="19"/>
    </row>
    <row r="968" ht="16.5" customHeight="1">
      <c r="A968" s="19"/>
      <c r="B968" s="37"/>
      <c r="C968" s="38"/>
      <c r="D968" s="32"/>
      <c r="E968" s="19"/>
      <c r="F968" s="90"/>
      <c r="G968" s="91"/>
      <c r="H968" s="19"/>
      <c r="I968" s="19"/>
      <c r="J968" s="19"/>
      <c r="K968" s="19"/>
      <c r="L968" s="19"/>
    </row>
    <row r="969" ht="16.5" customHeight="1">
      <c r="A969" s="19"/>
      <c r="B969" s="37"/>
      <c r="C969" s="38"/>
      <c r="D969" s="32"/>
      <c r="E969" s="19"/>
      <c r="F969" s="90"/>
      <c r="G969" s="91"/>
      <c r="H969" s="19"/>
      <c r="I969" s="19"/>
      <c r="J969" s="19"/>
      <c r="K969" s="19"/>
      <c r="L969" s="19"/>
    </row>
    <row r="970" ht="16.5" customHeight="1">
      <c r="A970" s="19"/>
      <c r="B970" s="37"/>
      <c r="C970" s="38"/>
      <c r="D970" s="32"/>
      <c r="E970" s="19"/>
      <c r="F970" s="90"/>
      <c r="G970" s="91"/>
      <c r="H970" s="19"/>
      <c r="I970" s="19"/>
      <c r="J970" s="19"/>
      <c r="K970" s="19"/>
      <c r="L970" s="19"/>
    </row>
    <row r="971" ht="16.5" customHeight="1">
      <c r="A971" s="19"/>
      <c r="B971" s="37"/>
      <c r="C971" s="38"/>
      <c r="D971" s="32"/>
      <c r="E971" s="19"/>
      <c r="F971" s="90"/>
      <c r="G971" s="91"/>
      <c r="H971" s="19"/>
      <c r="I971" s="19"/>
      <c r="J971" s="19"/>
      <c r="K971" s="19"/>
      <c r="L971" s="19"/>
    </row>
    <row r="972" ht="16.5" customHeight="1">
      <c r="A972" s="19"/>
      <c r="B972" s="37"/>
      <c r="C972" s="38"/>
      <c r="D972" s="32"/>
      <c r="E972" s="19"/>
      <c r="F972" s="90"/>
      <c r="G972" s="91"/>
      <c r="H972" s="19"/>
      <c r="I972" s="19"/>
      <c r="J972" s="19"/>
      <c r="K972" s="19"/>
      <c r="L972" s="19"/>
    </row>
    <row r="973" ht="16.5" customHeight="1">
      <c r="A973" s="19"/>
      <c r="B973" s="37"/>
      <c r="C973" s="38"/>
      <c r="D973" s="32"/>
      <c r="E973" s="19"/>
      <c r="F973" s="90"/>
      <c r="G973" s="91"/>
      <c r="H973" s="19"/>
      <c r="I973" s="19"/>
      <c r="J973" s="19"/>
      <c r="K973" s="19"/>
      <c r="L973" s="19"/>
    </row>
    <row r="974" ht="16.5" customHeight="1">
      <c r="A974" s="19"/>
      <c r="B974" s="37"/>
      <c r="C974" s="38"/>
      <c r="D974" s="32"/>
      <c r="E974" s="19"/>
      <c r="F974" s="90"/>
      <c r="G974" s="91"/>
      <c r="H974" s="19"/>
      <c r="I974" s="19"/>
      <c r="J974" s="19"/>
      <c r="K974" s="19"/>
      <c r="L974" s="19"/>
    </row>
    <row r="975" ht="16.5" customHeight="1">
      <c r="A975" s="19"/>
      <c r="B975" s="37"/>
      <c r="C975" s="38"/>
      <c r="D975" s="32"/>
      <c r="E975" s="19"/>
      <c r="F975" s="90"/>
      <c r="G975" s="91"/>
      <c r="H975" s="19"/>
      <c r="I975" s="19"/>
      <c r="J975" s="19"/>
      <c r="K975" s="19"/>
      <c r="L975" s="19"/>
    </row>
    <row r="976" ht="16.5" customHeight="1">
      <c r="A976" s="19"/>
      <c r="B976" s="37"/>
      <c r="C976" s="38"/>
      <c r="D976" s="32"/>
      <c r="E976" s="19"/>
      <c r="F976" s="90"/>
      <c r="G976" s="91"/>
      <c r="H976" s="19"/>
      <c r="I976" s="19"/>
      <c r="J976" s="19"/>
      <c r="K976" s="19"/>
      <c r="L976" s="19"/>
    </row>
    <row r="977" ht="16.5" customHeight="1">
      <c r="A977" s="19"/>
      <c r="B977" s="37"/>
      <c r="C977" s="38"/>
      <c r="D977" s="32"/>
      <c r="E977" s="19"/>
      <c r="F977" s="90"/>
      <c r="G977" s="91"/>
      <c r="H977" s="19"/>
      <c r="I977" s="19"/>
      <c r="J977" s="19"/>
      <c r="K977" s="19"/>
      <c r="L977" s="19"/>
    </row>
    <row r="978" ht="16.5" customHeight="1">
      <c r="A978" s="19"/>
      <c r="B978" s="37"/>
      <c r="C978" s="38"/>
      <c r="D978" s="32"/>
      <c r="E978" s="19"/>
      <c r="F978" s="90"/>
      <c r="G978" s="91"/>
      <c r="H978" s="19"/>
      <c r="I978" s="19"/>
      <c r="J978" s="19"/>
      <c r="K978" s="19"/>
      <c r="L978" s="19"/>
    </row>
    <row r="979" ht="16.5" customHeight="1">
      <c r="A979" s="19"/>
      <c r="B979" s="37"/>
      <c r="C979" s="38"/>
      <c r="D979" s="32"/>
      <c r="E979" s="19"/>
      <c r="F979" s="90"/>
      <c r="G979" s="91"/>
      <c r="H979" s="19"/>
      <c r="I979" s="19"/>
      <c r="J979" s="19"/>
      <c r="K979" s="19"/>
      <c r="L979" s="19"/>
    </row>
    <row r="980" ht="16.5" customHeight="1">
      <c r="A980" s="19"/>
      <c r="B980" s="37"/>
      <c r="C980" s="38"/>
      <c r="D980" s="32"/>
      <c r="E980" s="19"/>
      <c r="F980" s="90"/>
      <c r="G980" s="91"/>
      <c r="H980" s="19"/>
      <c r="I980" s="19"/>
      <c r="J980" s="19"/>
      <c r="K980" s="19"/>
      <c r="L980" s="19"/>
    </row>
    <row r="981" ht="16.5" customHeight="1">
      <c r="A981" s="19"/>
      <c r="B981" s="37"/>
      <c r="C981" s="38"/>
      <c r="D981" s="32"/>
      <c r="E981" s="19"/>
      <c r="F981" s="90"/>
      <c r="G981" s="91"/>
      <c r="H981" s="19"/>
      <c r="I981" s="19"/>
      <c r="J981" s="19"/>
      <c r="K981" s="19"/>
      <c r="L981" s="19"/>
    </row>
    <row r="982" ht="16.5" customHeight="1">
      <c r="A982" s="19"/>
      <c r="B982" s="37"/>
      <c r="C982" s="38"/>
      <c r="D982" s="32"/>
      <c r="E982" s="19"/>
      <c r="F982" s="90"/>
      <c r="G982" s="91"/>
      <c r="H982" s="19"/>
      <c r="I982" s="19"/>
      <c r="J982" s="19"/>
      <c r="K982" s="19"/>
      <c r="L982" s="19"/>
    </row>
    <row r="983" ht="16.5" customHeight="1">
      <c r="A983" s="19"/>
      <c r="B983" s="37"/>
      <c r="C983" s="38"/>
      <c r="D983" s="32"/>
      <c r="E983" s="19"/>
      <c r="F983" s="90"/>
      <c r="G983" s="91"/>
      <c r="H983" s="19"/>
      <c r="I983" s="19"/>
      <c r="J983" s="19"/>
      <c r="K983" s="19"/>
      <c r="L983" s="19"/>
    </row>
    <row r="984" ht="16.5" customHeight="1">
      <c r="A984" s="19"/>
      <c r="B984" s="37"/>
      <c r="C984" s="38"/>
      <c r="D984" s="32"/>
      <c r="E984" s="19"/>
      <c r="F984" s="90"/>
      <c r="G984" s="91"/>
      <c r="H984" s="19"/>
      <c r="I984" s="19"/>
      <c r="J984" s="19"/>
      <c r="K984" s="19"/>
      <c r="L984" s="19"/>
    </row>
    <row r="985" ht="16.5" customHeight="1">
      <c r="A985" s="19"/>
      <c r="B985" s="37"/>
      <c r="C985" s="38"/>
      <c r="D985" s="32"/>
      <c r="E985" s="19"/>
      <c r="F985" s="90"/>
      <c r="G985" s="91"/>
      <c r="H985" s="19"/>
      <c r="I985" s="19"/>
      <c r="J985" s="19"/>
      <c r="K985" s="19"/>
      <c r="L985" s="19"/>
    </row>
    <row r="986" ht="16.5" customHeight="1">
      <c r="A986" s="19"/>
      <c r="B986" s="37"/>
      <c r="C986" s="38"/>
      <c r="D986" s="32"/>
      <c r="E986" s="19"/>
      <c r="F986" s="90"/>
      <c r="G986" s="91"/>
      <c r="H986" s="19"/>
      <c r="I986" s="19"/>
      <c r="J986" s="19"/>
      <c r="K986" s="19"/>
      <c r="L986" s="19"/>
    </row>
    <row r="987" ht="16.5" customHeight="1">
      <c r="A987" s="19"/>
      <c r="B987" s="37"/>
      <c r="C987" s="38"/>
      <c r="D987" s="32"/>
      <c r="E987" s="19"/>
      <c r="F987" s="90"/>
      <c r="G987" s="91"/>
      <c r="H987" s="19"/>
      <c r="I987" s="19"/>
      <c r="J987" s="19"/>
      <c r="K987" s="19"/>
      <c r="L987" s="19"/>
    </row>
    <row r="988" ht="16.5" customHeight="1">
      <c r="A988" s="19"/>
      <c r="B988" s="37"/>
      <c r="C988" s="38"/>
      <c r="D988" s="32"/>
      <c r="E988" s="19"/>
      <c r="F988" s="90"/>
      <c r="G988" s="91"/>
      <c r="H988" s="19"/>
      <c r="I988" s="19"/>
      <c r="J988" s="19"/>
      <c r="K988" s="19"/>
      <c r="L988" s="19"/>
    </row>
    <row r="989" ht="16.5" customHeight="1">
      <c r="A989" s="19"/>
      <c r="B989" s="37"/>
      <c r="C989" s="38"/>
      <c r="D989" s="32"/>
      <c r="E989" s="19"/>
      <c r="F989" s="90"/>
      <c r="G989" s="91"/>
      <c r="H989" s="19"/>
      <c r="I989" s="19"/>
      <c r="J989" s="19"/>
      <c r="K989" s="19"/>
      <c r="L989" s="19"/>
    </row>
    <row r="990" ht="16.5" customHeight="1">
      <c r="A990" s="19"/>
      <c r="B990" s="37"/>
      <c r="C990" s="38"/>
      <c r="D990" s="32"/>
      <c r="E990" s="19"/>
      <c r="F990" s="90"/>
      <c r="G990" s="91"/>
      <c r="H990" s="19"/>
      <c r="I990" s="19"/>
      <c r="J990" s="19"/>
      <c r="K990" s="19"/>
      <c r="L990" s="19"/>
    </row>
    <row r="991" ht="16.5" customHeight="1">
      <c r="A991" s="19"/>
      <c r="B991" s="37"/>
      <c r="C991" s="38"/>
      <c r="D991" s="32"/>
      <c r="E991" s="19"/>
      <c r="F991" s="90"/>
      <c r="G991" s="91"/>
      <c r="H991" s="19"/>
      <c r="I991" s="19"/>
      <c r="J991" s="19"/>
      <c r="K991" s="19"/>
      <c r="L991" s="19"/>
    </row>
    <row r="992" ht="16.5" customHeight="1">
      <c r="A992" s="19"/>
      <c r="B992" s="37"/>
      <c r="C992" s="38"/>
      <c r="D992" s="32"/>
      <c r="E992" s="19"/>
      <c r="F992" s="90"/>
      <c r="G992" s="91"/>
      <c r="H992" s="19"/>
      <c r="I992" s="19"/>
      <c r="J992" s="19"/>
      <c r="K992" s="19"/>
      <c r="L992" s="19"/>
    </row>
    <row r="993" ht="16.5" customHeight="1">
      <c r="A993" s="19"/>
      <c r="B993" s="37"/>
      <c r="C993" s="38"/>
      <c r="D993" s="32"/>
      <c r="E993" s="19"/>
      <c r="F993" s="90"/>
      <c r="G993" s="91"/>
      <c r="H993" s="19"/>
      <c r="I993" s="19"/>
      <c r="J993" s="19"/>
      <c r="K993" s="19"/>
      <c r="L993" s="19"/>
    </row>
    <row r="994" ht="16.5" customHeight="1">
      <c r="A994" s="19"/>
      <c r="B994" s="37"/>
      <c r="C994" s="38"/>
      <c r="D994" s="32"/>
      <c r="E994" s="19"/>
      <c r="F994" s="90"/>
      <c r="G994" s="91"/>
      <c r="H994" s="19"/>
      <c r="I994" s="19"/>
      <c r="J994" s="19"/>
      <c r="K994" s="19"/>
      <c r="L994" s="19"/>
    </row>
    <row r="995" ht="16.5" customHeight="1">
      <c r="A995" s="19"/>
      <c r="B995" s="37"/>
      <c r="C995" s="38"/>
      <c r="D995" s="32"/>
      <c r="E995" s="19"/>
      <c r="F995" s="90"/>
      <c r="G995" s="91"/>
      <c r="H995" s="19"/>
      <c r="I995" s="19"/>
      <c r="J995" s="19"/>
      <c r="K995" s="19"/>
      <c r="L995" s="19"/>
    </row>
    <row r="996" ht="16.5" customHeight="1">
      <c r="A996" s="19"/>
      <c r="B996" s="37"/>
      <c r="C996" s="38"/>
      <c r="D996" s="32"/>
      <c r="E996" s="19"/>
      <c r="F996" s="90"/>
      <c r="G996" s="91"/>
      <c r="H996" s="19"/>
      <c r="I996" s="19"/>
      <c r="J996" s="19"/>
      <c r="K996" s="19"/>
      <c r="L996" s="19"/>
    </row>
    <row r="997" ht="16.5" customHeight="1">
      <c r="A997" s="19"/>
      <c r="B997" s="37"/>
      <c r="C997" s="38"/>
      <c r="D997" s="32"/>
      <c r="E997" s="19"/>
      <c r="F997" s="90"/>
      <c r="G997" s="91"/>
      <c r="H997" s="19"/>
      <c r="I997" s="19"/>
      <c r="J997" s="19"/>
      <c r="K997" s="19"/>
      <c r="L997" s="19"/>
    </row>
    <row r="998" ht="16.5" customHeight="1">
      <c r="A998" s="19"/>
      <c r="B998" s="37"/>
      <c r="C998" s="38"/>
      <c r="D998" s="32"/>
      <c r="E998" s="19"/>
      <c r="F998" s="90"/>
      <c r="G998" s="91"/>
      <c r="H998" s="19"/>
      <c r="I998" s="19"/>
      <c r="J998" s="19"/>
      <c r="K998" s="19"/>
      <c r="L998" s="19"/>
    </row>
    <row r="999" ht="16.5" customHeight="1">
      <c r="A999" s="19"/>
      <c r="B999" s="37"/>
      <c r="C999" s="38"/>
      <c r="D999" s="32"/>
      <c r="E999" s="19"/>
      <c r="F999" s="90"/>
      <c r="G999" s="91"/>
      <c r="H999" s="19"/>
      <c r="I999" s="19"/>
      <c r="J999" s="19"/>
      <c r="K999" s="19"/>
      <c r="L999" s="19"/>
    </row>
    <row r="1000" ht="16.5" customHeight="1">
      <c r="A1000" s="19"/>
      <c r="B1000" s="37"/>
      <c r="C1000" s="38"/>
      <c r="D1000" s="32"/>
      <c r="E1000" s="19"/>
      <c r="F1000" s="90"/>
      <c r="G1000" s="91"/>
      <c r="H1000" s="19"/>
      <c r="I1000" s="19"/>
      <c r="J1000" s="19"/>
      <c r="K1000" s="19"/>
      <c r="L1000" s="19"/>
    </row>
    <row r="1001" ht="16.5" customHeight="1">
      <c r="A1001" s="19"/>
      <c r="B1001" s="37"/>
      <c r="C1001" s="38"/>
      <c r="D1001" s="32"/>
      <c r="E1001" s="19"/>
      <c r="F1001" s="90"/>
      <c r="G1001" s="91"/>
      <c r="H1001" s="19"/>
      <c r="I1001" s="19"/>
      <c r="J1001" s="19"/>
      <c r="K1001" s="19"/>
      <c r="L1001" s="19"/>
    </row>
    <row r="1002" ht="16.5" customHeight="1">
      <c r="A1002" s="19"/>
      <c r="B1002" s="37"/>
      <c r="C1002" s="38"/>
      <c r="D1002" s="32"/>
      <c r="E1002" s="19"/>
      <c r="F1002" s="90"/>
      <c r="G1002" s="91"/>
      <c r="H1002" s="19"/>
      <c r="I1002" s="19"/>
      <c r="J1002" s="19"/>
      <c r="K1002" s="19"/>
      <c r="L1002" s="19"/>
    </row>
    <row r="1003" ht="16.5" customHeight="1">
      <c r="A1003" s="19"/>
      <c r="B1003" s="37"/>
      <c r="C1003" s="38"/>
      <c r="D1003" s="32"/>
      <c r="E1003" s="19"/>
      <c r="F1003" s="90"/>
      <c r="G1003" s="91"/>
      <c r="H1003" s="19"/>
      <c r="I1003" s="19"/>
      <c r="J1003" s="19"/>
      <c r="K1003" s="19"/>
      <c r="L1003" s="19"/>
    </row>
    <row r="1004" ht="16.5" customHeight="1">
      <c r="A1004" s="19"/>
      <c r="B1004" s="37"/>
      <c r="C1004" s="38"/>
      <c r="D1004" s="32"/>
      <c r="E1004" s="19"/>
      <c r="F1004" s="90"/>
      <c r="G1004" s="91"/>
      <c r="H1004" s="19"/>
      <c r="I1004" s="19"/>
      <c r="J1004" s="19"/>
      <c r="K1004" s="19"/>
      <c r="L1004" s="19"/>
    </row>
    <row r="1005" ht="16.5" customHeight="1">
      <c r="A1005" s="19"/>
      <c r="B1005" s="37"/>
      <c r="C1005" s="38"/>
      <c r="D1005" s="32"/>
      <c r="E1005" s="19"/>
      <c r="F1005" s="90"/>
      <c r="G1005" s="91"/>
      <c r="H1005" s="19"/>
      <c r="I1005" s="19"/>
      <c r="J1005" s="19"/>
      <c r="K1005" s="19"/>
      <c r="L1005" s="19"/>
    </row>
    <row r="1006" ht="16.5" customHeight="1">
      <c r="A1006" s="19"/>
      <c r="B1006" s="37"/>
      <c r="C1006" s="38"/>
      <c r="D1006" s="32"/>
      <c r="E1006" s="19"/>
      <c r="F1006" s="90"/>
      <c r="G1006" s="91"/>
      <c r="H1006" s="19"/>
      <c r="I1006" s="19"/>
      <c r="J1006" s="19"/>
      <c r="K1006" s="19"/>
      <c r="L1006" s="19"/>
    </row>
    <row r="1007" ht="16.5" customHeight="1">
      <c r="A1007" s="19"/>
      <c r="B1007" s="37"/>
      <c r="C1007" s="38"/>
      <c r="D1007" s="32"/>
      <c r="E1007" s="19"/>
      <c r="F1007" s="90"/>
      <c r="G1007" s="91"/>
      <c r="H1007" s="19"/>
      <c r="I1007" s="19"/>
      <c r="J1007" s="19"/>
      <c r="K1007" s="19"/>
      <c r="L1007" s="19"/>
    </row>
    <row r="1008" ht="16.5" customHeight="1">
      <c r="A1008" s="19"/>
      <c r="B1008" s="37"/>
      <c r="C1008" s="38"/>
      <c r="D1008" s="32"/>
      <c r="E1008" s="19"/>
      <c r="F1008" s="90"/>
      <c r="G1008" s="91"/>
      <c r="H1008" s="19"/>
      <c r="I1008" s="19"/>
      <c r="J1008" s="19"/>
      <c r="K1008" s="19"/>
      <c r="L1008" s="19"/>
    </row>
    <row r="1009" ht="16.5" customHeight="1">
      <c r="A1009" s="19"/>
      <c r="B1009" s="37"/>
      <c r="C1009" s="38"/>
      <c r="D1009" s="32"/>
      <c r="E1009" s="19"/>
      <c r="F1009" s="90"/>
      <c r="G1009" s="91"/>
      <c r="H1009" s="19"/>
      <c r="I1009" s="19"/>
      <c r="J1009" s="19"/>
      <c r="K1009" s="19"/>
      <c r="L1009" s="19"/>
    </row>
    <row r="1010" ht="16.5" customHeight="1">
      <c r="A1010" s="19"/>
      <c r="B1010" s="37"/>
      <c r="C1010" s="38"/>
      <c r="D1010" s="32"/>
      <c r="E1010" s="19"/>
      <c r="F1010" s="90"/>
      <c r="G1010" s="91"/>
      <c r="H1010" s="19"/>
      <c r="I1010" s="19"/>
      <c r="J1010" s="19"/>
      <c r="K1010" s="19"/>
      <c r="L1010" s="19"/>
    </row>
    <row r="1011" ht="16.5" customHeight="1">
      <c r="A1011" s="19"/>
      <c r="B1011" s="37"/>
      <c r="C1011" s="38"/>
      <c r="D1011" s="32"/>
      <c r="E1011" s="19"/>
      <c r="F1011" s="90"/>
      <c r="G1011" s="91"/>
      <c r="H1011" s="19"/>
      <c r="I1011" s="19"/>
      <c r="J1011" s="19"/>
      <c r="K1011" s="19"/>
      <c r="L1011" s="19"/>
    </row>
    <row r="1012" ht="16.5" customHeight="1">
      <c r="A1012" s="19"/>
      <c r="B1012" s="37"/>
      <c r="C1012" s="38"/>
      <c r="D1012" s="32"/>
      <c r="E1012" s="19"/>
      <c r="F1012" s="90"/>
      <c r="G1012" s="91"/>
      <c r="H1012" s="19"/>
      <c r="I1012" s="19"/>
      <c r="J1012" s="19"/>
      <c r="K1012" s="19"/>
      <c r="L1012" s="19"/>
    </row>
    <row r="1013" ht="16.5" customHeight="1">
      <c r="A1013" s="19"/>
      <c r="B1013" s="37"/>
      <c r="C1013" s="38"/>
      <c r="D1013" s="32"/>
      <c r="E1013" s="19"/>
      <c r="F1013" s="90"/>
      <c r="G1013" s="91"/>
      <c r="H1013" s="19"/>
      <c r="I1013" s="19"/>
      <c r="J1013" s="19"/>
      <c r="K1013" s="19"/>
      <c r="L1013" s="19"/>
    </row>
    <row r="1014" ht="16.5" customHeight="1">
      <c r="A1014" s="19"/>
      <c r="B1014" s="37"/>
      <c r="C1014" s="38"/>
      <c r="D1014" s="32"/>
      <c r="E1014" s="19"/>
      <c r="F1014" s="90"/>
      <c r="G1014" s="91"/>
      <c r="H1014" s="19"/>
      <c r="I1014" s="19"/>
      <c r="J1014" s="19"/>
      <c r="K1014" s="19"/>
      <c r="L1014" s="19"/>
    </row>
    <row r="1015" ht="16.5" customHeight="1">
      <c r="A1015" s="19"/>
      <c r="B1015" s="37"/>
      <c r="C1015" s="38"/>
      <c r="D1015" s="32"/>
      <c r="E1015" s="19"/>
      <c r="F1015" s="90"/>
      <c r="G1015" s="91"/>
      <c r="H1015" s="19"/>
      <c r="I1015" s="19"/>
      <c r="J1015" s="19"/>
      <c r="K1015" s="19"/>
      <c r="L1015" s="19"/>
    </row>
    <row r="1016" ht="16.5" customHeight="1">
      <c r="A1016" s="19"/>
      <c r="B1016" s="37"/>
      <c r="C1016" s="38"/>
      <c r="D1016" s="32"/>
      <c r="E1016" s="19"/>
      <c r="F1016" s="90"/>
      <c r="G1016" s="91"/>
      <c r="H1016" s="19"/>
      <c r="I1016" s="19"/>
      <c r="J1016" s="19"/>
      <c r="K1016" s="19"/>
      <c r="L1016" s="19"/>
    </row>
    <row r="1017" ht="16.5" customHeight="1">
      <c r="A1017" s="19"/>
      <c r="B1017" s="37"/>
      <c r="C1017" s="38"/>
      <c r="D1017" s="32"/>
      <c r="E1017" s="19"/>
      <c r="F1017" s="90"/>
      <c r="G1017" s="91"/>
      <c r="H1017" s="19"/>
      <c r="I1017" s="19"/>
      <c r="J1017" s="19"/>
      <c r="K1017" s="19"/>
      <c r="L1017" s="19"/>
    </row>
    <row r="1018" ht="16.5" customHeight="1">
      <c r="A1018" s="19"/>
      <c r="B1018" s="37"/>
      <c r="C1018" s="38"/>
      <c r="D1018" s="32"/>
      <c r="E1018" s="19"/>
      <c r="F1018" s="90"/>
      <c r="G1018" s="91"/>
      <c r="H1018" s="19"/>
      <c r="I1018" s="19"/>
      <c r="J1018" s="19"/>
      <c r="K1018" s="19"/>
      <c r="L1018" s="19"/>
    </row>
    <row r="1019" ht="16.5" customHeight="1">
      <c r="A1019" s="19"/>
      <c r="B1019" s="37"/>
      <c r="C1019" s="38"/>
      <c r="D1019" s="32"/>
      <c r="E1019" s="19"/>
      <c r="F1019" s="90"/>
      <c r="G1019" s="91"/>
      <c r="H1019" s="19"/>
      <c r="I1019" s="19"/>
      <c r="J1019" s="19"/>
      <c r="K1019" s="19"/>
      <c r="L1019" s="19"/>
    </row>
    <row r="1020" ht="16.5" customHeight="1">
      <c r="A1020" s="19"/>
      <c r="B1020" s="37"/>
      <c r="C1020" s="38"/>
      <c r="D1020" s="32"/>
      <c r="E1020" s="19"/>
      <c r="F1020" s="90"/>
      <c r="G1020" s="91"/>
      <c r="H1020" s="19"/>
      <c r="I1020" s="19"/>
      <c r="J1020" s="19"/>
      <c r="K1020" s="19"/>
      <c r="L1020" s="19"/>
    </row>
    <row r="1021" ht="16.5" customHeight="1">
      <c r="A1021" s="19"/>
      <c r="B1021" s="37"/>
      <c r="C1021" s="38"/>
      <c r="D1021" s="32"/>
      <c r="E1021" s="19"/>
      <c r="F1021" s="90"/>
      <c r="G1021" s="91"/>
      <c r="H1021" s="19"/>
      <c r="I1021" s="19"/>
      <c r="J1021" s="19"/>
      <c r="K1021" s="19"/>
      <c r="L1021" s="19"/>
    </row>
    <row r="1022" ht="16.5" customHeight="1">
      <c r="A1022" s="19"/>
      <c r="B1022" s="37"/>
      <c r="C1022" s="38"/>
      <c r="D1022" s="32"/>
      <c r="E1022" s="19"/>
      <c r="F1022" s="90"/>
      <c r="G1022" s="91"/>
      <c r="H1022" s="19"/>
      <c r="I1022" s="19"/>
      <c r="J1022" s="19"/>
      <c r="K1022" s="19"/>
      <c r="L1022" s="19"/>
    </row>
    <row r="1023" ht="16.5" customHeight="1">
      <c r="A1023" s="19"/>
      <c r="B1023" s="37"/>
      <c r="C1023" s="38"/>
      <c r="D1023" s="32"/>
      <c r="E1023" s="19"/>
      <c r="F1023" s="90"/>
      <c r="G1023" s="91"/>
      <c r="H1023" s="19"/>
      <c r="I1023" s="19"/>
      <c r="J1023" s="19"/>
      <c r="K1023" s="19"/>
      <c r="L1023" s="19"/>
    </row>
    <row r="1024" ht="16.5" customHeight="1">
      <c r="A1024" s="19"/>
      <c r="B1024" s="37"/>
      <c r="C1024" s="38"/>
      <c r="D1024" s="32"/>
      <c r="E1024" s="19"/>
      <c r="F1024" s="90"/>
      <c r="G1024" s="91"/>
      <c r="H1024" s="19"/>
      <c r="I1024" s="19"/>
      <c r="J1024" s="19"/>
      <c r="K1024" s="19"/>
      <c r="L1024" s="19"/>
    </row>
    <row r="1025" ht="16.5" customHeight="1">
      <c r="A1025" s="19"/>
      <c r="B1025" s="37"/>
      <c r="C1025" s="38"/>
      <c r="D1025" s="32"/>
      <c r="E1025" s="19"/>
      <c r="F1025" s="90"/>
      <c r="G1025" s="91"/>
      <c r="H1025" s="19"/>
      <c r="I1025" s="19"/>
      <c r="J1025" s="19"/>
      <c r="K1025" s="19"/>
      <c r="L1025" s="19"/>
    </row>
    <row r="1026" ht="16.5" customHeight="1">
      <c r="A1026" s="19"/>
      <c r="B1026" s="37"/>
      <c r="C1026" s="38"/>
      <c r="D1026" s="32"/>
      <c r="E1026" s="19"/>
      <c r="F1026" s="90"/>
      <c r="G1026" s="91"/>
      <c r="H1026" s="19"/>
      <c r="I1026" s="19"/>
      <c r="J1026" s="19"/>
      <c r="K1026" s="19"/>
      <c r="L1026" s="19"/>
    </row>
    <row r="1027" ht="16.5" customHeight="1">
      <c r="A1027" s="19"/>
      <c r="B1027" s="37"/>
      <c r="C1027" s="38"/>
      <c r="D1027" s="32"/>
      <c r="E1027" s="19"/>
      <c r="F1027" s="90"/>
      <c r="G1027" s="91"/>
      <c r="H1027" s="19"/>
      <c r="I1027" s="19"/>
      <c r="J1027" s="19"/>
      <c r="K1027" s="19"/>
      <c r="L1027" s="19"/>
    </row>
    <row r="1028" ht="16.5" customHeight="1">
      <c r="A1028" s="19"/>
      <c r="B1028" s="37"/>
      <c r="C1028" s="38"/>
      <c r="D1028" s="32"/>
      <c r="E1028" s="19"/>
      <c r="F1028" s="90"/>
      <c r="G1028" s="91"/>
      <c r="H1028" s="19"/>
      <c r="I1028" s="19"/>
      <c r="J1028" s="19"/>
      <c r="K1028" s="19"/>
      <c r="L1028" s="19"/>
    </row>
    <row r="1029" ht="16.5" customHeight="1">
      <c r="A1029" s="19"/>
      <c r="B1029" s="37"/>
      <c r="C1029" s="38"/>
      <c r="D1029" s="32"/>
      <c r="E1029" s="19"/>
      <c r="F1029" s="90"/>
      <c r="G1029" s="91"/>
      <c r="H1029" s="19"/>
      <c r="I1029" s="19"/>
      <c r="J1029" s="19"/>
      <c r="K1029" s="19"/>
      <c r="L1029" s="19"/>
    </row>
    <row r="1030" ht="16.5" customHeight="1">
      <c r="A1030" s="19"/>
      <c r="B1030" s="37"/>
      <c r="C1030" s="38"/>
      <c r="D1030" s="32"/>
      <c r="E1030" s="19"/>
      <c r="F1030" s="90"/>
      <c r="G1030" s="91"/>
      <c r="H1030" s="19"/>
      <c r="I1030" s="19"/>
      <c r="J1030" s="19"/>
      <c r="K1030" s="19"/>
      <c r="L1030" s="19"/>
    </row>
    <row r="1031" ht="16.5" customHeight="1">
      <c r="A1031" s="19"/>
      <c r="B1031" s="37"/>
      <c r="C1031" s="38"/>
      <c r="D1031" s="32"/>
      <c r="E1031" s="19"/>
      <c r="F1031" s="90"/>
      <c r="G1031" s="91"/>
      <c r="H1031" s="19"/>
      <c r="I1031" s="19"/>
      <c r="J1031" s="19"/>
      <c r="K1031" s="19"/>
      <c r="L1031" s="19"/>
    </row>
    <row r="1032" ht="16.5" customHeight="1">
      <c r="A1032" s="19"/>
      <c r="B1032" s="37"/>
      <c r="C1032" s="38"/>
      <c r="D1032" s="32"/>
      <c r="E1032" s="19"/>
      <c r="F1032" s="90"/>
      <c r="G1032" s="91"/>
      <c r="H1032" s="19"/>
      <c r="I1032" s="19"/>
      <c r="J1032" s="19"/>
      <c r="K1032" s="19"/>
      <c r="L1032" s="19"/>
    </row>
    <row r="1033" ht="16.5" customHeight="1">
      <c r="A1033" s="19"/>
      <c r="B1033" s="37"/>
      <c r="C1033" s="38"/>
      <c r="D1033" s="32"/>
      <c r="E1033" s="19"/>
      <c r="F1033" s="90"/>
      <c r="G1033" s="91"/>
      <c r="H1033" s="19"/>
      <c r="I1033" s="19"/>
      <c r="J1033" s="19"/>
      <c r="K1033" s="19"/>
      <c r="L1033" s="19"/>
    </row>
    <row r="1034" ht="16.5" customHeight="1">
      <c r="A1034" s="19"/>
      <c r="B1034" s="37"/>
      <c r="C1034" s="38"/>
      <c r="D1034" s="32"/>
      <c r="E1034" s="19"/>
      <c r="F1034" s="90"/>
      <c r="G1034" s="91"/>
      <c r="H1034" s="19"/>
      <c r="I1034" s="19"/>
      <c r="J1034" s="19"/>
      <c r="K1034" s="19"/>
      <c r="L1034" s="19"/>
    </row>
    <row r="1035" ht="16.5" customHeight="1">
      <c r="A1035" s="19"/>
      <c r="B1035" s="37"/>
      <c r="C1035" s="38"/>
      <c r="D1035" s="32"/>
      <c r="E1035" s="19"/>
      <c r="F1035" s="90"/>
      <c r="G1035" s="91"/>
      <c r="H1035" s="19"/>
      <c r="I1035" s="19"/>
      <c r="J1035" s="19"/>
      <c r="K1035" s="19"/>
      <c r="L1035" s="19"/>
    </row>
    <row r="1036" ht="16.5" customHeight="1">
      <c r="A1036" s="19"/>
      <c r="B1036" s="37"/>
      <c r="C1036" s="38"/>
      <c r="D1036" s="32"/>
      <c r="E1036" s="19"/>
      <c r="F1036" s="90"/>
      <c r="G1036" s="91"/>
      <c r="H1036" s="19"/>
      <c r="I1036" s="19"/>
      <c r="J1036" s="19"/>
      <c r="K1036" s="19"/>
      <c r="L1036" s="19"/>
    </row>
    <row r="1037" ht="16.5" customHeight="1">
      <c r="A1037" s="19"/>
      <c r="B1037" s="37"/>
      <c r="C1037" s="38"/>
      <c r="D1037" s="32"/>
      <c r="E1037" s="19"/>
      <c r="F1037" s="90"/>
      <c r="G1037" s="91"/>
      <c r="H1037" s="19"/>
      <c r="I1037" s="19"/>
      <c r="J1037" s="19"/>
      <c r="K1037" s="19"/>
      <c r="L1037" s="19"/>
    </row>
    <row r="1038" ht="16.5" customHeight="1">
      <c r="A1038" s="19"/>
      <c r="B1038" s="37"/>
      <c r="C1038" s="38"/>
      <c r="D1038" s="32"/>
      <c r="E1038" s="19"/>
      <c r="F1038" s="90"/>
      <c r="G1038" s="91"/>
      <c r="H1038" s="19"/>
      <c r="I1038" s="19"/>
      <c r="J1038" s="19"/>
      <c r="K1038" s="19"/>
      <c r="L1038" s="19"/>
    </row>
    <row r="1039" ht="16.5" customHeight="1">
      <c r="A1039" s="19"/>
      <c r="B1039" s="37"/>
      <c r="C1039" s="38"/>
      <c r="D1039" s="32"/>
      <c r="E1039" s="19"/>
      <c r="F1039" s="90"/>
      <c r="G1039" s="91"/>
      <c r="H1039" s="19"/>
      <c r="I1039" s="19"/>
      <c r="J1039" s="19"/>
      <c r="K1039" s="19"/>
      <c r="L1039" s="19"/>
    </row>
    <row r="1040" ht="16.5" customHeight="1">
      <c r="A1040" s="19"/>
      <c r="B1040" s="37"/>
      <c r="C1040" s="38"/>
      <c r="D1040" s="32"/>
      <c r="E1040" s="19"/>
      <c r="F1040" s="90"/>
      <c r="G1040" s="91"/>
      <c r="H1040" s="19"/>
      <c r="I1040" s="19"/>
      <c r="J1040" s="19"/>
      <c r="K1040" s="19"/>
      <c r="L1040" s="19"/>
    </row>
    <row r="1041" ht="16.5" customHeight="1">
      <c r="A1041" s="19"/>
      <c r="B1041" s="37"/>
      <c r="C1041" s="38"/>
      <c r="D1041" s="32"/>
      <c r="E1041" s="19"/>
      <c r="F1041" s="90"/>
      <c r="G1041" s="91"/>
      <c r="H1041" s="19"/>
      <c r="I1041" s="19"/>
      <c r="J1041" s="19"/>
      <c r="K1041" s="19"/>
      <c r="L1041" s="19"/>
    </row>
    <row r="1042" ht="16.5" customHeight="1">
      <c r="A1042" s="19"/>
      <c r="B1042" s="37"/>
      <c r="C1042" s="38"/>
      <c r="D1042" s="32"/>
      <c r="E1042" s="19"/>
      <c r="F1042" s="90"/>
      <c r="G1042" s="91"/>
      <c r="H1042" s="19"/>
      <c r="I1042" s="19"/>
      <c r="J1042" s="19"/>
      <c r="K1042" s="19"/>
      <c r="L1042" s="19"/>
    </row>
    <row r="1043" ht="16.5" customHeight="1">
      <c r="A1043" s="19"/>
      <c r="B1043" s="37"/>
      <c r="C1043" s="38"/>
      <c r="D1043" s="32"/>
      <c r="E1043" s="19"/>
      <c r="F1043" s="90"/>
      <c r="G1043" s="91"/>
      <c r="H1043" s="19"/>
      <c r="I1043" s="19"/>
      <c r="J1043" s="19"/>
      <c r="K1043" s="19"/>
      <c r="L1043" s="19"/>
    </row>
    <row r="1044" ht="16.5" customHeight="1">
      <c r="A1044" s="19"/>
      <c r="B1044" s="37"/>
      <c r="C1044" s="38"/>
      <c r="D1044" s="32"/>
      <c r="E1044" s="19"/>
      <c r="F1044" s="90"/>
      <c r="G1044" s="91"/>
      <c r="H1044" s="19"/>
      <c r="I1044" s="19"/>
      <c r="J1044" s="19"/>
      <c r="K1044" s="19"/>
      <c r="L1044" s="19"/>
    </row>
    <row r="1045" ht="16.5" customHeight="1">
      <c r="A1045" s="19"/>
      <c r="B1045" s="37"/>
      <c r="C1045" s="38"/>
      <c r="D1045" s="32"/>
      <c r="E1045" s="19"/>
      <c r="F1045" s="90"/>
      <c r="G1045" s="91"/>
      <c r="H1045" s="19"/>
      <c r="I1045" s="19"/>
      <c r="J1045" s="19"/>
      <c r="K1045" s="19"/>
      <c r="L1045" s="19"/>
    </row>
    <row r="1046" ht="16.5" customHeight="1">
      <c r="A1046" s="19"/>
      <c r="B1046" s="37"/>
      <c r="C1046" s="38"/>
      <c r="D1046" s="32"/>
      <c r="E1046" s="19"/>
      <c r="F1046" s="90"/>
      <c r="G1046" s="91"/>
      <c r="H1046" s="19"/>
      <c r="I1046" s="19"/>
      <c r="J1046" s="19"/>
      <c r="K1046" s="19"/>
      <c r="L1046" s="19"/>
    </row>
    <row r="1047" ht="16.5" customHeight="1">
      <c r="A1047" s="19"/>
      <c r="B1047" s="37"/>
      <c r="C1047" s="38"/>
      <c r="D1047" s="32"/>
      <c r="E1047" s="19"/>
      <c r="F1047" s="90"/>
      <c r="G1047" s="91"/>
      <c r="H1047" s="19"/>
      <c r="I1047" s="19"/>
      <c r="J1047" s="19"/>
      <c r="K1047" s="19"/>
      <c r="L1047" s="19"/>
    </row>
    <row r="1048" ht="16.5" customHeight="1">
      <c r="A1048" s="19"/>
      <c r="B1048" s="37"/>
      <c r="C1048" s="38"/>
      <c r="D1048" s="32"/>
      <c r="E1048" s="19"/>
      <c r="F1048" s="90"/>
      <c r="G1048" s="91"/>
      <c r="H1048" s="19"/>
      <c r="I1048" s="19"/>
      <c r="J1048" s="19"/>
      <c r="K1048" s="19"/>
      <c r="L1048" s="19"/>
    </row>
    <row r="1049" ht="16.5" customHeight="1">
      <c r="A1049" s="19"/>
      <c r="B1049" s="37"/>
      <c r="C1049" s="38"/>
      <c r="D1049" s="32"/>
      <c r="E1049" s="19"/>
      <c r="F1049" s="90"/>
      <c r="G1049" s="91"/>
      <c r="H1049" s="19"/>
      <c r="I1049" s="19"/>
      <c r="J1049" s="19"/>
      <c r="K1049" s="19"/>
      <c r="L1049" s="19"/>
    </row>
    <row r="1050" ht="16.5" customHeight="1">
      <c r="A1050" s="19"/>
      <c r="B1050" s="37"/>
      <c r="C1050" s="38"/>
      <c r="D1050" s="32"/>
      <c r="E1050" s="19"/>
      <c r="F1050" s="90"/>
      <c r="G1050" s="91"/>
      <c r="H1050" s="19"/>
      <c r="I1050" s="19"/>
      <c r="J1050" s="19"/>
      <c r="K1050" s="19"/>
      <c r="L1050" s="19"/>
    </row>
    <row r="1051" ht="16.5" customHeight="1">
      <c r="A1051" s="19"/>
      <c r="B1051" s="37"/>
      <c r="C1051" s="38"/>
      <c r="D1051" s="32"/>
      <c r="E1051" s="19"/>
      <c r="F1051" s="90"/>
      <c r="G1051" s="91"/>
      <c r="H1051" s="19"/>
      <c r="I1051" s="19"/>
      <c r="J1051" s="19"/>
      <c r="K1051" s="19"/>
      <c r="L1051" s="19"/>
    </row>
    <row r="1052" ht="16.5" customHeight="1">
      <c r="A1052" s="19"/>
      <c r="B1052" s="37"/>
      <c r="C1052" s="38"/>
      <c r="D1052" s="32"/>
      <c r="E1052" s="19"/>
      <c r="F1052" s="90"/>
      <c r="G1052" s="91"/>
      <c r="H1052" s="19"/>
      <c r="I1052" s="19"/>
      <c r="J1052" s="19"/>
      <c r="K1052" s="19"/>
      <c r="L1052" s="19"/>
    </row>
    <row r="1053" ht="16.5" customHeight="1">
      <c r="A1053" s="19"/>
      <c r="B1053" s="37"/>
      <c r="C1053" s="38"/>
      <c r="D1053" s="32"/>
      <c r="E1053" s="19"/>
      <c r="F1053" s="90"/>
      <c r="G1053" s="91"/>
      <c r="H1053" s="19"/>
      <c r="I1053" s="19"/>
      <c r="J1053" s="19"/>
      <c r="K1053" s="19"/>
      <c r="L1053" s="19"/>
    </row>
    <row r="1054" ht="16.5" customHeight="1">
      <c r="A1054" s="19"/>
      <c r="B1054" s="37"/>
      <c r="C1054" s="38"/>
      <c r="D1054" s="32"/>
      <c r="E1054" s="19"/>
      <c r="F1054" s="90"/>
      <c r="G1054" s="91"/>
      <c r="H1054" s="19"/>
      <c r="I1054" s="19"/>
      <c r="J1054" s="19"/>
      <c r="K1054" s="19"/>
      <c r="L1054" s="19"/>
    </row>
    <row r="1055" ht="16.5" customHeight="1">
      <c r="A1055" s="19"/>
      <c r="B1055" s="37"/>
      <c r="C1055" s="38"/>
      <c r="D1055" s="32"/>
      <c r="E1055" s="19"/>
      <c r="F1055" s="90"/>
      <c r="G1055" s="91"/>
      <c r="H1055" s="19"/>
      <c r="I1055" s="19"/>
      <c r="J1055" s="19"/>
      <c r="K1055" s="19"/>
      <c r="L1055" s="19"/>
    </row>
    <row r="1056" ht="16.5" customHeight="1">
      <c r="A1056" s="19"/>
      <c r="B1056" s="37"/>
      <c r="C1056" s="38"/>
      <c r="D1056" s="32"/>
      <c r="E1056" s="19"/>
      <c r="F1056" s="90"/>
      <c r="G1056" s="91"/>
      <c r="H1056" s="19"/>
      <c r="I1056" s="19"/>
      <c r="J1056" s="19"/>
      <c r="K1056" s="19"/>
      <c r="L1056" s="19"/>
    </row>
    <row r="1057" ht="16.5" customHeight="1">
      <c r="A1057" s="19"/>
      <c r="B1057" s="37"/>
      <c r="C1057" s="38"/>
      <c r="D1057" s="32"/>
      <c r="E1057" s="19"/>
      <c r="F1057" s="90"/>
      <c r="G1057" s="91"/>
      <c r="H1057" s="19"/>
      <c r="I1057" s="19"/>
      <c r="J1057" s="19"/>
      <c r="K1057" s="19"/>
      <c r="L1057" s="19"/>
    </row>
    <row r="1058" ht="16.5" customHeight="1">
      <c r="A1058" s="19"/>
      <c r="B1058" s="37"/>
      <c r="C1058" s="38"/>
      <c r="D1058" s="32"/>
      <c r="E1058" s="19"/>
      <c r="F1058" s="90"/>
      <c r="G1058" s="91"/>
      <c r="H1058" s="19"/>
      <c r="I1058" s="19"/>
      <c r="J1058" s="19"/>
      <c r="K1058" s="19"/>
      <c r="L1058" s="19"/>
    </row>
    <row r="1059" ht="16.5" customHeight="1">
      <c r="A1059" s="19"/>
      <c r="B1059" s="37"/>
      <c r="C1059" s="38"/>
      <c r="D1059" s="32"/>
      <c r="E1059" s="19"/>
      <c r="F1059" s="90"/>
      <c r="G1059" s="91"/>
      <c r="H1059" s="19"/>
      <c r="I1059" s="19"/>
      <c r="J1059" s="19"/>
      <c r="K1059" s="19"/>
      <c r="L1059" s="19"/>
    </row>
    <row r="1060" ht="16.5" customHeight="1">
      <c r="A1060" s="19"/>
      <c r="B1060" s="37"/>
      <c r="C1060" s="38"/>
      <c r="D1060" s="32"/>
      <c r="E1060" s="19"/>
      <c r="F1060" s="90"/>
      <c r="G1060" s="91"/>
      <c r="H1060" s="19"/>
      <c r="I1060" s="19"/>
      <c r="J1060" s="19"/>
      <c r="K1060" s="19"/>
      <c r="L1060" s="19"/>
    </row>
    <row r="1061" ht="16.5" customHeight="1">
      <c r="A1061" s="19"/>
      <c r="B1061" s="37"/>
      <c r="C1061" s="38"/>
      <c r="D1061" s="32"/>
      <c r="E1061" s="19"/>
      <c r="F1061" s="90"/>
      <c r="G1061" s="91"/>
      <c r="H1061" s="19"/>
      <c r="I1061" s="19"/>
      <c r="J1061" s="19"/>
      <c r="K1061" s="19"/>
      <c r="L1061" s="19"/>
    </row>
    <row r="1062" ht="16.5" customHeight="1">
      <c r="A1062" s="19"/>
      <c r="B1062" s="37"/>
      <c r="C1062" s="38"/>
      <c r="D1062" s="32"/>
      <c r="E1062" s="19"/>
      <c r="F1062" s="90"/>
      <c r="G1062" s="91"/>
      <c r="H1062" s="19"/>
      <c r="I1062" s="19"/>
      <c r="J1062" s="19"/>
      <c r="K1062" s="19"/>
      <c r="L1062" s="19"/>
    </row>
    <row r="1063" ht="16.5" customHeight="1">
      <c r="A1063" s="19"/>
      <c r="B1063" s="37"/>
      <c r="C1063" s="38"/>
      <c r="D1063" s="32"/>
      <c r="E1063" s="19"/>
      <c r="F1063" s="90"/>
      <c r="G1063" s="91"/>
      <c r="H1063" s="19"/>
      <c r="I1063" s="19"/>
      <c r="J1063" s="19"/>
      <c r="K1063" s="19"/>
      <c r="L1063" s="19"/>
    </row>
    <row r="1064" ht="16.5" customHeight="1">
      <c r="A1064" s="19"/>
      <c r="B1064" s="37"/>
      <c r="C1064" s="38"/>
      <c r="D1064" s="32"/>
      <c r="E1064" s="19"/>
      <c r="F1064" s="90"/>
      <c r="G1064" s="91"/>
      <c r="H1064" s="19"/>
      <c r="I1064" s="19"/>
      <c r="J1064" s="19"/>
      <c r="K1064" s="19"/>
      <c r="L1064" s="19"/>
    </row>
    <row r="1065" ht="16.5" customHeight="1">
      <c r="A1065" s="19"/>
      <c r="B1065" s="37"/>
      <c r="C1065" s="38"/>
      <c r="D1065" s="32"/>
      <c r="E1065" s="19"/>
      <c r="F1065" s="90"/>
      <c r="G1065" s="91"/>
      <c r="H1065" s="19"/>
      <c r="I1065" s="19"/>
      <c r="J1065" s="19"/>
      <c r="K1065" s="19"/>
      <c r="L1065" s="19"/>
    </row>
    <row r="1066" ht="16.5" customHeight="1">
      <c r="A1066" s="19"/>
      <c r="B1066" s="37"/>
      <c r="C1066" s="38"/>
      <c r="D1066" s="32"/>
      <c r="E1066" s="19"/>
      <c r="F1066" s="90"/>
      <c r="G1066" s="91"/>
      <c r="H1066" s="19"/>
      <c r="I1066" s="19"/>
      <c r="J1066" s="19"/>
      <c r="K1066" s="19"/>
      <c r="L1066" s="19"/>
    </row>
    <row r="1067" ht="16.5" customHeight="1">
      <c r="A1067" s="19"/>
      <c r="B1067" s="37"/>
      <c r="C1067" s="38"/>
      <c r="D1067" s="32"/>
      <c r="E1067" s="19"/>
      <c r="F1067" s="90"/>
      <c r="G1067" s="91"/>
      <c r="H1067" s="19"/>
      <c r="I1067" s="19"/>
      <c r="J1067" s="19"/>
      <c r="K1067" s="19"/>
      <c r="L1067" s="19"/>
    </row>
    <row r="1068" ht="16.5" customHeight="1">
      <c r="A1068" s="19"/>
      <c r="B1068" s="37"/>
      <c r="C1068" s="38"/>
      <c r="D1068" s="32"/>
      <c r="E1068" s="19"/>
      <c r="F1068" s="90"/>
      <c r="G1068" s="91"/>
      <c r="H1068" s="19"/>
      <c r="I1068" s="19"/>
      <c r="J1068" s="19"/>
      <c r="K1068" s="19"/>
      <c r="L1068" s="19"/>
    </row>
    <row r="1069" ht="16.5" customHeight="1">
      <c r="A1069" s="19"/>
      <c r="B1069" s="37"/>
      <c r="C1069" s="38"/>
      <c r="D1069" s="32"/>
      <c r="E1069" s="19"/>
      <c r="F1069" s="90"/>
      <c r="G1069" s="91"/>
      <c r="H1069" s="19"/>
      <c r="I1069" s="19"/>
      <c r="J1069" s="19"/>
      <c r="K1069" s="19"/>
      <c r="L1069" s="19"/>
    </row>
    <row r="1070" ht="16.5" customHeight="1">
      <c r="A1070" s="19"/>
      <c r="B1070" s="37"/>
      <c r="C1070" s="38"/>
      <c r="D1070" s="32"/>
      <c r="E1070" s="19"/>
      <c r="F1070" s="90"/>
      <c r="G1070" s="91"/>
      <c r="H1070" s="19"/>
      <c r="I1070" s="19"/>
      <c r="J1070" s="19"/>
      <c r="K1070" s="19"/>
      <c r="L1070" s="19"/>
    </row>
    <row r="1071" ht="16.5" customHeight="1">
      <c r="A1071" s="19"/>
      <c r="B1071" s="37"/>
      <c r="C1071" s="38"/>
      <c r="D1071" s="32"/>
      <c r="E1071" s="19"/>
      <c r="F1071" s="90"/>
      <c r="G1071" s="91"/>
      <c r="H1071" s="19"/>
      <c r="I1071" s="19"/>
      <c r="J1071" s="19"/>
      <c r="K1071" s="19"/>
      <c r="L1071" s="19"/>
    </row>
    <row r="1072" ht="16.5" customHeight="1">
      <c r="A1072" s="19"/>
      <c r="B1072" s="37"/>
      <c r="C1072" s="38"/>
      <c r="D1072" s="32"/>
      <c r="E1072" s="19"/>
      <c r="F1072" s="90"/>
      <c r="G1072" s="91"/>
      <c r="H1072" s="19"/>
      <c r="I1072" s="19"/>
      <c r="J1072" s="19"/>
      <c r="K1072" s="19"/>
      <c r="L1072" s="19"/>
    </row>
    <row r="1073" ht="16.5" customHeight="1">
      <c r="A1073" s="19"/>
      <c r="B1073" s="37"/>
      <c r="C1073" s="38"/>
      <c r="D1073" s="32"/>
      <c r="E1073" s="19"/>
      <c r="F1073" s="90"/>
      <c r="G1073" s="91"/>
      <c r="H1073" s="19"/>
      <c r="I1073" s="19"/>
      <c r="J1073" s="19"/>
      <c r="K1073" s="19"/>
      <c r="L1073" s="19"/>
    </row>
    <row r="1074" ht="16.5" customHeight="1">
      <c r="A1074" s="19"/>
      <c r="B1074" s="37"/>
      <c r="C1074" s="38"/>
      <c r="D1074" s="32"/>
      <c r="E1074" s="19"/>
      <c r="F1074" s="90"/>
      <c r="G1074" s="91"/>
      <c r="H1074" s="19"/>
      <c r="I1074" s="19"/>
      <c r="J1074" s="19"/>
      <c r="K1074" s="19"/>
      <c r="L1074" s="19"/>
    </row>
    <row r="1075" ht="16.5" customHeight="1">
      <c r="A1075" s="19"/>
      <c r="B1075" s="37"/>
      <c r="C1075" s="38"/>
      <c r="D1075" s="32"/>
      <c r="E1075" s="19"/>
      <c r="F1075" s="90"/>
      <c r="G1075" s="91"/>
      <c r="H1075" s="19"/>
      <c r="I1075" s="19"/>
      <c r="J1075" s="19"/>
      <c r="K1075" s="19"/>
      <c r="L1075" s="19"/>
    </row>
    <row r="1076" ht="16.5" customHeight="1">
      <c r="A1076" s="19"/>
      <c r="B1076" s="37"/>
      <c r="C1076" s="38"/>
      <c r="D1076" s="32"/>
      <c r="E1076" s="19"/>
      <c r="F1076" s="90"/>
      <c r="G1076" s="91"/>
      <c r="H1076" s="19"/>
      <c r="I1076" s="19"/>
      <c r="J1076" s="19"/>
      <c r="K1076" s="19"/>
      <c r="L1076" s="19"/>
    </row>
    <row r="1077" ht="16.5" customHeight="1">
      <c r="A1077" s="19"/>
      <c r="B1077" s="37"/>
      <c r="C1077" s="38"/>
      <c r="D1077" s="32"/>
      <c r="E1077" s="19"/>
      <c r="F1077" s="90"/>
      <c r="G1077" s="91"/>
      <c r="H1077" s="19"/>
      <c r="I1077" s="19"/>
      <c r="J1077" s="19"/>
      <c r="K1077" s="19"/>
      <c r="L1077" s="19"/>
    </row>
    <row r="1078" ht="16.5" customHeight="1">
      <c r="A1078" s="19"/>
      <c r="B1078" s="37"/>
      <c r="C1078" s="38"/>
      <c r="D1078" s="32"/>
      <c r="E1078" s="19"/>
      <c r="F1078" s="90"/>
      <c r="G1078" s="91"/>
      <c r="H1078" s="19"/>
      <c r="I1078" s="19"/>
      <c r="J1078" s="19"/>
      <c r="K1078" s="19"/>
      <c r="L1078" s="19"/>
    </row>
    <row r="1079" ht="16.5" customHeight="1">
      <c r="A1079" s="19"/>
      <c r="B1079" s="37"/>
      <c r="C1079" s="38"/>
      <c r="D1079" s="32"/>
      <c r="E1079" s="19"/>
      <c r="F1079" s="90"/>
      <c r="G1079" s="91"/>
      <c r="H1079" s="19"/>
      <c r="I1079" s="19"/>
      <c r="J1079" s="19"/>
      <c r="K1079" s="19"/>
      <c r="L1079" s="19"/>
    </row>
    <row r="1080" ht="16.5" customHeight="1">
      <c r="A1080" s="19"/>
      <c r="B1080" s="37"/>
      <c r="C1080" s="38"/>
      <c r="D1080" s="32"/>
      <c r="E1080" s="19"/>
      <c r="F1080" s="90"/>
      <c r="G1080" s="91"/>
      <c r="H1080" s="19"/>
      <c r="I1080" s="19"/>
      <c r="J1080" s="19"/>
      <c r="K1080" s="19"/>
      <c r="L1080" s="19"/>
    </row>
    <row r="1081" ht="16.5" customHeight="1">
      <c r="A1081" s="19"/>
      <c r="B1081" s="37"/>
      <c r="C1081" s="38"/>
      <c r="D1081" s="32"/>
      <c r="E1081" s="19"/>
      <c r="F1081" s="90"/>
      <c r="G1081" s="91"/>
      <c r="H1081" s="19"/>
      <c r="I1081" s="19"/>
      <c r="J1081" s="19"/>
      <c r="K1081" s="19"/>
      <c r="L1081" s="19"/>
    </row>
    <row r="1082" ht="16.5" customHeight="1">
      <c r="A1082" s="19"/>
      <c r="B1082" s="37"/>
      <c r="C1082" s="38"/>
      <c r="D1082" s="32"/>
      <c r="E1082" s="19"/>
      <c r="F1082" s="90"/>
      <c r="G1082" s="91"/>
      <c r="H1082" s="19"/>
      <c r="I1082" s="19"/>
      <c r="J1082" s="19"/>
      <c r="K1082" s="19"/>
      <c r="L1082" s="19"/>
    </row>
    <row r="1083" ht="16.5" customHeight="1">
      <c r="A1083" s="19"/>
      <c r="B1083" s="37"/>
      <c r="C1083" s="38"/>
      <c r="D1083" s="32"/>
      <c r="E1083" s="19"/>
      <c r="F1083" s="90"/>
      <c r="G1083" s="91"/>
      <c r="H1083" s="19"/>
      <c r="I1083" s="19"/>
      <c r="J1083" s="19"/>
      <c r="K1083" s="19"/>
      <c r="L1083" s="19"/>
    </row>
    <row r="1084" ht="16.5" customHeight="1">
      <c r="A1084" s="19"/>
      <c r="B1084" s="37"/>
      <c r="C1084" s="38"/>
      <c r="D1084" s="32"/>
      <c r="E1084" s="19"/>
      <c r="F1084" s="90"/>
      <c r="G1084" s="91"/>
      <c r="H1084" s="19"/>
      <c r="I1084" s="19"/>
      <c r="J1084" s="19"/>
      <c r="K1084" s="19"/>
      <c r="L1084" s="19"/>
    </row>
    <row r="1085" ht="16.5" customHeight="1">
      <c r="A1085" s="19"/>
      <c r="B1085" s="37"/>
      <c r="C1085" s="38"/>
      <c r="D1085" s="32"/>
      <c r="E1085" s="19"/>
      <c r="F1085" s="90"/>
      <c r="G1085" s="91"/>
      <c r="H1085" s="19"/>
      <c r="I1085" s="19"/>
      <c r="J1085" s="19"/>
      <c r="K1085" s="19"/>
      <c r="L1085" s="19"/>
    </row>
    <row r="1086" ht="16.5" customHeight="1">
      <c r="A1086" s="19"/>
      <c r="B1086" s="37"/>
      <c r="C1086" s="38"/>
      <c r="D1086" s="32"/>
      <c r="E1086" s="19"/>
      <c r="F1086" s="90"/>
      <c r="G1086" s="91"/>
      <c r="H1086" s="19"/>
      <c r="I1086" s="19"/>
      <c r="J1086" s="19"/>
      <c r="K1086" s="19"/>
      <c r="L1086" s="19"/>
    </row>
    <row r="1087" ht="16.5" customHeight="1">
      <c r="A1087" s="19"/>
      <c r="B1087" s="37"/>
      <c r="C1087" s="38"/>
      <c r="D1087" s="32"/>
      <c r="E1087" s="19"/>
      <c r="F1087" s="90"/>
      <c r="G1087" s="91"/>
      <c r="H1087" s="19"/>
      <c r="I1087" s="19"/>
      <c r="J1087" s="19"/>
      <c r="K1087" s="19"/>
      <c r="L1087" s="19"/>
    </row>
    <row r="1088" ht="16.5" customHeight="1">
      <c r="A1088" s="19"/>
      <c r="B1088" s="37"/>
      <c r="C1088" s="38"/>
      <c r="D1088" s="32"/>
      <c r="E1088" s="19"/>
      <c r="F1088" s="90"/>
      <c r="G1088" s="91"/>
      <c r="H1088" s="19"/>
      <c r="I1088" s="19"/>
      <c r="J1088" s="19"/>
      <c r="K1088" s="19"/>
      <c r="L1088" s="19"/>
    </row>
    <row r="1089" ht="16.5" customHeight="1">
      <c r="A1089" s="19"/>
      <c r="B1089" s="37"/>
      <c r="C1089" s="38"/>
      <c r="D1089" s="32"/>
      <c r="E1089" s="19"/>
      <c r="F1089" s="90"/>
      <c r="G1089" s="91"/>
      <c r="H1089" s="19"/>
      <c r="I1089" s="19"/>
      <c r="J1089" s="19"/>
      <c r="K1089" s="19"/>
      <c r="L1089" s="19"/>
    </row>
    <row r="1090" ht="16.5" customHeight="1">
      <c r="A1090" s="19"/>
      <c r="B1090" s="37"/>
      <c r="C1090" s="38"/>
      <c r="D1090" s="32"/>
      <c r="E1090" s="19"/>
      <c r="F1090" s="90"/>
      <c r="G1090" s="91"/>
      <c r="H1090" s="19"/>
      <c r="I1090" s="19"/>
      <c r="J1090" s="19"/>
      <c r="K1090" s="19"/>
      <c r="L1090" s="19"/>
    </row>
    <row r="1091" ht="16.5" customHeight="1">
      <c r="A1091" s="19"/>
      <c r="B1091" s="37"/>
      <c r="C1091" s="38"/>
      <c r="D1091" s="32"/>
      <c r="E1091" s="19"/>
      <c r="F1091" s="90"/>
      <c r="G1091" s="91"/>
      <c r="H1091" s="19"/>
      <c r="I1091" s="19"/>
      <c r="J1091" s="19"/>
      <c r="K1091" s="19"/>
      <c r="L1091" s="19"/>
    </row>
    <row r="1092" ht="16.5" customHeight="1">
      <c r="A1092" s="19"/>
      <c r="B1092" s="37"/>
      <c r="C1092" s="38"/>
      <c r="D1092" s="32"/>
      <c r="E1092" s="19"/>
      <c r="F1092" s="90"/>
      <c r="G1092" s="91"/>
      <c r="H1092" s="19"/>
      <c r="I1092" s="19"/>
      <c r="J1092" s="19"/>
      <c r="K1092" s="19"/>
      <c r="L1092" s="19"/>
    </row>
    <row r="1093" ht="16.5" customHeight="1">
      <c r="A1093" s="19"/>
      <c r="B1093" s="37"/>
      <c r="C1093" s="38"/>
      <c r="D1093" s="32"/>
      <c r="E1093" s="19"/>
      <c r="F1093" s="90"/>
      <c r="G1093" s="91"/>
      <c r="H1093" s="19"/>
      <c r="I1093" s="19"/>
      <c r="J1093" s="19"/>
      <c r="K1093" s="19"/>
      <c r="L1093" s="19"/>
    </row>
    <row r="1094" ht="16.5" customHeight="1">
      <c r="A1094" s="19"/>
      <c r="B1094" s="37"/>
      <c r="C1094" s="38"/>
      <c r="D1094" s="32"/>
      <c r="E1094" s="19"/>
      <c r="F1094" s="90"/>
      <c r="G1094" s="91"/>
      <c r="H1094" s="19"/>
      <c r="I1094" s="19"/>
      <c r="J1094" s="19"/>
      <c r="K1094" s="19"/>
      <c r="L1094" s="19"/>
    </row>
    <row r="1095" ht="16.5" customHeight="1">
      <c r="A1095" s="19"/>
      <c r="B1095" s="37"/>
      <c r="C1095" s="38"/>
      <c r="D1095" s="32"/>
      <c r="E1095" s="19"/>
      <c r="F1095" s="90"/>
      <c r="G1095" s="91"/>
      <c r="H1095" s="19"/>
      <c r="I1095" s="19"/>
      <c r="J1095" s="19"/>
      <c r="K1095" s="19"/>
      <c r="L1095" s="19"/>
    </row>
    <row r="1096" ht="16.5" customHeight="1">
      <c r="A1096" s="19"/>
      <c r="B1096" s="37"/>
      <c r="C1096" s="38"/>
      <c r="D1096" s="32"/>
      <c r="E1096" s="19"/>
      <c r="F1096" s="90"/>
      <c r="G1096" s="91"/>
      <c r="H1096" s="19"/>
      <c r="I1096" s="19"/>
      <c r="J1096" s="19"/>
      <c r="K1096" s="19"/>
      <c r="L1096" s="19"/>
    </row>
    <row r="1097" ht="16.5" customHeight="1">
      <c r="A1097" s="19"/>
      <c r="B1097" s="37"/>
      <c r="C1097" s="38"/>
      <c r="D1097" s="32"/>
      <c r="E1097" s="19"/>
      <c r="F1097" s="90"/>
      <c r="G1097" s="91"/>
      <c r="H1097" s="19"/>
      <c r="I1097" s="19"/>
      <c r="J1097" s="19"/>
      <c r="K1097" s="19"/>
      <c r="L1097" s="19"/>
    </row>
    <row r="1098" ht="16.5" customHeight="1">
      <c r="A1098" s="19"/>
      <c r="B1098" s="37"/>
      <c r="C1098" s="38"/>
      <c r="D1098" s="32"/>
      <c r="E1098" s="19"/>
      <c r="F1098" s="90"/>
      <c r="G1098" s="91"/>
      <c r="H1098" s="19"/>
      <c r="I1098" s="19"/>
      <c r="J1098" s="19"/>
      <c r="K1098" s="19"/>
      <c r="L1098" s="19"/>
    </row>
    <row r="1099" ht="16.5" customHeight="1">
      <c r="A1099" s="19"/>
      <c r="B1099" s="37"/>
      <c r="C1099" s="38"/>
      <c r="D1099" s="32"/>
      <c r="E1099" s="19"/>
      <c r="F1099" s="90"/>
      <c r="G1099" s="91"/>
      <c r="H1099" s="19"/>
      <c r="I1099" s="19"/>
      <c r="J1099" s="19"/>
      <c r="K1099" s="19"/>
      <c r="L1099" s="19"/>
    </row>
    <row r="1100" ht="16.5" customHeight="1">
      <c r="A1100" s="19"/>
      <c r="B1100" s="37"/>
      <c r="C1100" s="38"/>
      <c r="D1100" s="32"/>
      <c r="E1100" s="19"/>
      <c r="F1100" s="90"/>
      <c r="G1100" s="91"/>
      <c r="H1100" s="19"/>
      <c r="I1100" s="19"/>
      <c r="J1100" s="19"/>
      <c r="K1100" s="19"/>
      <c r="L1100" s="19"/>
    </row>
    <row r="1101" ht="16.5" customHeight="1">
      <c r="A1101" s="19"/>
      <c r="B1101" s="37"/>
      <c r="C1101" s="38"/>
      <c r="D1101" s="32"/>
      <c r="E1101" s="19"/>
      <c r="F1101" s="90"/>
      <c r="G1101" s="91"/>
      <c r="H1101" s="19"/>
      <c r="I1101" s="19"/>
      <c r="J1101" s="19"/>
      <c r="K1101" s="19"/>
      <c r="L1101" s="19"/>
    </row>
    <row r="1102" ht="16.5" customHeight="1">
      <c r="A1102" s="19"/>
      <c r="B1102" s="37"/>
      <c r="C1102" s="38"/>
      <c r="D1102" s="32"/>
      <c r="E1102" s="19"/>
      <c r="F1102" s="90"/>
      <c r="G1102" s="91"/>
      <c r="H1102" s="19"/>
      <c r="I1102" s="19"/>
      <c r="J1102" s="19"/>
      <c r="K1102" s="19"/>
      <c r="L1102" s="19"/>
    </row>
    <row r="1103" ht="16.5" customHeight="1">
      <c r="A1103" s="19"/>
      <c r="B1103" s="37"/>
      <c r="C1103" s="38"/>
      <c r="D1103" s="32"/>
      <c r="E1103" s="19"/>
      <c r="F1103" s="90"/>
      <c r="G1103" s="91"/>
      <c r="H1103" s="19"/>
      <c r="I1103" s="19"/>
      <c r="J1103" s="19"/>
      <c r="K1103" s="19"/>
      <c r="L1103" s="19"/>
    </row>
    <row r="1104" ht="16.5" customHeight="1">
      <c r="A1104" s="19"/>
      <c r="B1104" s="37"/>
      <c r="C1104" s="38"/>
      <c r="D1104" s="32"/>
      <c r="E1104" s="19"/>
      <c r="F1104" s="90"/>
      <c r="G1104" s="91"/>
      <c r="H1104" s="19"/>
      <c r="I1104" s="19"/>
      <c r="J1104" s="19"/>
      <c r="K1104" s="19"/>
      <c r="L1104" s="19"/>
    </row>
    <row r="1105" ht="16.5" customHeight="1">
      <c r="A1105" s="19"/>
      <c r="B1105" s="37"/>
      <c r="C1105" s="38"/>
      <c r="D1105" s="32"/>
      <c r="E1105" s="19"/>
      <c r="F1105" s="90"/>
      <c r="G1105" s="91"/>
      <c r="H1105" s="19"/>
      <c r="I1105" s="19"/>
      <c r="J1105" s="19"/>
      <c r="K1105" s="19"/>
      <c r="L1105" s="19"/>
    </row>
    <row r="1106" ht="16.5" customHeight="1">
      <c r="A1106" s="19"/>
      <c r="B1106" s="37"/>
      <c r="C1106" s="38"/>
      <c r="D1106" s="32"/>
      <c r="E1106" s="19"/>
      <c r="F1106" s="90"/>
      <c r="G1106" s="91"/>
      <c r="H1106" s="19"/>
      <c r="I1106" s="19"/>
      <c r="J1106" s="19"/>
      <c r="K1106" s="19"/>
      <c r="L1106" s="19"/>
    </row>
    <row r="1107" ht="16.5" customHeight="1">
      <c r="A1107" s="19"/>
      <c r="B1107" s="37"/>
      <c r="C1107" s="38"/>
      <c r="D1107" s="32"/>
      <c r="E1107" s="19"/>
      <c r="F1107" s="90"/>
      <c r="G1107" s="91"/>
      <c r="H1107" s="19"/>
      <c r="I1107" s="19"/>
      <c r="J1107" s="19"/>
      <c r="K1107" s="19"/>
      <c r="L1107" s="19"/>
    </row>
    <row r="1108" ht="16.5" customHeight="1">
      <c r="A1108" s="19"/>
      <c r="B1108" s="37"/>
      <c r="C1108" s="38"/>
      <c r="D1108" s="32"/>
      <c r="E1108" s="19"/>
      <c r="F1108" s="90"/>
      <c r="G1108" s="91"/>
      <c r="H1108" s="19"/>
      <c r="I1108" s="19"/>
      <c r="J1108" s="19"/>
      <c r="K1108" s="19"/>
      <c r="L1108" s="19"/>
    </row>
    <row r="1109" ht="16.5" customHeight="1">
      <c r="A1109" s="19"/>
      <c r="B1109" s="37"/>
      <c r="C1109" s="38"/>
      <c r="D1109" s="32"/>
      <c r="E1109" s="19"/>
      <c r="F1109" s="90"/>
      <c r="G1109" s="91"/>
      <c r="H1109" s="19"/>
      <c r="I1109" s="19"/>
      <c r="J1109" s="19"/>
      <c r="K1109" s="19"/>
      <c r="L1109" s="19"/>
    </row>
    <row r="1110" ht="16.5" customHeight="1">
      <c r="A1110" s="19"/>
      <c r="B1110" s="37"/>
      <c r="C1110" s="38"/>
      <c r="D1110" s="32"/>
      <c r="E1110" s="19"/>
      <c r="F1110" s="90"/>
      <c r="G1110" s="91"/>
      <c r="H1110" s="19"/>
      <c r="I1110" s="19"/>
      <c r="J1110" s="19"/>
      <c r="K1110" s="19"/>
      <c r="L1110" s="19"/>
    </row>
    <row r="1111" ht="16.5" customHeight="1">
      <c r="A1111" s="19"/>
      <c r="B1111" s="37"/>
      <c r="C1111" s="38"/>
      <c r="D1111" s="32"/>
      <c r="E1111" s="19"/>
      <c r="F1111" s="90"/>
      <c r="G1111" s="91"/>
      <c r="H1111" s="19"/>
      <c r="I1111" s="19"/>
      <c r="J1111" s="19"/>
      <c r="K1111" s="19"/>
      <c r="L1111" s="19"/>
    </row>
    <row r="1112" ht="16.5" customHeight="1">
      <c r="A1112" s="19"/>
      <c r="B1112" s="37"/>
      <c r="C1112" s="38"/>
      <c r="D1112" s="32"/>
      <c r="E1112" s="19"/>
      <c r="F1112" s="90"/>
      <c r="G1112" s="91"/>
      <c r="H1112" s="19"/>
      <c r="I1112" s="19"/>
      <c r="J1112" s="19"/>
      <c r="K1112" s="19"/>
      <c r="L1112" s="19"/>
    </row>
    <row r="1113" ht="16.5" customHeight="1">
      <c r="A1113" s="19"/>
      <c r="B1113" s="37"/>
      <c r="C1113" s="38"/>
      <c r="D1113" s="32"/>
      <c r="E1113" s="19"/>
      <c r="F1113" s="90"/>
      <c r="G1113" s="91"/>
      <c r="H1113" s="19"/>
      <c r="I1113" s="19"/>
      <c r="J1113" s="19"/>
      <c r="K1113" s="19"/>
      <c r="L1113" s="19"/>
    </row>
    <row r="1114" ht="16.5" customHeight="1">
      <c r="A1114" s="19"/>
      <c r="B1114" s="37"/>
      <c r="C1114" s="38"/>
      <c r="D1114" s="32"/>
      <c r="E1114" s="19"/>
      <c r="F1114" s="90"/>
      <c r="G1114" s="91"/>
      <c r="H1114" s="19"/>
      <c r="I1114" s="19"/>
      <c r="J1114" s="19"/>
      <c r="K1114" s="19"/>
      <c r="L1114" s="19"/>
    </row>
    <row r="1115" ht="16.5" customHeight="1">
      <c r="A1115" s="19"/>
      <c r="B1115" s="37"/>
      <c r="C1115" s="38"/>
      <c r="D1115" s="32"/>
      <c r="E1115" s="19"/>
      <c r="F1115" s="90"/>
      <c r="G1115" s="91"/>
      <c r="H1115" s="19"/>
      <c r="I1115" s="19"/>
      <c r="J1115" s="19"/>
      <c r="K1115" s="19"/>
      <c r="L1115" s="19"/>
    </row>
    <row r="1116" ht="16.5" customHeight="1">
      <c r="A1116" s="19"/>
      <c r="B1116" s="37"/>
      <c r="C1116" s="38"/>
      <c r="D1116" s="32"/>
      <c r="E1116" s="19"/>
      <c r="F1116" s="90"/>
      <c r="G1116" s="91"/>
      <c r="H1116" s="19"/>
      <c r="I1116" s="19"/>
      <c r="J1116" s="19"/>
      <c r="K1116" s="19"/>
      <c r="L1116" s="19"/>
    </row>
    <row r="1117" ht="16.5" customHeight="1">
      <c r="A1117" s="19"/>
      <c r="B1117" s="37"/>
      <c r="C1117" s="38"/>
      <c r="D1117" s="32"/>
      <c r="E1117" s="19"/>
      <c r="F1117" s="90"/>
      <c r="G1117" s="91"/>
      <c r="H1117" s="19"/>
      <c r="I1117" s="19"/>
      <c r="J1117" s="19"/>
      <c r="K1117" s="19"/>
      <c r="L1117" s="19"/>
    </row>
    <row r="1118" ht="16.5" customHeight="1">
      <c r="A1118" s="19"/>
      <c r="B1118" s="37"/>
      <c r="C1118" s="38"/>
      <c r="D1118" s="32"/>
      <c r="E1118" s="19"/>
      <c r="F1118" s="90"/>
      <c r="G1118" s="91"/>
      <c r="H1118" s="19"/>
      <c r="I1118" s="19"/>
      <c r="J1118" s="19"/>
      <c r="K1118" s="19"/>
      <c r="L1118" s="19"/>
    </row>
    <row r="1119" ht="16.5" customHeight="1">
      <c r="A1119" s="19"/>
      <c r="B1119" s="37"/>
      <c r="C1119" s="38"/>
      <c r="D1119" s="32"/>
      <c r="E1119" s="19"/>
      <c r="F1119" s="90"/>
      <c r="G1119" s="91"/>
      <c r="H1119" s="19"/>
      <c r="I1119" s="19"/>
      <c r="J1119" s="19"/>
      <c r="K1119" s="19"/>
      <c r="L1119" s="19"/>
    </row>
    <row r="1120" ht="16.5" customHeight="1">
      <c r="A1120" s="19"/>
      <c r="B1120" s="37"/>
      <c r="C1120" s="38"/>
      <c r="D1120" s="32"/>
      <c r="E1120" s="19"/>
      <c r="F1120" s="90"/>
      <c r="G1120" s="91"/>
      <c r="H1120" s="19"/>
      <c r="I1120" s="19"/>
      <c r="J1120" s="19"/>
      <c r="K1120" s="19"/>
      <c r="L1120" s="19"/>
    </row>
    <row r="1121" ht="16.5" customHeight="1">
      <c r="A1121" s="19"/>
      <c r="B1121" s="37"/>
      <c r="C1121" s="38"/>
      <c r="D1121" s="32"/>
      <c r="E1121" s="19"/>
      <c r="F1121" s="90"/>
      <c r="G1121" s="91"/>
      <c r="H1121" s="19"/>
      <c r="I1121" s="19"/>
      <c r="J1121" s="19"/>
      <c r="K1121" s="19"/>
      <c r="L1121" s="19"/>
    </row>
    <row r="1122" ht="16.5" customHeight="1">
      <c r="A1122" s="19"/>
      <c r="B1122" s="37"/>
      <c r="C1122" s="38"/>
      <c r="D1122" s="32"/>
      <c r="E1122" s="19"/>
      <c r="F1122" s="90"/>
      <c r="G1122" s="91"/>
      <c r="H1122" s="19"/>
      <c r="I1122" s="19"/>
      <c r="J1122" s="19"/>
      <c r="K1122" s="19"/>
      <c r="L1122" s="19"/>
    </row>
    <row r="1123" ht="16.5" customHeight="1">
      <c r="A1123" s="19"/>
      <c r="B1123" s="37"/>
      <c r="C1123" s="38"/>
      <c r="D1123" s="32"/>
      <c r="E1123" s="19"/>
      <c r="F1123" s="90"/>
      <c r="G1123" s="91"/>
      <c r="H1123" s="19"/>
      <c r="I1123" s="19"/>
      <c r="J1123" s="19"/>
      <c r="K1123" s="19"/>
      <c r="L1123" s="19"/>
    </row>
    <row r="1124" ht="16.5" customHeight="1">
      <c r="A1124" s="19"/>
      <c r="B1124" s="37"/>
      <c r="C1124" s="38"/>
      <c r="D1124" s="32"/>
      <c r="E1124" s="19"/>
      <c r="F1124" s="90"/>
      <c r="G1124" s="91"/>
      <c r="H1124" s="19"/>
      <c r="I1124" s="19"/>
      <c r="J1124" s="19"/>
      <c r="K1124" s="19"/>
      <c r="L1124" s="19"/>
    </row>
    <row r="1125" ht="16.5" customHeight="1">
      <c r="A1125" s="19"/>
      <c r="B1125" s="37"/>
      <c r="C1125" s="38"/>
      <c r="D1125" s="32"/>
      <c r="E1125" s="19"/>
      <c r="F1125" s="90"/>
      <c r="G1125" s="91"/>
      <c r="H1125" s="19"/>
      <c r="I1125" s="19"/>
      <c r="J1125" s="19"/>
      <c r="K1125" s="19"/>
      <c r="L1125" s="19"/>
    </row>
    <row r="1126" ht="16.5" customHeight="1">
      <c r="A1126" s="19"/>
      <c r="B1126" s="37"/>
      <c r="C1126" s="38"/>
      <c r="D1126" s="32"/>
      <c r="E1126" s="19"/>
      <c r="F1126" s="90"/>
      <c r="G1126" s="91"/>
      <c r="H1126" s="19"/>
      <c r="I1126" s="19"/>
      <c r="J1126" s="19"/>
      <c r="K1126" s="19"/>
      <c r="L1126" s="19"/>
    </row>
    <row r="1127" ht="16.5" customHeight="1">
      <c r="A1127" s="19"/>
      <c r="B1127" s="37"/>
      <c r="C1127" s="38"/>
      <c r="D1127" s="32"/>
      <c r="E1127" s="19"/>
      <c r="F1127" s="90"/>
      <c r="G1127" s="91"/>
      <c r="H1127" s="19"/>
      <c r="I1127" s="19"/>
      <c r="J1127" s="19"/>
      <c r="K1127" s="19"/>
      <c r="L1127" s="19"/>
    </row>
    <row r="1128" ht="16.5" customHeight="1">
      <c r="A1128" s="19"/>
      <c r="B1128" s="37"/>
      <c r="C1128" s="38"/>
      <c r="D1128" s="32"/>
      <c r="E1128" s="19"/>
      <c r="F1128" s="90"/>
      <c r="G1128" s="91"/>
      <c r="H1128" s="19"/>
      <c r="I1128" s="19"/>
      <c r="J1128" s="19"/>
      <c r="K1128" s="19"/>
      <c r="L1128" s="19"/>
    </row>
    <row r="1129" ht="16.5" customHeight="1">
      <c r="A1129" s="19"/>
      <c r="B1129" s="37"/>
      <c r="C1129" s="38"/>
      <c r="D1129" s="32"/>
      <c r="E1129" s="19"/>
      <c r="F1129" s="90"/>
      <c r="G1129" s="91"/>
      <c r="H1129" s="19"/>
      <c r="I1129" s="19"/>
      <c r="J1129" s="19"/>
      <c r="K1129" s="19"/>
      <c r="L1129" s="19"/>
    </row>
    <row r="1130" ht="16.5" customHeight="1">
      <c r="A1130" s="19"/>
      <c r="B1130" s="37"/>
      <c r="C1130" s="38"/>
      <c r="D1130" s="32"/>
      <c r="E1130" s="19"/>
      <c r="F1130" s="90"/>
      <c r="G1130" s="91"/>
      <c r="H1130" s="19"/>
      <c r="I1130" s="19"/>
      <c r="J1130" s="19"/>
      <c r="K1130" s="19"/>
      <c r="L1130" s="19"/>
    </row>
    <row r="1131" ht="16.5" customHeight="1">
      <c r="A1131" s="19"/>
      <c r="B1131" s="37"/>
      <c r="C1131" s="38"/>
      <c r="D1131" s="32"/>
      <c r="E1131" s="19"/>
      <c r="F1131" s="90"/>
      <c r="G1131" s="91"/>
      <c r="H1131" s="19"/>
      <c r="I1131" s="19"/>
      <c r="J1131" s="19"/>
      <c r="K1131" s="19"/>
      <c r="L1131" s="19"/>
    </row>
    <row r="1132" ht="16.5" customHeight="1">
      <c r="A1132" s="19"/>
      <c r="B1132" s="37"/>
      <c r="C1132" s="38"/>
      <c r="D1132" s="32"/>
      <c r="E1132" s="19"/>
      <c r="F1132" s="90"/>
      <c r="G1132" s="91"/>
      <c r="H1132" s="19"/>
      <c r="I1132" s="19"/>
      <c r="J1132" s="19"/>
      <c r="K1132" s="19"/>
      <c r="L1132" s="19"/>
    </row>
    <row r="1133" ht="16.5" customHeight="1">
      <c r="A1133" s="19"/>
      <c r="B1133" s="37"/>
      <c r="C1133" s="38"/>
      <c r="D1133" s="32"/>
      <c r="E1133" s="19"/>
      <c r="F1133" s="90"/>
      <c r="G1133" s="91"/>
      <c r="H1133" s="19"/>
      <c r="I1133" s="19"/>
      <c r="J1133" s="19"/>
      <c r="K1133" s="19"/>
      <c r="L1133" s="19"/>
    </row>
    <row r="1134" ht="16.5" customHeight="1">
      <c r="A1134" s="19"/>
      <c r="B1134" s="37"/>
      <c r="C1134" s="38"/>
      <c r="D1134" s="32"/>
      <c r="E1134" s="19"/>
      <c r="F1134" s="90"/>
      <c r="G1134" s="91"/>
      <c r="H1134" s="19"/>
      <c r="I1134" s="19"/>
      <c r="J1134" s="19"/>
      <c r="K1134" s="19"/>
      <c r="L1134" s="19"/>
    </row>
    <row r="1135" ht="16.5" customHeight="1">
      <c r="A1135" s="19"/>
      <c r="B1135" s="37"/>
      <c r="C1135" s="38"/>
      <c r="D1135" s="32"/>
      <c r="E1135" s="19"/>
      <c r="F1135" s="90"/>
      <c r="G1135" s="91"/>
      <c r="H1135" s="19"/>
      <c r="I1135" s="19"/>
      <c r="J1135" s="19"/>
      <c r="K1135" s="19"/>
      <c r="L1135" s="19"/>
    </row>
    <row r="1136" ht="16.5" customHeight="1">
      <c r="A1136" s="19"/>
      <c r="B1136" s="37"/>
      <c r="C1136" s="38"/>
      <c r="D1136" s="32"/>
      <c r="E1136" s="19"/>
      <c r="F1136" s="90"/>
      <c r="G1136" s="91"/>
      <c r="H1136" s="19"/>
      <c r="I1136" s="19"/>
      <c r="J1136" s="19"/>
      <c r="K1136" s="19"/>
      <c r="L1136" s="19"/>
    </row>
    <row r="1137" ht="16.5" customHeight="1">
      <c r="A1137" s="19"/>
      <c r="B1137" s="37"/>
      <c r="C1137" s="38"/>
      <c r="D1137" s="32"/>
      <c r="E1137" s="19"/>
      <c r="F1137" s="90"/>
      <c r="G1137" s="91"/>
      <c r="H1137" s="19"/>
      <c r="I1137" s="19"/>
      <c r="J1137" s="19"/>
      <c r="K1137" s="19"/>
      <c r="L1137" s="19"/>
    </row>
    <row r="1138" ht="16.5" customHeight="1">
      <c r="A1138" s="19"/>
      <c r="B1138" s="37"/>
      <c r="C1138" s="38"/>
      <c r="D1138" s="32"/>
      <c r="E1138" s="19"/>
      <c r="F1138" s="90"/>
      <c r="G1138" s="91"/>
      <c r="H1138" s="19"/>
      <c r="I1138" s="19"/>
      <c r="J1138" s="19"/>
      <c r="K1138" s="19"/>
      <c r="L1138" s="19"/>
    </row>
    <row r="1139" ht="16.5" customHeight="1">
      <c r="A1139" s="19"/>
      <c r="B1139" s="37"/>
      <c r="C1139" s="38"/>
      <c r="D1139" s="32"/>
      <c r="E1139" s="19"/>
      <c r="F1139" s="90"/>
      <c r="G1139" s="91"/>
      <c r="H1139" s="19"/>
      <c r="I1139" s="19"/>
      <c r="J1139" s="19"/>
      <c r="K1139" s="19"/>
      <c r="L1139" s="19"/>
    </row>
    <row r="1140" ht="16.5" customHeight="1">
      <c r="A1140" s="19"/>
      <c r="B1140" s="37"/>
      <c r="C1140" s="38"/>
      <c r="D1140" s="32"/>
      <c r="E1140" s="19"/>
      <c r="F1140" s="90"/>
      <c r="G1140" s="91"/>
      <c r="H1140" s="19"/>
      <c r="I1140" s="19"/>
      <c r="J1140" s="19"/>
      <c r="K1140" s="19"/>
      <c r="L1140" s="19"/>
    </row>
    <row r="1141" ht="16.5" customHeight="1">
      <c r="A1141" s="19"/>
      <c r="B1141" s="37"/>
      <c r="C1141" s="38"/>
      <c r="D1141" s="32"/>
      <c r="E1141" s="19"/>
      <c r="F1141" s="90"/>
      <c r="G1141" s="91"/>
      <c r="H1141" s="19"/>
      <c r="I1141" s="19"/>
      <c r="J1141" s="19"/>
      <c r="K1141" s="19"/>
      <c r="L1141" s="19"/>
    </row>
    <row r="1142" ht="16.5" customHeight="1">
      <c r="A1142" s="19"/>
      <c r="B1142" s="37"/>
      <c r="C1142" s="38"/>
      <c r="D1142" s="32"/>
      <c r="E1142" s="19"/>
      <c r="F1142" s="90"/>
      <c r="G1142" s="91"/>
      <c r="H1142" s="19"/>
      <c r="I1142" s="19"/>
      <c r="J1142" s="19"/>
      <c r="K1142" s="19"/>
      <c r="L1142" s="19"/>
    </row>
    <row r="1143" ht="16.5" customHeight="1">
      <c r="A1143" s="19"/>
      <c r="B1143" s="37"/>
      <c r="C1143" s="38"/>
      <c r="D1143" s="32"/>
      <c r="E1143" s="19"/>
      <c r="F1143" s="90"/>
      <c r="G1143" s="91"/>
      <c r="H1143" s="19"/>
      <c r="I1143" s="19"/>
      <c r="J1143" s="19"/>
      <c r="K1143" s="19"/>
      <c r="L1143" s="19"/>
    </row>
    <row r="1144" ht="16.5" customHeight="1">
      <c r="A1144" s="19"/>
      <c r="B1144" s="37"/>
      <c r="C1144" s="38"/>
      <c r="D1144" s="32"/>
      <c r="E1144" s="19"/>
      <c r="F1144" s="90"/>
      <c r="G1144" s="91"/>
      <c r="H1144" s="19"/>
      <c r="I1144" s="19"/>
      <c r="J1144" s="19"/>
      <c r="K1144" s="19"/>
      <c r="L1144" s="19"/>
    </row>
    <row r="1145" ht="16.5" customHeight="1">
      <c r="A1145" s="19"/>
      <c r="B1145" s="37"/>
      <c r="C1145" s="38"/>
      <c r="D1145" s="32"/>
      <c r="E1145" s="19"/>
      <c r="F1145" s="90"/>
      <c r="G1145" s="91"/>
      <c r="H1145" s="19"/>
      <c r="I1145" s="19"/>
      <c r="J1145" s="19"/>
      <c r="K1145" s="19"/>
      <c r="L1145" s="19"/>
    </row>
    <row r="1146" ht="16.5" customHeight="1">
      <c r="A1146" s="19"/>
      <c r="B1146" s="37"/>
      <c r="C1146" s="38"/>
      <c r="D1146" s="32"/>
      <c r="E1146" s="19"/>
      <c r="F1146" s="90"/>
      <c r="G1146" s="91"/>
      <c r="H1146" s="19"/>
      <c r="I1146" s="19"/>
      <c r="J1146" s="19"/>
      <c r="K1146" s="19"/>
      <c r="L1146" s="19"/>
    </row>
    <row r="1147" ht="16.5" customHeight="1">
      <c r="A1147" s="19"/>
      <c r="B1147" s="37"/>
      <c r="C1147" s="38"/>
      <c r="D1147" s="32"/>
      <c r="E1147" s="19"/>
      <c r="F1147" s="90"/>
      <c r="G1147" s="91"/>
      <c r="H1147" s="19"/>
      <c r="I1147" s="19"/>
      <c r="J1147" s="19"/>
      <c r="K1147" s="19"/>
      <c r="L1147" s="19"/>
    </row>
    <row r="1148" ht="16.5" customHeight="1">
      <c r="A1148" s="19"/>
      <c r="B1148" s="37"/>
      <c r="C1148" s="38"/>
      <c r="D1148" s="32"/>
      <c r="E1148" s="19"/>
      <c r="F1148" s="90"/>
      <c r="G1148" s="91"/>
      <c r="H1148" s="19"/>
      <c r="I1148" s="19"/>
      <c r="J1148" s="19"/>
      <c r="K1148" s="19"/>
      <c r="L1148" s="19"/>
    </row>
    <row r="1149" ht="16.5" customHeight="1">
      <c r="A1149" s="19"/>
      <c r="B1149" s="37"/>
      <c r="C1149" s="38"/>
      <c r="D1149" s="32"/>
      <c r="E1149" s="19"/>
      <c r="F1149" s="90"/>
      <c r="G1149" s="91"/>
      <c r="H1149" s="19"/>
      <c r="I1149" s="19"/>
      <c r="J1149" s="19"/>
      <c r="K1149" s="19"/>
      <c r="L1149" s="19"/>
    </row>
    <row r="1150" ht="16.5" customHeight="1">
      <c r="A1150" s="19"/>
      <c r="B1150" s="37"/>
      <c r="C1150" s="38"/>
      <c r="D1150" s="32"/>
      <c r="E1150" s="19"/>
      <c r="F1150" s="90"/>
      <c r="G1150" s="91"/>
      <c r="H1150" s="19"/>
      <c r="I1150" s="19"/>
      <c r="J1150" s="19"/>
      <c r="K1150" s="19"/>
      <c r="L1150" s="19"/>
    </row>
    <row r="1151" ht="16.5" customHeight="1">
      <c r="A1151" s="19"/>
      <c r="B1151" s="37"/>
      <c r="C1151" s="38"/>
      <c r="D1151" s="32"/>
      <c r="E1151" s="19"/>
      <c r="F1151" s="90"/>
      <c r="G1151" s="91"/>
      <c r="H1151" s="19"/>
      <c r="I1151" s="19"/>
      <c r="J1151" s="19"/>
      <c r="K1151" s="19"/>
      <c r="L1151" s="19"/>
    </row>
    <row r="1152" ht="16.5" customHeight="1">
      <c r="A1152" s="19"/>
      <c r="B1152" s="37"/>
      <c r="C1152" s="38"/>
      <c r="D1152" s="32"/>
      <c r="E1152" s="19"/>
      <c r="F1152" s="90"/>
      <c r="G1152" s="91"/>
      <c r="H1152" s="19"/>
      <c r="I1152" s="19"/>
      <c r="J1152" s="19"/>
      <c r="K1152" s="19"/>
      <c r="L1152" s="19"/>
    </row>
    <row r="1153" ht="16.5" customHeight="1">
      <c r="A1153" s="19"/>
      <c r="B1153" s="37"/>
      <c r="C1153" s="38"/>
      <c r="D1153" s="32"/>
      <c r="E1153" s="19"/>
      <c r="F1153" s="90"/>
      <c r="G1153" s="91"/>
      <c r="H1153" s="19"/>
      <c r="I1153" s="19"/>
      <c r="J1153" s="19"/>
      <c r="K1153" s="19"/>
      <c r="L1153" s="19"/>
    </row>
    <row r="1154" ht="16.5" customHeight="1">
      <c r="A1154" s="19"/>
      <c r="B1154" s="37"/>
      <c r="C1154" s="38"/>
      <c r="D1154" s="32"/>
      <c r="E1154" s="19"/>
      <c r="F1154" s="90"/>
      <c r="G1154" s="91"/>
      <c r="H1154" s="19"/>
      <c r="I1154" s="19"/>
      <c r="J1154" s="19"/>
      <c r="K1154" s="19"/>
      <c r="L1154" s="19"/>
    </row>
    <row r="1155" ht="16.5" customHeight="1">
      <c r="A1155" s="19"/>
      <c r="B1155" s="37"/>
      <c r="C1155" s="38"/>
      <c r="D1155" s="32"/>
      <c r="E1155" s="19"/>
      <c r="F1155" s="90"/>
      <c r="G1155" s="91"/>
      <c r="H1155" s="19"/>
      <c r="I1155" s="19"/>
      <c r="J1155" s="19"/>
      <c r="K1155" s="19"/>
      <c r="L1155" s="19"/>
    </row>
    <row r="1156" ht="16.5" customHeight="1">
      <c r="A1156" s="19"/>
      <c r="B1156" s="37"/>
      <c r="C1156" s="38"/>
      <c r="D1156" s="32"/>
      <c r="E1156" s="19"/>
      <c r="F1156" s="90"/>
      <c r="G1156" s="91"/>
      <c r="H1156" s="19"/>
      <c r="I1156" s="19"/>
      <c r="J1156" s="19"/>
      <c r="K1156" s="19"/>
      <c r="L1156" s="19"/>
    </row>
    <row r="1157" ht="16.5" customHeight="1">
      <c r="A1157" s="19"/>
      <c r="B1157" s="37"/>
      <c r="C1157" s="38"/>
      <c r="D1157" s="32"/>
      <c r="E1157" s="19"/>
      <c r="F1157" s="90"/>
      <c r="G1157" s="91"/>
      <c r="H1157" s="19"/>
      <c r="I1157" s="19"/>
      <c r="J1157" s="19"/>
      <c r="K1157" s="19"/>
      <c r="L1157" s="19"/>
    </row>
    <row r="1158" ht="16.5" customHeight="1">
      <c r="A1158" s="19"/>
      <c r="B1158" s="37"/>
      <c r="C1158" s="38"/>
      <c r="D1158" s="32"/>
      <c r="E1158" s="19"/>
      <c r="F1158" s="90"/>
      <c r="G1158" s="91"/>
      <c r="H1158" s="19"/>
      <c r="I1158" s="19"/>
      <c r="J1158" s="19"/>
      <c r="K1158" s="19"/>
      <c r="L1158" s="19"/>
    </row>
    <row r="1159" ht="16.5" customHeight="1">
      <c r="A1159" s="19"/>
      <c r="B1159" s="37"/>
      <c r="C1159" s="38"/>
      <c r="D1159" s="32"/>
      <c r="E1159" s="19"/>
      <c r="F1159" s="90"/>
      <c r="G1159" s="91"/>
      <c r="H1159" s="19"/>
      <c r="I1159" s="19"/>
      <c r="J1159" s="19"/>
      <c r="K1159" s="19"/>
      <c r="L1159" s="19"/>
    </row>
    <row r="1160" ht="16.5" customHeight="1">
      <c r="A1160" s="19"/>
      <c r="B1160" s="37"/>
      <c r="C1160" s="38"/>
      <c r="D1160" s="32"/>
      <c r="E1160" s="19"/>
      <c r="F1160" s="90"/>
      <c r="G1160" s="91"/>
      <c r="H1160" s="19"/>
      <c r="I1160" s="19"/>
      <c r="J1160" s="19"/>
      <c r="K1160" s="19"/>
      <c r="L1160" s="19"/>
    </row>
    <row r="1161" ht="16.5" customHeight="1">
      <c r="A1161" s="19"/>
      <c r="B1161" s="37"/>
      <c r="C1161" s="38"/>
      <c r="D1161" s="32"/>
      <c r="E1161" s="19"/>
      <c r="F1161" s="90"/>
      <c r="G1161" s="91"/>
      <c r="H1161" s="19"/>
      <c r="I1161" s="19"/>
      <c r="J1161" s="19"/>
      <c r="K1161" s="19"/>
      <c r="L1161" s="19"/>
    </row>
    <row r="1162" ht="16.5" customHeight="1">
      <c r="A1162" s="19"/>
      <c r="B1162" s="37"/>
      <c r="C1162" s="38"/>
      <c r="D1162" s="32"/>
      <c r="E1162" s="19"/>
      <c r="F1162" s="90"/>
      <c r="G1162" s="91"/>
      <c r="H1162" s="19"/>
      <c r="I1162" s="19"/>
      <c r="J1162" s="19"/>
      <c r="K1162" s="19"/>
      <c r="L1162" s="19"/>
    </row>
    <row r="1163" ht="16.5" customHeight="1">
      <c r="A1163" s="19"/>
      <c r="B1163" s="37"/>
      <c r="C1163" s="38"/>
      <c r="D1163" s="32"/>
      <c r="E1163" s="19"/>
      <c r="F1163" s="90"/>
      <c r="G1163" s="91"/>
      <c r="H1163" s="19"/>
      <c r="I1163" s="19"/>
      <c r="J1163" s="19"/>
      <c r="K1163" s="19"/>
      <c r="L1163" s="19"/>
    </row>
    <row r="1164" ht="16.5" customHeight="1">
      <c r="A1164" s="19"/>
      <c r="B1164" s="37"/>
      <c r="C1164" s="38"/>
      <c r="D1164" s="32"/>
      <c r="E1164" s="19"/>
      <c r="F1164" s="90"/>
      <c r="G1164" s="91"/>
      <c r="H1164" s="19"/>
      <c r="I1164" s="19"/>
      <c r="J1164" s="19"/>
      <c r="K1164" s="19"/>
      <c r="L1164" s="19"/>
    </row>
    <row r="1165" ht="16.5" customHeight="1">
      <c r="A1165" s="19"/>
      <c r="B1165" s="37"/>
      <c r="C1165" s="38"/>
      <c r="D1165" s="32"/>
      <c r="E1165" s="19"/>
      <c r="F1165" s="90"/>
      <c r="G1165" s="91"/>
      <c r="H1165" s="19"/>
      <c r="I1165" s="19"/>
      <c r="J1165" s="19"/>
      <c r="K1165" s="19"/>
      <c r="L1165" s="19"/>
    </row>
    <row r="1166" ht="16.5" customHeight="1">
      <c r="A1166" s="19"/>
      <c r="B1166" s="37"/>
      <c r="C1166" s="38"/>
      <c r="D1166" s="32"/>
      <c r="E1166" s="19"/>
      <c r="F1166" s="90"/>
      <c r="G1166" s="91"/>
      <c r="H1166" s="19"/>
      <c r="I1166" s="19"/>
      <c r="J1166" s="19"/>
      <c r="K1166" s="19"/>
      <c r="L1166" s="19"/>
    </row>
    <row r="1167" ht="16.5" customHeight="1">
      <c r="A1167" s="19"/>
      <c r="B1167" s="37"/>
      <c r="C1167" s="38"/>
      <c r="D1167" s="32"/>
      <c r="E1167" s="19"/>
      <c r="F1167" s="90"/>
      <c r="G1167" s="91"/>
      <c r="H1167" s="19"/>
      <c r="I1167" s="19"/>
      <c r="J1167" s="19"/>
      <c r="K1167" s="19"/>
      <c r="L1167" s="19"/>
    </row>
    <row r="1168" ht="16.5" customHeight="1">
      <c r="A1168" s="19"/>
      <c r="B1168" s="37"/>
      <c r="C1168" s="38"/>
      <c r="D1168" s="32"/>
      <c r="E1168" s="19"/>
      <c r="F1168" s="90"/>
      <c r="G1168" s="91"/>
      <c r="H1168" s="19"/>
      <c r="I1168" s="19"/>
      <c r="J1168" s="19"/>
      <c r="K1168" s="19"/>
      <c r="L1168" s="19"/>
    </row>
    <row r="1169" ht="16.5" customHeight="1">
      <c r="A1169" s="19"/>
      <c r="B1169" s="37"/>
      <c r="C1169" s="38"/>
      <c r="D1169" s="32"/>
      <c r="E1169" s="19"/>
      <c r="F1169" s="90"/>
      <c r="G1169" s="91"/>
      <c r="H1169" s="19"/>
      <c r="I1169" s="19"/>
      <c r="J1169" s="19"/>
      <c r="K1169" s="19"/>
      <c r="L1169" s="19"/>
    </row>
    <row r="1170" ht="16.5" customHeight="1">
      <c r="A1170" s="19"/>
      <c r="B1170" s="37"/>
      <c r="C1170" s="38"/>
      <c r="D1170" s="32"/>
      <c r="E1170" s="19"/>
      <c r="F1170" s="90"/>
      <c r="G1170" s="91"/>
      <c r="H1170" s="19"/>
      <c r="I1170" s="19"/>
      <c r="J1170" s="19"/>
      <c r="K1170" s="19"/>
      <c r="L1170" s="19"/>
    </row>
    <row r="1171" ht="16.5" customHeight="1">
      <c r="A1171" s="19"/>
      <c r="B1171" s="37"/>
      <c r="C1171" s="38"/>
      <c r="D1171" s="32"/>
      <c r="E1171" s="19"/>
      <c r="F1171" s="90"/>
      <c r="G1171" s="91"/>
      <c r="H1171" s="19"/>
      <c r="I1171" s="19"/>
      <c r="J1171" s="19"/>
      <c r="K1171" s="19"/>
      <c r="L1171" s="19"/>
    </row>
    <row r="1172" ht="16.5" customHeight="1">
      <c r="A1172" s="19"/>
      <c r="B1172" s="37"/>
      <c r="C1172" s="38"/>
      <c r="D1172" s="32"/>
      <c r="E1172" s="19"/>
      <c r="F1172" s="90"/>
      <c r="G1172" s="91"/>
      <c r="H1172" s="19"/>
      <c r="I1172" s="19"/>
      <c r="J1172" s="19"/>
      <c r="K1172" s="19"/>
      <c r="L1172" s="19"/>
    </row>
    <row r="1173" ht="16.5" customHeight="1">
      <c r="A1173" s="19"/>
      <c r="B1173" s="37"/>
      <c r="C1173" s="38"/>
      <c r="D1173" s="32"/>
      <c r="E1173" s="19"/>
      <c r="F1173" s="90"/>
      <c r="G1173" s="91"/>
      <c r="H1173" s="19"/>
      <c r="I1173" s="19"/>
      <c r="J1173" s="19"/>
      <c r="K1173" s="19"/>
      <c r="L1173" s="19"/>
    </row>
    <row r="1174" ht="16.5" customHeight="1">
      <c r="A1174" s="19"/>
      <c r="B1174" s="37"/>
      <c r="C1174" s="38"/>
      <c r="D1174" s="32"/>
      <c r="E1174" s="19"/>
      <c r="F1174" s="90"/>
      <c r="G1174" s="91"/>
      <c r="H1174" s="19"/>
      <c r="I1174" s="19"/>
      <c r="J1174" s="19"/>
      <c r="K1174" s="19"/>
      <c r="L1174" s="19"/>
    </row>
    <row r="1175" ht="16.5" customHeight="1">
      <c r="A1175" s="19"/>
      <c r="B1175" s="37"/>
      <c r="C1175" s="38"/>
      <c r="D1175" s="32"/>
      <c r="E1175" s="19"/>
      <c r="F1175" s="90"/>
      <c r="G1175" s="91"/>
      <c r="H1175" s="19"/>
      <c r="I1175" s="19"/>
      <c r="J1175" s="19"/>
      <c r="K1175" s="19"/>
      <c r="L1175" s="19"/>
    </row>
    <row r="1176" ht="16.5" customHeight="1">
      <c r="A1176" s="19"/>
      <c r="B1176" s="37"/>
      <c r="C1176" s="38"/>
      <c r="D1176" s="32"/>
      <c r="E1176" s="19"/>
      <c r="F1176" s="90"/>
      <c r="G1176" s="91"/>
      <c r="H1176" s="19"/>
      <c r="I1176" s="19"/>
      <c r="J1176" s="19"/>
      <c r="K1176" s="19"/>
      <c r="L1176" s="19"/>
    </row>
    <row r="1177" ht="16.5" customHeight="1">
      <c r="A1177" s="19"/>
      <c r="B1177" s="37"/>
      <c r="C1177" s="38"/>
      <c r="D1177" s="32"/>
      <c r="E1177" s="19"/>
      <c r="F1177" s="90"/>
      <c r="G1177" s="91"/>
      <c r="H1177" s="19"/>
      <c r="I1177" s="19"/>
      <c r="J1177" s="19"/>
      <c r="K1177" s="19"/>
      <c r="L1177" s="19"/>
    </row>
    <row r="1178" ht="16.5" customHeight="1">
      <c r="A1178" s="19"/>
      <c r="B1178" s="37"/>
      <c r="C1178" s="38"/>
      <c r="D1178" s="32"/>
      <c r="E1178" s="19"/>
      <c r="F1178" s="90"/>
      <c r="G1178" s="91"/>
      <c r="H1178" s="19"/>
      <c r="I1178" s="19"/>
      <c r="J1178" s="19"/>
      <c r="K1178" s="19"/>
      <c r="L1178" s="19"/>
    </row>
    <row r="1179" ht="16.5" customHeight="1">
      <c r="A1179" s="19"/>
      <c r="B1179" s="37"/>
      <c r="C1179" s="38"/>
      <c r="D1179" s="32"/>
      <c r="E1179" s="19"/>
      <c r="F1179" s="90"/>
      <c r="G1179" s="91"/>
      <c r="H1179" s="19"/>
      <c r="I1179" s="19"/>
      <c r="J1179" s="19"/>
      <c r="K1179" s="19"/>
      <c r="L1179" s="19"/>
    </row>
    <row r="1180" ht="16.5" customHeight="1">
      <c r="A1180" s="19"/>
      <c r="B1180" s="37"/>
      <c r="C1180" s="38"/>
      <c r="D1180" s="32"/>
      <c r="E1180" s="19"/>
      <c r="F1180" s="90"/>
      <c r="G1180" s="91"/>
      <c r="H1180" s="19"/>
      <c r="I1180" s="19"/>
      <c r="J1180" s="19"/>
      <c r="K1180" s="19"/>
      <c r="L1180" s="19"/>
    </row>
    <row r="1181" ht="16.5" customHeight="1">
      <c r="A1181" s="19"/>
      <c r="B1181" s="37"/>
      <c r="C1181" s="38"/>
      <c r="D1181" s="32"/>
      <c r="E1181" s="19"/>
      <c r="F1181" s="90"/>
      <c r="G1181" s="91"/>
      <c r="H1181" s="19"/>
      <c r="I1181" s="19"/>
      <c r="J1181" s="19"/>
      <c r="K1181" s="19"/>
      <c r="L1181" s="19"/>
    </row>
    <row r="1182" ht="16.5" customHeight="1">
      <c r="A1182" s="19"/>
      <c r="B1182" s="37"/>
      <c r="C1182" s="38"/>
      <c r="D1182" s="32"/>
      <c r="E1182" s="19"/>
      <c r="F1182" s="90"/>
      <c r="G1182" s="91"/>
      <c r="H1182" s="19"/>
      <c r="I1182" s="19"/>
      <c r="J1182" s="19"/>
      <c r="K1182" s="19"/>
      <c r="L1182" s="19"/>
    </row>
    <row r="1183" ht="16.5" customHeight="1">
      <c r="A1183" s="19"/>
      <c r="B1183" s="37"/>
      <c r="C1183" s="38"/>
      <c r="D1183" s="32"/>
      <c r="E1183" s="19"/>
      <c r="F1183" s="90"/>
      <c r="G1183" s="91"/>
      <c r="H1183" s="19"/>
      <c r="I1183" s="19"/>
      <c r="J1183" s="19"/>
      <c r="K1183" s="19"/>
      <c r="L1183" s="19"/>
    </row>
    <row r="1184" ht="16.5" customHeight="1">
      <c r="A1184" s="19"/>
      <c r="B1184" s="37"/>
      <c r="C1184" s="38"/>
      <c r="D1184" s="32"/>
      <c r="E1184" s="19"/>
      <c r="F1184" s="90"/>
      <c r="G1184" s="91"/>
      <c r="H1184" s="19"/>
      <c r="I1184" s="19"/>
      <c r="J1184" s="19"/>
      <c r="K1184" s="19"/>
      <c r="L1184" s="19"/>
    </row>
    <row r="1185" ht="16.5" customHeight="1">
      <c r="A1185" s="19"/>
      <c r="B1185" s="37"/>
      <c r="C1185" s="38"/>
      <c r="D1185" s="32"/>
      <c r="E1185" s="19"/>
      <c r="F1185" s="90"/>
      <c r="G1185" s="91"/>
      <c r="H1185" s="19"/>
      <c r="I1185" s="19"/>
      <c r="J1185" s="19"/>
      <c r="K1185" s="19"/>
      <c r="L1185" s="19"/>
    </row>
    <row r="1186" ht="16.5" customHeight="1">
      <c r="A1186" s="19"/>
      <c r="B1186" s="37"/>
      <c r="C1186" s="38"/>
      <c r="D1186" s="32"/>
      <c r="E1186" s="19"/>
      <c r="F1186" s="90"/>
      <c r="G1186" s="91"/>
      <c r="H1186" s="19"/>
      <c r="I1186" s="19"/>
      <c r="J1186" s="19"/>
      <c r="K1186" s="19"/>
      <c r="L1186" s="19"/>
    </row>
    <row r="1187" ht="16.5" customHeight="1">
      <c r="A1187" s="19"/>
      <c r="B1187" s="37"/>
      <c r="C1187" s="38"/>
      <c r="D1187" s="32"/>
      <c r="E1187" s="19"/>
      <c r="F1187" s="90"/>
      <c r="G1187" s="91"/>
      <c r="H1187" s="19"/>
      <c r="I1187" s="19"/>
      <c r="J1187" s="19"/>
      <c r="K1187" s="19"/>
      <c r="L1187" s="19"/>
    </row>
    <row r="1188" ht="16.5" customHeight="1">
      <c r="A1188" s="19"/>
      <c r="B1188" s="37"/>
      <c r="C1188" s="38"/>
      <c r="D1188" s="32"/>
      <c r="E1188" s="19"/>
      <c r="F1188" s="90"/>
      <c r="G1188" s="91"/>
      <c r="H1188" s="19"/>
      <c r="I1188" s="19"/>
      <c r="J1188" s="19"/>
      <c r="K1188" s="19"/>
      <c r="L1188" s="19"/>
    </row>
    <row r="1189" ht="16.5" customHeight="1">
      <c r="A1189" s="19"/>
      <c r="B1189" s="37"/>
      <c r="C1189" s="38"/>
      <c r="D1189" s="32"/>
      <c r="E1189" s="19"/>
      <c r="F1189" s="90"/>
      <c r="G1189" s="91"/>
      <c r="H1189" s="19"/>
      <c r="I1189" s="19"/>
      <c r="J1189" s="19"/>
      <c r="K1189" s="19"/>
      <c r="L1189" s="19"/>
    </row>
    <row r="1190" ht="16.5" customHeight="1">
      <c r="A1190" s="19"/>
      <c r="B1190" s="37"/>
      <c r="C1190" s="38"/>
      <c r="D1190" s="32"/>
      <c r="E1190" s="19"/>
      <c r="F1190" s="90"/>
      <c r="G1190" s="91"/>
      <c r="H1190" s="19"/>
      <c r="I1190" s="19"/>
      <c r="J1190" s="19"/>
      <c r="K1190" s="19"/>
      <c r="L1190" s="19"/>
    </row>
    <row r="1191" ht="16.5" customHeight="1">
      <c r="A1191" s="19"/>
      <c r="B1191" s="37"/>
      <c r="C1191" s="38"/>
      <c r="D1191" s="32"/>
      <c r="E1191" s="19"/>
      <c r="F1191" s="90"/>
      <c r="G1191" s="91"/>
      <c r="H1191" s="19"/>
      <c r="I1191" s="19"/>
      <c r="J1191" s="19"/>
      <c r="K1191" s="19"/>
      <c r="L1191" s="19"/>
    </row>
    <row r="1192" ht="16.5" customHeight="1">
      <c r="A1192" s="19"/>
      <c r="B1192" s="37"/>
      <c r="C1192" s="38"/>
      <c r="D1192" s="32"/>
      <c r="E1192" s="19"/>
      <c r="F1192" s="90"/>
      <c r="G1192" s="91"/>
      <c r="H1192" s="19"/>
      <c r="I1192" s="19"/>
      <c r="J1192" s="19"/>
      <c r="K1192" s="19"/>
      <c r="L1192" s="19"/>
    </row>
    <row r="1193" ht="16.5" customHeight="1">
      <c r="A1193" s="19"/>
      <c r="B1193" s="37"/>
      <c r="C1193" s="38"/>
      <c r="D1193" s="32"/>
      <c r="E1193" s="19"/>
      <c r="F1193" s="90"/>
      <c r="G1193" s="91"/>
      <c r="H1193" s="19"/>
      <c r="I1193" s="19"/>
      <c r="J1193" s="19"/>
      <c r="K1193" s="19"/>
      <c r="L1193" s="19"/>
    </row>
    <row r="1194" ht="16.5" customHeight="1">
      <c r="A1194" s="19"/>
      <c r="B1194" s="37"/>
      <c r="C1194" s="38"/>
      <c r="D1194" s="32"/>
      <c r="E1194" s="19"/>
      <c r="F1194" s="90"/>
      <c r="G1194" s="91"/>
      <c r="H1194" s="19"/>
      <c r="I1194" s="19"/>
      <c r="J1194" s="19"/>
      <c r="K1194" s="19"/>
      <c r="L1194" s="19"/>
    </row>
    <row r="1195" ht="16.5" customHeight="1">
      <c r="A1195" s="19"/>
      <c r="B1195" s="37"/>
      <c r="C1195" s="38"/>
      <c r="D1195" s="32"/>
      <c r="E1195" s="19"/>
      <c r="F1195" s="90"/>
      <c r="G1195" s="91"/>
      <c r="H1195" s="19"/>
      <c r="I1195" s="19"/>
      <c r="J1195" s="19"/>
      <c r="K1195" s="19"/>
      <c r="L1195" s="19"/>
    </row>
    <row r="1196" ht="16.5" customHeight="1">
      <c r="A1196" s="19"/>
      <c r="B1196" s="37"/>
      <c r="C1196" s="38"/>
      <c r="D1196" s="32"/>
      <c r="E1196" s="19"/>
      <c r="F1196" s="90"/>
      <c r="G1196" s="91"/>
      <c r="H1196" s="19"/>
      <c r="I1196" s="19"/>
      <c r="J1196" s="19"/>
      <c r="K1196" s="19"/>
      <c r="L1196" s="19"/>
    </row>
    <row r="1197" ht="16.5" customHeight="1">
      <c r="A1197" s="19"/>
      <c r="B1197" s="37"/>
      <c r="C1197" s="38"/>
      <c r="D1197" s="32"/>
      <c r="E1197" s="19"/>
      <c r="F1197" s="90"/>
      <c r="G1197" s="91"/>
      <c r="H1197" s="19"/>
      <c r="I1197" s="19"/>
      <c r="J1197" s="19"/>
      <c r="K1197" s="19"/>
      <c r="L1197" s="19"/>
    </row>
    <row r="1198" ht="16.5" customHeight="1">
      <c r="A1198" s="19"/>
      <c r="B1198" s="37"/>
      <c r="C1198" s="38"/>
      <c r="D1198" s="32"/>
      <c r="E1198" s="19"/>
      <c r="F1198" s="90"/>
      <c r="G1198" s="91"/>
      <c r="H1198" s="19"/>
      <c r="I1198" s="19"/>
      <c r="J1198" s="19"/>
      <c r="K1198" s="19"/>
      <c r="L1198" s="19"/>
    </row>
    <row r="1199" ht="16.5" customHeight="1">
      <c r="A1199" s="19"/>
      <c r="B1199" s="37"/>
      <c r="C1199" s="38"/>
      <c r="D1199" s="32"/>
      <c r="E1199" s="19"/>
      <c r="F1199" s="90"/>
      <c r="G1199" s="91"/>
      <c r="H1199" s="19"/>
      <c r="I1199" s="19"/>
      <c r="J1199" s="19"/>
      <c r="K1199" s="19"/>
      <c r="L1199" s="19"/>
    </row>
    <row r="1200" ht="16.5" customHeight="1">
      <c r="A1200" s="19"/>
      <c r="B1200" s="37"/>
      <c r="C1200" s="38"/>
      <c r="D1200" s="32"/>
      <c r="E1200" s="19"/>
      <c r="F1200" s="90"/>
      <c r="G1200" s="91"/>
      <c r="H1200" s="19"/>
      <c r="I1200" s="19"/>
      <c r="J1200" s="19"/>
      <c r="K1200" s="19"/>
      <c r="L1200" s="19"/>
    </row>
    <row r="1201" ht="16.5" customHeight="1">
      <c r="A1201" s="19"/>
      <c r="B1201" s="37"/>
      <c r="C1201" s="38"/>
      <c r="D1201" s="32"/>
      <c r="E1201" s="19"/>
      <c r="F1201" s="90"/>
      <c r="G1201" s="91"/>
      <c r="H1201" s="19"/>
      <c r="I1201" s="19"/>
      <c r="J1201" s="19"/>
      <c r="K1201" s="19"/>
      <c r="L1201" s="19"/>
    </row>
    <row r="1202" ht="16.5" customHeight="1">
      <c r="A1202" s="19"/>
      <c r="B1202" s="37"/>
      <c r="C1202" s="38"/>
      <c r="D1202" s="32"/>
      <c r="E1202" s="19"/>
      <c r="F1202" s="90"/>
      <c r="G1202" s="91"/>
      <c r="H1202" s="19"/>
      <c r="I1202" s="19"/>
      <c r="J1202" s="19"/>
      <c r="K1202" s="19"/>
      <c r="L1202" s="19"/>
    </row>
    <row r="1203" ht="16.5" customHeight="1">
      <c r="A1203" s="19"/>
      <c r="B1203" s="37"/>
      <c r="C1203" s="38"/>
      <c r="D1203" s="32"/>
      <c r="E1203" s="19"/>
      <c r="F1203" s="90"/>
      <c r="G1203" s="91"/>
      <c r="H1203" s="19"/>
      <c r="I1203" s="19"/>
      <c r="J1203" s="19"/>
      <c r="K1203" s="19"/>
      <c r="L1203" s="19"/>
    </row>
    <row r="1204" ht="16.5" customHeight="1">
      <c r="A1204" s="19"/>
      <c r="B1204" s="37"/>
      <c r="C1204" s="38"/>
      <c r="D1204" s="32"/>
      <c r="E1204" s="19"/>
      <c r="F1204" s="90"/>
      <c r="G1204" s="91"/>
      <c r="H1204" s="19"/>
      <c r="I1204" s="19"/>
      <c r="J1204" s="19"/>
      <c r="K1204" s="19"/>
      <c r="L1204" s="19"/>
    </row>
    <row r="1205" ht="16.5" customHeight="1">
      <c r="A1205" s="19"/>
      <c r="B1205" s="37"/>
      <c r="C1205" s="38"/>
      <c r="D1205" s="32"/>
      <c r="E1205" s="19"/>
      <c r="F1205" s="90"/>
      <c r="G1205" s="91"/>
      <c r="H1205" s="19"/>
      <c r="I1205" s="19"/>
      <c r="J1205" s="19"/>
      <c r="K1205" s="19"/>
      <c r="L1205" s="19"/>
    </row>
    <row r="1206" ht="16.5" customHeight="1">
      <c r="A1206" s="19"/>
      <c r="B1206" s="37"/>
      <c r="C1206" s="38"/>
      <c r="D1206" s="32"/>
      <c r="E1206" s="19"/>
      <c r="F1206" s="90"/>
      <c r="G1206" s="91"/>
      <c r="H1206" s="19"/>
      <c r="I1206" s="19"/>
      <c r="J1206" s="19"/>
      <c r="K1206" s="19"/>
      <c r="L1206" s="19"/>
    </row>
    <row r="1207" ht="16.5" customHeight="1">
      <c r="A1207" s="19"/>
      <c r="B1207" s="37"/>
      <c r="C1207" s="38"/>
      <c r="D1207" s="32"/>
      <c r="E1207" s="19"/>
      <c r="F1207" s="90"/>
      <c r="G1207" s="91"/>
      <c r="H1207" s="19"/>
      <c r="I1207" s="19"/>
      <c r="J1207" s="19"/>
      <c r="K1207" s="19"/>
      <c r="L1207" s="19"/>
    </row>
    <row r="1208" ht="16.5" customHeight="1">
      <c r="A1208" s="19"/>
      <c r="B1208" s="37"/>
      <c r="C1208" s="38"/>
      <c r="D1208" s="32"/>
      <c r="E1208" s="19"/>
      <c r="F1208" s="90"/>
      <c r="G1208" s="91"/>
      <c r="H1208" s="19"/>
      <c r="I1208" s="19"/>
      <c r="J1208" s="19"/>
      <c r="K1208" s="19"/>
      <c r="L1208" s="19"/>
    </row>
    <row r="1209" ht="16.5" customHeight="1">
      <c r="A1209" s="19"/>
      <c r="B1209" s="37"/>
      <c r="C1209" s="38"/>
      <c r="D1209" s="32"/>
      <c r="E1209" s="19"/>
      <c r="F1209" s="90"/>
      <c r="G1209" s="91"/>
      <c r="H1209" s="19"/>
      <c r="I1209" s="19"/>
      <c r="J1209" s="19"/>
      <c r="K1209" s="19"/>
      <c r="L1209" s="19"/>
    </row>
    <row r="1210" ht="16.5" customHeight="1">
      <c r="A1210" s="19"/>
      <c r="B1210" s="37"/>
      <c r="C1210" s="38"/>
      <c r="D1210" s="32"/>
      <c r="E1210" s="19"/>
      <c r="F1210" s="90"/>
      <c r="G1210" s="91"/>
      <c r="H1210" s="19"/>
      <c r="I1210" s="19"/>
      <c r="J1210" s="19"/>
      <c r="K1210" s="19"/>
      <c r="L1210" s="19"/>
    </row>
    <row r="1211" ht="16.5" customHeight="1">
      <c r="A1211" s="19"/>
      <c r="B1211" s="37"/>
      <c r="C1211" s="38"/>
      <c r="D1211" s="32"/>
      <c r="E1211" s="19"/>
      <c r="F1211" s="90"/>
      <c r="G1211" s="91"/>
      <c r="H1211" s="19"/>
      <c r="I1211" s="19"/>
      <c r="J1211" s="19"/>
      <c r="K1211" s="19"/>
      <c r="L1211" s="19"/>
    </row>
    <row r="1212" ht="16.5" customHeight="1">
      <c r="A1212" s="19"/>
      <c r="B1212" s="37"/>
      <c r="C1212" s="38"/>
      <c r="D1212" s="32"/>
      <c r="E1212" s="19"/>
      <c r="F1212" s="90"/>
      <c r="G1212" s="91"/>
      <c r="H1212" s="19"/>
      <c r="I1212" s="19"/>
      <c r="J1212" s="19"/>
      <c r="K1212" s="19"/>
      <c r="L1212" s="19"/>
    </row>
    <row r="1213" ht="16.5" customHeight="1">
      <c r="A1213" s="19"/>
      <c r="B1213" s="37"/>
      <c r="C1213" s="38"/>
      <c r="D1213" s="32"/>
      <c r="E1213" s="19"/>
      <c r="F1213" s="90"/>
      <c r="G1213" s="91"/>
      <c r="H1213" s="19"/>
      <c r="I1213" s="19"/>
      <c r="J1213" s="19"/>
      <c r="K1213" s="19"/>
      <c r="L1213" s="19"/>
    </row>
    <row r="1214" ht="16.5" customHeight="1">
      <c r="A1214" s="19"/>
      <c r="B1214" s="37"/>
      <c r="C1214" s="38"/>
      <c r="D1214" s="32"/>
      <c r="E1214" s="19"/>
      <c r="F1214" s="90"/>
      <c r="G1214" s="91"/>
      <c r="H1214" s="19"/>
      <c r="I1214" s="19"/>
      <c r="J1214" s="19"/>
      <c r="K1214" s="19"/>
      <c r="L1214" s="19"/>
    </row>
    <row r="1215" ht="16.5" customHeight="1">
      <c r="A1215" s="19"/>
      <c r="B1215" s="37"/>
      <c r="C1215" s="38"/>
      <c r="D1215" s="32"/>
      <c r="E1215" s="19"/>
      <c r="F1215" s="90"/>
      <c r="G1215" s="91"/>
      <c r="H1215" s="19"/>
      <c r="I1215" s="19"/>
      <c r="J1215" s="19"/>
      <c r="K1215" s="19"/>
      <c r="L1215" s="19"/>
    </row>
    <row r="1216" ht="16.5" customHeight="1">
      <c r="A1216" s="19"/>
      <c r="B1216" s="37"/>
      <c r="C1216" s="38"/>
      <c r="D1216" s="32"/>
      <c r="E1216" s="19"/>
      <c r="F1216" s="90"/>
      <c r="G1216" s="91"/>
      <c r="H1216" s="19"/>
      <c r="I1216" s="19"/>
      <c r="J1216" s="19"/>
      <c r="K1216" s="19"/>
      <c r="L1216" s="19"/>
    </row>
    <row r="1217" ht="16.5" customHeight="1">
      <c r="A1217" s="19"/>
      <c r="B1217" s="37"/>
      <c r="C1217" s="38"/>
      <c r="D1217" s="32"/>
      <c r="E1217" s="19"/>
      <c r="F1217" s="90"/>
      <c r="G1217" s="91"/>
      <c r="H1217" s="19"/>
      <c r="I1217" s="19"/>
      <c r="J1217" s="19"/>
      <c r="K1217" s="19"/>
      <c r="L1217" s="19"/>
    </row>
    <row r="1218" ht="16.5" customHeight="1">
      <c r="A1218" s="19"/>
      <c r="B1218" s="37"/>
      <c r="C1218" s="38"/>
      <c r="D1218" s="32"/>
      <c r="E1218" s="19"/>
      <c r="F1218" s="90"/>
      <c r="G1218" s="91"/>
      <c r="H1218" s="19"/>
      <c r="I1218" s="19"/>
      <c r="J1218" s="19"/>
      <c r="K1218" s="19"/>
      <c r="L1218" s="19"/>
    </row>
    <row r="1219" ht="16.5" customHeight="1">
      <c r="A1219" s="19"/>
      <c r="B1219" s="37"/>
      <c r="C1219" s="38"/>
      <c r="D1219" s="32"/>
      <c r="E1219" s="19"/>
      <c r="F1219" s="90"/>
      <c r="G1219" s="91"/>
      <c r="H1219" s="19"/>
      <c r="I1219" s="19"/>
      <c r="J1219" s="19"/>
      <c r="K1219" s="19"/>
      <c r="L1219" s="19"/>
    </row>
    <row r="1220" ht="16.5" customHeight="1">
      <c r="A1220" s="19"/>
      <c r="B1220" s="37"/>
      <c r="C1220" s="38"/>
      <c r="D1220" s="32"/>
      <c r="E1220" s="19"/>
      <c r="F1220" s="90"/>
      <c r="G1220" s="91"/>
      <c r="H1220" s="19"/>
      <c r="I1220" s="19"/>
      <c r="J1220" s="19"/>
      <c r="K1220" s="19"/>
      <c r="L1220" s="19"/>
    </row>
    <row r="1221" ht="16.5" customHeight="1">
      <c r="A1221" s="19"/>
      <c r="B1221" s="37"/>
      <c r="C1221" s="38"/>
      <c r="D1221" s="32"/>
      <c r="E1221" s="19"/>
      <c r="F1221" s="90"/>
      <c r="G1221" s="91"/>
      <c r="H1221" s="19"/>
      <c r="I1221" s="19"/>
      <c r="J1221" s="19"/>
      <c r="K1221" s="19"/>
      <c r="L1221" s="19"/>
    </row>
    <row r="1222" ht="16.5" customHeight="1">
      <c r="A1222" s="19"/>
      <c r="B1222" s="37"/>
      <c r="C1222" s="38"/>
      <c r="D1222" s="32"/>
      <c r="E1222" s="19"/>
      <c r="F1222" s="90"/>
      <c r="G1222" s="91"/>
      <c r="H1222" s="19"/>
      <c r="I1222" s="19"/>
      <c r="J1222" s="19"/>
      <c r="K1222" s="19"/>
      <c r="L1222" s="19"/>
    </row>
    <row r="1223" ht="16.5" customHeight="1">
      <c r="A1223" s="19"/>
      <c r="B1223" s="37"/>
      <c r="C1223" s="38"/>
      <c r="D1223" s="32"/>
      <c r="E1223" s="19"/>
      <c r="F1223" s="90"/>
      <c r="G1223" s="91"/>
      <c r="H1223" s="19"/>
      <c r="I1223" s="19"/>
      <c r="J1223" s="19"/>
      <c r="K1223" s="19"/>
      <c r="L1223" s="19"/>
    </row>
    <row r="1224" ht="16.5" customHeight="1">
      <c r="A1224" s="19"/>
      <c r="B1224" s="37"/>
      <c r="C1224" s="38"/>
      <c r="D1224" s="32"/>
      <c r="E1224" s="19"/>
      <c r="F1224" s="90"/>
      <c r="G1224" s="91"/>
      <c r="H1224" s="19"/>
      <c r="I1224" s="19"/>
      <c r="J1224" s="19"/>
      <c r="K1224" s="19"/>
      <c r="L1224" s="19"/>
    </row>
    <row r="1225" ht="16.5" customHeight="1">
      <c r="A1225" s="19"/>
      <c r="B1225" s="37"/>
      <c r="C1225" s="38"/>
      <c r="D1225" s="32"/>
      <c r="E1225" s="19"/>
      <c r="F1225" s="90"/>
      <c r="G1225" s="91"/>
      <c r="H1225" s="19"/>
      <c r="I1225" s="19"/>
      <c r="J1225" s="19"/>
      <c r="K1225" s="19"/>
      <c r="L1225" s="19"/>
    </row>
    <row r="1226" ht="16.5" customHeight="1">
      <c r="A1226" s="19"/>
      <c r="B1226" s="37"/>
      <c r="C1226" s="38"/>
      <c r="D1226" s="32"/>
      <c r="E1226" s="19"/>
      <c r="F1226" s="90"/>
      <c r="G1226" s="91"/>
      <c r="H1226" s="19"/>
      <c r="I1226" s="19"/>
      <c r="J1226" s="19"/>
      <c r="K1226" s="19"/>
      <c r="L1226" s="19"/>
    </row>
    <row r="1227" ht="16.5" customHeight="1">
      <c r="A1227" s="19"/>
      <c r="B1227" s="37"/>
      <c r="C1227" s="38"/>
      <c r="D1227" s="32"/>
      <c r="E1227" s="19"/>
      <c r="F1227" s="90"/>
      <c r="G1227" s="91"/>
      <c r="H1227" s="19"/>
      <c r="I1227" s="19"/>
      <c r="J1227" s="19"/>
      <c r="K1227" s="19"/>
      <c r="L1227" s="19"/>
    </row>
    <row r="1228" ht="16.5" customHeight="1">
      <c r="A1228" s="19"/>
      <c r="B1228" s="37"/>
      <c r="C1228" s="38"/>
      <c r="D1228" s="32"/>
      <c r="E1228" s="19"/>
      <c r="F1228" s="90"/>
      <c r="G1228" s="91"/>
      <c r="H1228" s="19"/>
      <c r="I1228" s="19"/>
      <c r="J1228" s="19"/>
      <c r="K1228" s="19"/>
      <c r="L1228" s="19"/>
    </row>
    <row r="1229" ht="16.5" customHeight="1">
      <c r="A1229" s="19"/>
      <c r="B1229" s="37"/>
      <c r="C1229" s="38"/>
      <c r="D1229" s="32"/>
      <c r="E1229" s="19"/>
      <c r="F1229" s="90"/>
      <c r="G1229" s="91"/>
      <c r="H1229" s="19"/>
      <c r="I1229" s="19"/>
      <c r="J1229" s="19"/>
      <c r="K1229" s="19"/>
      <c r="L1229" s="19"/>
    </row>
    <row r="1230" ht="16.5" customHeight="1">
      <c r="A1230" s="19"/>
      <c r="B1230" s="37"/>
      <c r="C1230" s="38"/>
      <c r="D1230" s="32"/>
      <c r="E1230" s="19"/>
      <c r="F1230" s="90"/>
      <c r="G1230" s="91"/>
      <c r="H1230" s="19"/>
      <c r="I1230" s="19"/>
      <c r="J1230" s="19"/>
      <c r="K1230" s="19"/>
      <c r="L1230" s="19"/>
    </row>
    <row r="1231" ht="16.5" customHeight="1">
      <c r="A1231" s="19"/>
      <c r="B1231" s="37"/>
      <c r="C1231" s="38"/>
      <c r="D1231" s="32"/>
      <c r="E1231" s="19"/>
      <c r="F1231" s="90"/>
      <c r="G1231" s="91"/>
      <c r="H1231" s="19"/>
      <c r="I1231" s="19"/>
      <c r="J1231" s="19"/>
      <c r="K1231" s="19"/>
      <c r="L1231" s="19"/>
    </row>
    <row r="1232" ht="16.5" customHeight="1">
      <c r="A1232" s="19"/>
      <c r="B1232" s="37"/>
      <c r="C1232" s="38"/>
      <c r="D1232" s="32"/>
      <c r="E1232" s="19"/>
      <c r="F1232" s="90"/>
      <c r="G1232" s="91"/>
      <c r="H1232" s="19"/>
      <c r="I1232" s="19"/>
      <c r="J1232" s="19"/>
      <c r="K1232" s="19"/>
      <c r="L1232" s="19"/>
    </row>
    <row r="1233" ht="16.5" customHeight="1">
      <c r="A1233" s="19"/>
      <c r="B1233" s="37"/>
      <c r="C1233" s="38"/>
      <c r="D1233" s="32"/>
      <c r="E1233" s="19"/>
      <c r="F1233" s="90"/>
      <c r="G1233" s="91"/>
      <c r="H1233" s="19"/>
      <c r="I1233" s="19"/>
      <c r="J1233" s="19"/>
      <c r="K1233" s="19"/>
      <c r="L1233" s="19"/>
    </row>
  </sheetData>
  <conditionalFormatting sqref="E1:E308">
    <cfRule type="containsText" dxfId="0" priority="1" operator="containsText" text="#N/A">
      <formula>NOT(ISERROR(SEARCH(("#N/A"),(E1))))</formula>
    </cfRule>
  </conditionalFormatting>
  <conditionalFormatting sqref="F1:F193">
    <cfRule type="containsText" dxfId="0" priority="2" operator="containsText" text="#N/A">
      <formula>NOT(ISERROR(SEARCH(("#N/A"),(F1))))</formula>
    </cfRule>
  </conditionalFormatting>
  <conditionalFormatting sqref="L1">
    <cfRule type="containsText" dxfId="1" priority="3" operator="containsText" text="On">
      <formula>NOT(ISERROR(SEARCH(("On"),(L1))))</formula>
    </cfRule>
  </conditionalFormatting>
  <conditionalFormatting sqref="L1">
    <cfRule type="notContainsText" dxfId="2" priority="4" operator="notContains" text="On">
      <formula>ISERROR(SEARCH(("On"),(L1)))</formula>
    </cfRule>
  </conditionalFormatting>
  <dataValidations>
    <dataValidation type="list" allowBlank="1" showInputMessage="1" showErrorMessage="1" prompt="Calculation for data in this sheet can be turned on/off to help performance " sqref="L1">
      <formula1>"Off,On"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4.86"/>
    <col customWidth="1" min="2" max="2" width="20.29"/>
    <col customWidth="1" min="3" max="4" width="13.86"/>
    <col customWidth="1" min="5" max="5" width="26.29"/>
    <col customWidth="1" min="6" max="6" width="65.71"/>
    <col customWidth="1" min="7" max="7" width="6.57"/>
    <col customWidth="1" hidden="1" min="8" max="8" width="6.43"/>
    <col customWidth="1" min="9" max="9" width="5.29"/>
    <col customWidth="1" hidden="1" min="10" max="10" width="7.57"/>
    <col hidden="1" min="11" max="11" width="14.43"/>
    <col customWidth="1" hidden="1" min="12" max="12" width="6.43"/>
    <col customWidth="1" hidden="1" min="13" max="13" width="19.57"/>
    <col customWidth="1" hidden="1" min="14" max="15" width="8.29"/>
    <col hidden="1" min="16" max="21" width="14.43"/>
    <col customWidth="1" min="22" max="22" width="7.29"/>
  </cols>
  <sheetData>
    <row r="1" ht="27.75" customHeight="1">
      <c r="B1" s="93" t="str">
        <f>IF(Dashboard!dCalc="On","TAGS Archive for "&amp;ReadmeSettings!B9,"TAGS Archive for ")</f>
        <v>TAGS Archive for </v>
      </c>
      <c r="F1" s="27" t="s">
        <v>61</v>
      </c>
      <c r="J1" s="94"/>
      <c r="K1" s="95"/>
      <c r="L1" s="96"/>
      <c r="M1" s="97"/>
      <c r="Q1" s="98"/>
      <c r="V1" s="27" t="s">
        <v>64</v>
      </c>
    </row>
    <row r="2" ht="25.5" customHeight="1">
      <c r="F2" s="99" t="s">
        <v>344</v>
      </c>
      <c r="G2" s="99"/>
      <c r="H2" s="99"/>
      <c r="I2" s="99"/>
      <c r="J2" s="99"/>
      <c r="K2" s="35" t="s">
        <v>94</v>
      </c>
      <c r="L2" s="36" t="str">
        <f t="array" ref="L2">IF(Dashboard!dCalc="On",SUM(IF(ISERROR(FIND("https://",LOWER(Archive!$C:$C))),0,1)),"")</f>
        <v/>
      </c>
      <c r="M2" s="97"/>
      <c r="N2" s="28" t="s">
        <v>362</v>
      </c>
      <c r="O2" s="28" t="s">
        <v>363</v>
      </c>
      <c r="Q2" s="100"/>
      <c r="R2" s="28"/>
      <c r="S2" s="28"/>
      <c r="T2" s="28" t="str">
        <f>IFERROR(__xludf.DUMMYFUNCTION("IF(Dashboard!dCalc=""On"",QUERY(Archive!B:M,"" Select B, COUNT(J)  WHERE B &lt;&gt; '' GROUP BY B ORDER BY COUNT(J) desc LIMIT 10 LABEL B 'Top Tweeters', COUNT(J) 'No.'"",TRUE),"""")"),"")</f>
        <v/>
      </c>
    </row>
    <row r="3">
      <c r="B3" s="101" t="s">
        <v>365</v>
      </c>
      <c r="C3" s="101" t="s">
        <v>370</v>
      </c>
      <c r="D3" s="101" t="s">
        <v>371</v>
      </c>
      <c r="K3" s="35" t="s">
        <v>111</v>
      </c>
      <c r="L3" s="36" t="str">
        <f t="array" ref="L3">IF(Dashboard!dCalc="On",SUM(IF(ISERROR(FIND("RT",Archive!$C:$C)),0,1)),"")</f>
        <v/>
      </c>
      <c r="M3" s="102">
        <f>ROUND($D$4,1)-3</f>
        <v>-3</v>
      </c>
      <c r="N3">
        <f t="array" ref="N3:N149">FREQUENCY(Archive!E:E,M3:M148)</f>
        <v>0</v>
      </c>
      <c r="O3">
        <f>IFERROR(__xludf.DUMMYFUNCTION("FREQUENCY(FILTER(Archive!E:E,Archive!N:N&lt;&gt;""""),M3:M148)"),0.0)</f>
        <v>0</v>
      </c>
      <c r="Q3" s="98"/>
    </row>
    <row r="4" ht="18.0" customHeight="1">
      <c r="B4" s="103" t="str">
        <f>IF(Dashboard!dCalc="On",ReadmeSettings!B20&amp;" Tweets","")</f>
        <v/>
      </c>
      <c r="C4" s="104" t="str">
        <f>IF(Dashboard!dCalc="On",ReadmeSettings!B21,"")</f>
        <v/>
      </c>
      <c r="D4" s="104" t="str">
        <f>IF(Dashboard!dCalc="On",ReadmeSettings!B22,"")</f>
        <v/>
      </c>
      <c r="K4" s="35"/>
      <c r="L4" s="36"/>
      <c r="M4" s="102">
        <f t="shared" ref="M4:M148" si="1">M3+1/48</f>
        <v>-2.979166667</v>
      </c>
      <c r="N4">
        <v>0.0</v>
      </c>
      <c r="O4">
        <f>IFERROR(__xludf.DUMMYFUNCTION("""COMPUTED_VALUE"""),0.0)</f>
        <v>0</v>
      </c>
      <c r="Q4" s="98"/>
    </row>
    <row r="5">
      <c r="B5" s="105" t="str">
        <f>IF(Dashboard!dCalc="On",IF(ISERROR(L2),"",L2&amp;" Links "&amp;L3&amp;" RTs Threads "&amp;IF(L5&gt;0,TEXT(L8/L5,"#%")&amp;" (n."&amp;L8&amp;")","")),"")</f>
        <v/>
      </c>
      <c r="C5" s="106" t="str">
        <f>IF(Dashboard!dCalc="On",ReadmeSettings!B21,"")</f>
        <v/>
      </c>
      <c r="D5" s="106" t="str">
        <f>IF(Dashboard!dCalc="On",ReadmeSettings!B22,"")</f>
        <v/>
      </c>
      <c r="K5" s="35" t="s">
        <v>147</v>
      </c>
      <c r="L5" s="36" t="str">
        <f>IFERROR(__xludf.DUMMYFUNCTION("IF(Dashboard!dCalc=""On"",COUNTA(UNIQUE(Archive!$A:$A))-1,"""")"),"")</f>
        <v/>
      </c>
      <c r="M5" s="102">
        <f t="shared" si="1"/>
        <v>-2.958333333</v>
      </c>
      <c r="N5">
        <v>0.0</v>
      </c>
      <c r="O5">
        <f>IFERROR(__xludf.DUMMYFUNCTION("""COMPUTED_VALUE"""),0.0)</f>
        <v>0</v>
      </c>
      <c r="Q5" s="98"/>
    </row>
    <row r="6" ht="15.0" customHeight="1">
      <c r="B6" s="107"/>
      <c r="C6" s="108"/>
      <c r="D6" s="108"/>
      <c r="K6" s="35"/>
      <c r="L6" s="40"/>
      <c r="M6" s="102">
        <f t="shared" si="1"/>
        <v>-2.9375</v>
      </c>
      <c r="N6">
        <v>0.0</v>
      </c>
      <c r="O6">
        <f>IFERROR(__xludf.DUMMYFUNCTION("""COMPUTED_VALUE"""),0.0)</f>
        <v>0</v>
      </c>
      <c r="Q6" s="98"/>
    </row>
    <row r="7" ht="15.0" customHeight="1">
      <c r="K7" s="35"/>
      <c r="L7" s="40"/>
      <c r="M7" s="102">
        <f t="shared" si="1"/>
        <v>-2.916666667</v>
      </c>
      <c r="N7">
        <v>0.0</v>
      </c>
      <c r="O7">
        <f>IFERROR(__xludf.DUMMYFUNCTION("""COMPUTED_VALUE"""),0.0)</f>
        <v>0</v>
      </c>
      <c r="Q7" s="98"/>
    </row>
    <row r="8" ht="15.0" customHeight="1">
      <c r="K8" s="35" t="s">
        <v>162</v>
      </c>
      <c r="L8" s="36" t="str">
        <f>IF(Dashboard!dCalc="On",COUNTA(Archive!$N:$N)-1,"")</f>
        <v/>
      </c>
      <c r="M8" s="102">
        <f t="shared" si="1"/>
        <v>-2.895833333</v>
      </c>
      <c r="N8">
        <v>0.0</v>
      </c>
      <c r="O8">
        <f>IFERROR(__xludf.DUMMYFUNCTION("""COMPUTED_VALUE"""),0.0)</f>
        <v>0</v>
      </c>
      <c r="Q8" s="98"/>
    </row>
    <row r="9" ht="15.0" customHeight="1">
      <c r="K9" s="35" t="s">
        <v>163</v>
      </c>
      <c r="L9" s="36" t="str">
        <f t="array" ref="L9">IF(Dashboard!dCalc="On",COUNTIF(LEFT(Archive!$C:$C,1),"@"),"")</f>
        <v/>
      </c>
      <c r="M9" s="102">
        <f t="shared" si="1"/>
        <v>-2.875</v>
      </c>
      <c r="N9">
        <v>0.0</v>
      </c>
      <c r="O9">
        <f>IFERROR(__xludf.DUMMYFUNCTION("""COMPUTED_VALUE"""),0.0)</f>
        <v>0</v>
      </c>
      <c r="Q9" s="98"/>
    </row>
    <row r="10" ht="15.0" customHeight="1">
      <c r="K10" s="35"/>
      <c r="L10" s="36"/>
      <c r="M10" s="102">
        <f t="shared" si="1"/>
        <v>-2.854166667</v>
      </c>
      <c r="N10">
        <v>0.0</v>
      </c>
      <c r="O10">
        <f>IFERROR(__xludf.DUMMYFUNCTION("""COMPUTED_VALUE"""),0.0)</f>
        <v>0</v>
      </c>
      <c r="Q10" s="98"/>
    </row>
    <row r="11" ht="15.0" customHeight="1">
      <c r="K11" s="109"/>
      <c r="L11" s="110"/>
      <c r="M11" s="102">
        <f t="shared" si="1"/>
        <v>-2.833333333</v>
      </c>
      <c r="N11">
        <v>0.0</v>
      </c>
      <c r="O11">
        <f>IFERROR(__xludf.DUMMYFUNCTION("""COMPUTED_VALUE"""),0.0)</f>
        <v>0</v>
      </c>
      <c r="Q11" s="98"/>
    </row>
    <row r="12" ht="15.0" customHeight="1">
      <c r="K12" s="109"/>
      <c r="L12" s="110"/>
      <c r="M12" s="102">
        <f t="shared" si="1"/>
        <v>-2.8125</v>
      </c>
      <c r="N12">
        <v>0.0</v>
      </c>
      <c r="O12">
        <f>IFERROR(__xludf.DUMMYFUNCTION("""COMPUTED_VALUE"""),0.0)</f>
        <v>0</v>
      </c>
      <c r="Q12" s="98"/>
    </row>
    <row r="13" ht="15.0" customHeight="1">
      <c r="K13" s="109"/>
      <c r="L13" s="110"/>
      <c r="M13" s="102">
        <f t="shared" si="1"/>
        <v>-2.791666667</v>
      </c>
      <c r="N13">
        <v>0.0</v>
      </c>
      <c r="O13">
        <f>IFERROR(__xludf.DUMMYFUNCTION("""COMPUTED_VALUE"""),0.0)</f>
        <v>0</v>
      </c>
      <c r="Q13" s="100"/>
      <c r="R13" s="28"/>
      <c r="S13" s="28"/>
      <c r="T13" s="28"/>
    </row>
    <row r="14" ht="15.0" customHeight="1">
      <c r="K14" s="109"/>
      <c r="L14" s="110"/>
      <c r="M14" s="102">
        <f t="shared" si="1"/>
        <v>-2.770833333</v>
      </c>
      <c r="N14">
        <v>0.0</v>
      </c>
      <c r="O14">
        <f>IFERROR(__xludf.DUMMYFUNCTION("""COMPUTED_VALUE"""),0.0)</f>
        <v>0</v>
      </c>
      <c r="Q14" s="100" t="s">
        <v>404</v>
      </c>
      <c r="R14" t="str">
        <f>IFERROR(__xludf.DUMMYFUNCTION("IF(Dashboard!dCalc=""On"",QUERY({Archive!A:A,Archive!E:E},""SELECT COUNT(Col1), YEAR(Col2), MONTH(Col2), DAY(Col2) WHERE dateDiff(now(), Col2) &lt; 60 GROUP BY YEAR(Col2), MONTH(Col2), DAY(Col2) LABEL COUNT(Col1) 'count'""),"""")"),"")</f>
        <v/>
      </c>
    </row>
    <row r="15" ht="15.0" customHeight="1">
      <c r="K15" s="109"/>
      <c r="L15" s="110"/>
      <c r="M15" s="102">
        <f t="shared" si="1"/>
        <v>-2.75</v>
      </c>
      <c r="N15">
        <v>0.0</v>
      </c>
      <c r="O15">
        <f>IFERROR(__xludf.DUMMYFUNCTION("""COMPUTED_VALUE"""),0.0)</f>
        <v>0</v>
      </c>
      <c r="Q15" s="98" t="str">
        <f t="array" ref="Q15:Q202">IF(S15:S202&lt;&gt;"",DATE(S15:S202,T15:T202+1,U15:U202),"")</f>
        <v/>
      </c>
    </row>
    <row r="16" ht="15.0" customHeight="1">
      <c r="K16" s="109"/>
      <c r="L16" s="110"/>
      <c r="M16" s="102">
        <f t="shared" si="1"/>
        <v>-2.729166667</v>
      </c>
      <c r="N16">
        <v>0.0</v>
      </c>
      <c r="O16">
        <f>IFERROR(__xludf.DUMMYFUNCTION("""COMPUTED_VALUE"""),0.0)</f>
        <v>0</v>
      </c>
      <c r="Q16" s="98" t="s">
        <v>501</v>
      </c>
    </row>
    <row r="17" ht="15.0" customHeight="1">
      <c r="K17" s="109"/>
      <c r="L17" s="110"/>
      <c r="M17" s="102">
        <f t="shared" si="1"/>
        <v>-2.708333333</v>
      </c>
      <c r="N17">
        <v>0.0</v>
      </c>
      <c r="O17">
        <f>IFERROR(__xludf.DUMMYFUNCTION("""COMPUTED_VALUE"""),0.0)</f>
        <v>0</v>
      </c>
      <c r="Q17" s="98" t="s">
        <v>501</v>
      </c>
    </row>
    <row r="18" ht="15.0" customHeight="1">
      <c r="K18" s="109"/>
      <c r="L18" s="110"/>
      <c r="M18" s="102">
        <f t="shared" si="1"/>
        <v>-2.6875</v>
      </c>
      <c r="N18">
        <v>0.0</v>
      </c>
      <c r="O18">
        <f>IFERROR(__xludf.DUMMYFUNCTION("""COMPUTED_VALUE"""),0.0)</f>
        <v>0</v>
      </c>
      <c r="Q18" s="98" t="s">
        <v>501</v>
      </c>
    </row>
    <row r="19" ht="15.0" customHeight="1">
      <c r="K19" s="109"/>
      <c r="L19" s="110"/>
      <c r="M19" s="102">
        <f t="shared" si="1"/>
        <v>-2.666666667</v>
      </c>
      <c r="N19">
        <v>0.0</v>
      </c>
      <c r="O19">
        <f>IFERROR(__xludf.DUMMYFUNCTION("""COMPUTED_VALUE"""),0.0)</f>
        <v>0</v>
      </c>
      <c r="Q19" s="98" t="s">
        <v>501</v>
      </c>
    </row>
    <row r="20" ht="15.0" customHeight="1">
      <c r="K20" s="109"/>
      <c r="L20" s="110"/>
      <c r="M20" s="102">
        <f t="shared" si="1"/>
        <v>-2.645833333</v>
      </c>
      <c r="N20">
        <v>0.0</v>
      </c>
      <c r="O20">
        <f>IFERROR(__xludf.DUMMYFUNCTION("""COMPUTED_VALUE"""),0.0)</f>
        <v>0</v>
      </c>
      <c r="Q20" s="98" t="s">
        <v>501</v>
      </c>
    </row>
    <row r="21" ht="15.0" customHeight="1">
      <c r="K21" s="109"/>
      <c r="L21" s="110"/>
      <c r="M21" s="102">
        <f t="shared" si="1"/>
        <v>-2.625</v>
      </c>
      <c r="N21">
        <v>0.0</v>
      </c>
      <c r="O21">
        <f>IFERROR(__xludf.DUMMYFUNCTION("""COMPUTED_VALUE"""),0.0)</f>
        <v>0</v>
      </c>
      <c r="Q21" s="98" t="s">
        <v>501</v>
      </c>
    </row>
    <row r="22" ht="15.0" customHeight="1">
      <c r="F22" s="111" t="s">
        <v>505</v>
      </c>
      <c r="G22" s="112" t="s">
        <v>507</v>
      </c>
      <c r="K22" s="109"/>
      <c r="L22" s="110"/>
      <c r="M22" s="102">
        <f t="shared" si="1"/>
        <v>-2.604166667</v>
      </c>
      <c r="N22">
        <v>0.0</v>
      </c>
      <c r="O22">
        <f>IFERROR(__xludf.DUMMYFUNCTION("""COMPUTED_VALUE"""),0.0)</f>
        <v>0</v>
      </c>
      <c r="Q22" s="98" t="s">
        <v>501</v>
      </c>
    </row>
    <row r="23" ht="25.5" customHeight="1">
      <c r="F23" s="113" t="str">
        <f>IFERROR(__xludf.DUMMYFUNCTION("IF(Dashboard!dCalc=""On"",filterUnique(QUERY(Archive!A:E, ""SELECT A,B,C"")),"""")"),"")</f>
        <v/>
      </c>
      <c r="G23" s="114"/>
      <c r="I23" s="114" t="str">
        <f t="shared" ref="I23:I34" si="2">IF(LEN(H23)&gt;0,HYPERLINK(H23,"Tweet"),"")</f>
        <v/>
      </c>
      <c r="K23" s="109"/>
      <c r="L23" s="110"/>
      <c r="M23" s="102">
        <f t="shared" si="1"/>
        <v>-2.583333333</v>
      </c>
      <c r="N23">
        <v>0.0</v>
      </c>
      <c r="O23">
        <f>IFERROR(__xludf.DUMMYFUNCTION("""COMPUTED_VALUE"""),0.0)</f>
        <v>0</v>
      </c>
      <c r="Q23" s="98" t="s">
        <v>501</v>
      </c>
    </row>
    <row r="24" ht="25.5" customHeight="1">
      <c r="F24" s="115"/>
      <c r="G24" s="116"/>
      <c r="I24" s="116" t="str">
        <f t="shared" si="2"/>
        <v/>
      </c>
      <c r="K24" s="109"/>
      <c r="L24" s="110"/>
      <c r="M24" s="102">
        <f t="shared" si="1"/>
        <v>-2.5625</v>
      </c>
      <c r="N24">
        <v>0.0</v>
      </c>
      <c r="O24">
        <f>IFERROR(__xludf.DUMMYFUNCTION("""COMPUTED_VALUE"""),0.0)</f>
        <v>0</v>
      </c>
      <c r="Q24" s="98" t="s">
        <v>501</v>
      </c>
    </row>
    <row r="25" ht="25.5" customHeight="1">
      <c r="F25" s="117"/>
      <c r="G25" s="114"/>
      <c r="I25" s="114" t="str">
        <f t="shared" si="2"/>
        <v/>
      </c>
      <c r="K25" s="109"/>
      <c r="L25" s="110"/>
      <c r="M25" s="102">
        <f t="shared" si="1"/>
        <v>-2.541666667</v>
      </c>
      <c r="N25">
        <v>0.0</v>
      </c>
      <c r="O25">
        <f>IFERROR(__xludf.DUMMYFUNCTION("""COMPUTED_VALUE"""),0.0)</f>
        <v>0</v>
      </c>
      <c r="Q25" s="98" t="s">
        <v>501</v>
      </c>
    </row>
    <row r="26" ht="25.5" customHeight="1">
      <c r="F26" s="115"/>
      <c r="G26" s="116"/>
      <c r="I26" s="116" t="str">
        <f t="shared" si="2"/>
        <v/>
      </c>
      <c r="K26" s="109"/>
      <c r="L26" s="110"/>
      <c r="M26" s="102">
        <f t="shared" si="1"/>
        <v>-2.520833333</v>
      </c>
      <c r="N26">
        <v>0.0</v>
      </c>
      <c r="O26">
        <f>IFERROR(__xludf.DUMMYFUNCTION("""COMPUTED_VALUE"""),0.0)</f>
        <v>0</v>
      </c>
      <c r="Q26" s="98" t="s">
        <v>501</v>
      </c>
    </row>
    <row r="27" ht="25.5" customHeight="1">
      <c r="F27" s="117"/>
      <c r="G27" s="114"/>
      <c r="I27" s="114" t="str">
        <f t="shared" si="2"/>
        <v/>
      </c>
      <c r="K27" s="109"/>
      <c r="L27" s="110"/>
      <c r="M27" s="102">
        <f t="shared" si="1"/>
        <v>-2.5</v>
      </c>
      <c r="N27">
        <v>0.0</v>
      </c>
      <c r="O27">
        <f>IFERROR(__xludf.DUMMYFUNCTION("""COMPUTED_VALUE"""),0.0)</f>
        <v>0</v>
      </c>
      <c r="Q27" s="98" t="s">
        <v>501</v>
      </c>
    </row>
    <row r="28" ht="25.5" customHeight="1">
      <c r="F28" s="115"/>
      <c r="G28" s="116"/>
      <c r="I28" s="116" t="str">
        <f t="shared" si="2"/>
        <v/>
      </c>
      <c r="K28" s="109"/>
      <c r="L28" s="110"/>
      <c r="M28" s="102">
        <f t="shared" si="1"/>
        <v>-2.479166667</v>
      </c>
      <c r="N28">
        <v>0.0</v>
      </c>
      <c r="O28">
        <f>IFERROR(__xludf.DUMMYFUNCTION("""COMPUTED_VALUE"""),0.0)</f>
        <v>0</v>
      </c>
      <c r="Q28" s="98" t="s">
        <v>501</v>
      </c>
    </row>
    <row r="29" ht="25.5" customHeight="1">
      <c r="F29" s="117"/>
      <c r="G29" s="114"/>
      <c r="I29" s="114" t="str">
        <f t="shared" si="2"/>
        <v/>
      </c>
      <c r="K29" s="109"/>
      <c r="L29" s="110"/>
      <c r="M29" s="102">
        <f t="shared" si="1"/>
        <v>-2.458333333</v>
      </c>
      <c r="N29">
        <v>0.0</v>
      </c>
      <c r="O29">
        <f>IFERROR(__xludf.DUMMYFUNCTION("""COMPUTED_VALUE"""),0.0)</f>
        <v>0</v>
      </c>
      <c r="Q29" s="98" t="s">
        <v>501</v>
      </c>
    </row>
    <row r="30" ht="25.5" customHeight="1">
      <c r="F30" s="115"/>
      <c r="G30" s="116"/>
      <c r="I30" s="116" t="str">
        <f t="shared" si="2"/>
        <v/>
      </c>
      <c r="K30" s="109"/>
      <c r="L30" s="110"/>
      <c r="M30" s="102">
        <f t="shared" si="1"/>
        <v>-2.4375</v>
      </c>
      <c r="N30">
        <v>0.0</v>
      </c>
      <c r="O30">
        <f>IFERROR(__xludf.DUMMYFUNCTION("""COMPUTED_VALUE"""),0.0)</f>
        <v>0</v>
      </c>
      <c r="Q30" s="98" t="s">
        <v>501</v>
      </c>
    </row>
    <row r="31" ht="25.5" customHeight="1">
      <c r="F31" s="117"/>
      <c r="G31" s="114"/>
      <c r="I31" s="114" t="str">
        <f t="shared" si="2"/>
        <v/>
      </c>
      <c r="K31" s="109"/>
      <c r="L31" s="110"/>
      <c r="M31" s="102">
        <f t="shared" si="1"/>
        <v>-2.416666667</v>
      </c>
      <c r="N31">
        <v>0.0</v>
      </c>
      <c r="O31">
        <f>IFERROR(__xludf.DUMMYFUNCTION("""COMPUTED_VALUE"""),0.0)</f>
        <v>0</v>
      </c>
      <c r="Q31" s="98" t="s">
        <v>501</v>
      </c>
    </row>
    <row r="32" ht="25.5" customHeight="1">
      <c r="F32" s="115"/>
      <c r="G32" s="116"/>
      <c r="I32" s="116" t="str">
        <f t="shared" si="2"/>
        <v/>
      </c>
      <c r="K32" s="109"/>
      <c r="L32" s="110"/>
      <c r="M32" s="102">
        <f t="shared" si="1"/>
        <v>-2.395833333</v>
      </c>
      <c r="N32">
        <v>0.0</v>
      </c>
      <c r="O32">
        <f>IFERROR(__xludf.DUMMYFUNCTION("""COMPUTED_VALUE"""),0.0)</f>
        <v>0</v>
      </c>
      <c r="Q32" s="98" t="s">
        <v>501</v>
      </c>
    </row>
    <row r="33" ht="25.5" customHeight="1">
      <c r="F33" s="117"/>
      <c r="G33" s="114"/>
      <c r="I33" s="114" t="str">
        <f t="shared" si="2"/>
        <v/>
      </c>
      <c r="K33" s="109"/>
      <c r="L33" s="110"/>
      <c r="M33" s="102">
        <f t="shared" si="1"/>
        <v>-2.375</v>
      </c>
      <c r="N33">
        <v>0.0</v>
      </c>
      <c r="O33">
        <f>IFERROR(__xludf.DUMMYFUNCTION("""COMPUTED_VALUE"""),0.0)</f>
        <v>0</v>
      </c>
      <c r="Q33" s="98" t="s">
        <v>501</v>
      </c>
    </row>
    <row r="34" ht="25.5" customHeight="1">
      <c r="F34" s="115"/>
      <c r="G34" s="116"/>
      <c r="I34" s="116" t="str">
        <f t="shared" si="2"/>
        <v/>
      </c>
      <c r="K34" s="118"/>
      <c r="L34" s="110"/>
      <c r="M34" s="102">
        <f t="shared" si="1"/>
        <v>-2.354166667</v>
      </c>
      <c r="N34">
        <v>0.0</v>
      </c>
      <c r="O34">
        <f>IFERROR(__xludf.DUMMYFUNCTION("""COMPUTED_VALUE"""),0.0)</f>
        <v>0</v>
      </c>
      <c r="Q34" s="98" t="s">
        <v>501</v>
      </c>
    </row>
    <row r="35" ht="21.75" customHeight="1">
      <c r="K35" s="118"/>
      <c r="L35" s="119"/>
      <c r="M35" s="102">
        <f t="shared" si="1"/>
        <v>-2.333333333</v>
      </c>
      <c r="N35">
        <v>0.0</v>
      </c>
      <c r="O35">
        <f>IFERROR(__xludf.DUMMYFUNCTION("""COMPUTED_VALUE"""),0.0)</f>
        <v>0</v>
      </c>
      <c r="Q35" s="98" t="s">
        <v>501</v>
      </c>
    </row>
    <row r="36" ht="6.0" customHeight="1">
      <c r="K36" s="118"/>
      <c r="L36" s="119"/>
      <c r="M36" s="102">
        <f t="shared" si="1"/>
        <v>-2.3125</v>
      </c>
      <c r="N36">
        <v>0.0</v>
      </c>
      <c r="O36">
        <f>IFERROR(__xludf.DUMMYFUNCTION("""COMPUTED_VALUE"""),0.0)</f>
        <v>0</v>
      </c>
      <c r="Q36" s="98" t="s">
        <v>501</v>
      </c>
    </row>
    <row r="37" ht="6.0" customHeight="1">
      <c r="K37" s="118"/>
      <c r="L37" s="119"/>
      <c r="M37" s="102">
        <f t="shared" si="1"/>
        <v>-2.291666667</v>
      </c>
      <c r="N37">
        <v>0.0</v>
      </c>
      <c r="O37">
        <f>IFERROR(__xludf.DUMMYFUNCTION("""COMPUTED_VALUE"""),0.0)</f>
        <v>0</v>
      </c>
      <c r="Q37" s="98" t="s">
        <v>501</v>
      </c>
    </row>
    <row r="38" ht="6.0" customHeight="1">
      <c r="E38" s="97"/>
      <c r="F38" s="120"/>
      <c r="G38" s="114"/>
      <c r="K38" s="118"/>
      <c r="L38" s="119"/>
      <c r="M38" s="102">
        <f t="shared" si="1"/>
        <v>-2.270833333</v>
      </c>
      <c r="N38">
        <v>0.0</v>
      </c>
      <c r="O38">
        <f>IFERROR(__xludf.DUMMYFUNCTION("""COMPUTED_VALUE"""),0.0)</f>
        <v>0</v>
      </c>
      <c r="Q38" s="98" t="s">
        <v>501</v>
      </c>
    </row>
    <row r="39" ht="14.25" customHeight="1">
      <c r="B39" s="121" t="s">
        <v>523</v>
      </c>
      <c r="C39" s="67" t="str">
        <f>HYPERLINK("http://hawksey.info/tagsexplorer/?key="&amp;getSheetKey(ReadmeSettings!B9)&amp;"&amp;gid="&amp;getSheetGID("Archive"), "TAGSExplorer")</f>
        <v>TAGSExplorer</v>
      </c>
      <c r="F39" s="122"/>
      <c r="G39" s="123"/>
      <c r="K39" s="118"/>
      <c r="L39" s="119"/>
      <c r="M39" s="102">
        <f t="shared" si="1"/>
        <v>-2.25</v>
      </c>
      <c r="N39">
        <v>0.0</v>
      </c>
      <c r="O39">
        <f>IFERROR(__xludf.DUMMYFUNCTION("""COMPUTED_VALUE"""),0.0)</f>
        <v>0</v>
      </c>
      <c r="Q39" s="98" t="s">
        <v>501</v>
      </c>
    </row>
    <row r="40" ht="14.25" customHeight="1">
      <c r="C40" s="69"/>
      <c r="F40" s="122"/>
      <c r="G40" s="123"/>
      <c r="K40" s="118"/>
      <c r="L40" s="119"/>
      <c r="M40" s="102">
        <f t="shared" si="1"/>
        <v>-2.229166667</v>
      </c>
      <c r="N40">
        <v>0.0</v>
      </c>
      <c r="O40">
        <f>IFERROR(__xludf.DUMMYFUNCTION("""COMPUTED_VALUE"""),0.0)</f>
        <v>0</v>
      </c>
      <c r="Q40" s="98" t="s">
        <v>501</v>
      </c>
    </row>
    <row r="41" ht="14.25" customHeight="1">
      <c r="C41" s="67" t="str">
        <f>HYPERLINK("http://hawksey.info/tagsexplorer/arc.html?key="&amp;getSheetKey(ReadmeSettings!B9)&amp;"&amp;gid="&amp;getSheetGID("Archive"), "TAGS Archive")</f>
        <v>TAGS Archive</v>
      </c>
      <c r="F41" s="122"/>
      <c r="G41" s="123"/>
      <c r="K41" s="118"/>
      <c r="L41" s="119"/>
      <c r="M41" s="102">
        <f t="shared" si="1"/>
        <v>-2.208333333</v>
      </c>
      <c r="N41">
        <v>0.0</v>
      </c>
      <c r="O41">
        <f>IFERROR(__xludf.DUMMYFUNCTION("""COMPUTED_VALUE"""),0.0)</f>
        <v>0</v>
      </c>
      <c r="Q41" s="98" t="s">
        <v>501</v>
      </c>
    </row>
    <row r="42" ht="21.75" hidden="1" customHeight="1">
      <c r="F42" s="122"/>
      <c r="G42" s="123"/>
      <c r="K42" s="118"/>
      <c r="L42" s="119"/>
      <c r="M42" s="102">
        <f t="shared" si="1"/>
        <v>-2.1875</v>
      </c>
      <c r="N42">
        <v>0.0</v>
      </c>
      <c r="O42">
        <f>IFERROR(__xludf.DUMMYFUNCTION("""COMPUTED_VALUE"""),0.0)</f>
        <v>0</v>
      </c>
      <c r="Q42" s="98" t="s">
        <v>501</v>
      </c>
    </row>
    <row r="43" ht="21.75" hidden="1" customHeight="1">
      <c r="F43" s="122"/>
      <c r="G43" s="123"/>
      <c r="K43" s="118"/>
      <c r="L43" s="119"/>
      <c r="M43" s="102">
        <f t="shared" si="1"/>
        <v>-2.166666667</v>
      </c>
      <c r="N43">
        <v>0.0</v>
      </c>
      <c r="O43">
        <f>IFERROR(__xludf.DUMMYFUNCTION("""COMPUTED_VALUE"""),0.0)</f>
        <v>0</v>
      </c>
      <c r="Q43" s="98" t="s">
        <v>501</v>
      </c>
    </row>
    <row r="44" ht="21.75" hidden="1" customHeight="1">
      <c r="F44" s="122"/>
      <c r="G44" s="123"/>
      <c r="K44" s="118"/>
      <c r="L44" s="119"/>
      <c r="M44" s="102">
        <f t="shared" si="1"/>
        <v>-2.145833333</v>
      </c>
      <c r="N44">
        <v>0.0</v>
      </c>
      <c r="O44">
        <f>IFERROR(__xludf.DUMMYFUNCTION("""COMPUTED_VALUE"""),0.0)</f>
        <v>0</v>
      </c>
      <c r="Q44" s="98" t="s">
        <v>501</v>
      </c>
    </row>
    <row r="45" ht="21.75" hidden="1" customHeight="1">
      <c r="F45" s="122"/>
      <c r="G45" s="123"/>
      <c r="K45" s="118"/>
      <c r="L45" s="119"/>
      <c r="M45" s="102">
        <f t="shared" si="1"/>
        <v>-2.125</v>
      </c>
      <c r="N45">
        <v>0.0</v>
      </c>
      <c r="O45">
        <f>IFERROR(__xludf.DUMMYFUNCTION("""COMPUTED_VALUE"""),0.0)</f>
        <v>0</v>
      </c>
      <c r="Q45" s="98" t="s">
        <v>501</v>
      </c>
    </row>
    <row r="46" hidden="1">
      <c r="K46" s="118"/>
      <c r="L46" s="119"/>
      <c r="M46" s="102">
        <f t="shared" si="1"/>
        <v>-2.104166667</v>
      </c>
      <c r="N46">
        <v>0.0</v>
      </c>
      <c r="O46">
        <f>IFERROR(__xludf.DUMMYFUNCTION("""COMPUTED_VALUE"""),0.0)</f>
        <v>0</v>
      </c>
      <c r="Q46" s="98" t="s">
        <v>501</v>
      </c>
    </row>
    <row r="47" hidden="1">
      <c r="K47" s="118"/>
      <c r="L47" s="119"/>
      <c r="M47" s="102">
        <f t="shared" si="1"/>
        <v>-2.083333333</v>
      </c>
      <c r="N47">
        <v>0.0</v>
      </c>
      <c r="O47">
        <f>IFERROR(__xludf.DUMMYFUNCTION("""COMPUTED_VALUE"""),0.0)</f>
        <v>0</v>
      </c>
      <c r="Q47" s="98" t="s">
        <v>501</v>
      </c>
    </row>
    <row r="48" hidden="1">
      <c r="K48" s="118"/>
      <c r="L48" s="119"/>
      <c r="M48" s="102">
        <f t="shared" si="1"/>
        <v>-2.0625</v>
      </c>
      <c r="N48">
        <v>0.0</v>
      </c>
      <c r="O48">
        <f>IFERROR(__xludf.DUMMYFUNCTION("""COMPUTED_VALUE"""),0.0)</f>
        <v>0</v>
      </c>
      <c r="Q48" s="98" t="s">
        <v>501</v>
      </c>
    </row>
    <row r="49" hidden="1">
      <c r="K49" s="118"/>
      <c r="L49" s="119"/>
      <c r="M49" s="102">
        <f t="shared" si="1"/>
        <v>-2.041666667</v>
      </c>
      <c r="N49">
        <v>0.0</v>
      </c>
      <c r="O49">
        <f>IFERROR(__xludf.DUMMYFUNCTION("""COMPUTED_VALUE"""),0.0)</f>
        <v>0</v>
      </c>
      <c r="Q49" s="98" t="s">
        <v>501</v>
      </c>
    </row>
    <row r="50" hidden="1">
      <c r="K50" s="118"/>
      <c r="L50" s="119"/>
      <c r="M50" s="102">
        <f t="shared" si="1"/>
        <v>-2.020833333</v>
      </c>
      <c r="N50">
        <v>0.0</v>
      </c>
      <c r="O50">
        <f>IFERROR(__xludf.DUMMYFUNCTION("""COMPUTED_VALUE"""),0.0)</f>
        <v>0</v>
      </c>
      <c r="Q50" s="98" t="s">
        <v>501</v>
      </c>
    </row>
    <row r="51" hidden="1">
      <c r="K51" s="118"/>
      <c r="L51" s="119"/>
      <c r="M51" s="102">
        <f t="shared" si="1"/>
        <v>-2</v>
      </c>
      <c r="N51">
        <v>0.0</v>
      </c>
      <c r="O51">
        <f>IFERROR(__xludf.DUMMYFUNCTION("""COMPUTED_VALUE"""),0.0)</f>
        <v>0</v>
      </c>
      <c r="Q51" s="98" t="s">
        <v>501</v>
      </c>
    </row>
    <row r="52" hidden="1">
      <c r="K52" s="118"/>
      <c r="L52" s="119"/>
      <c r="M52" s="102">
        <f t="shared" si="1"/>
        <v>-1.979166667</v>
      </c>
      <c r="N52">
        <v>0.0</v>
      </c>
      <c r="O52">
        <f>IFERROR(__xludf.DUMMYFUNCTION("""COMPUTED_VALUE"""),0.0)</f>
        <v>0</v>
      </c>
      <c r="Q52" s="98" t="s">
        <v>501</v>
      </c>
    </row>
    <row r="53" hidden="1">
      <c r="K53" s="118"/>
      <c r="L53" s="119"/>
      <c r="M53" s="102">
        <f t="shared" si="1"/>
        <v>-1.958333333</v>
      </c>
      <c r="N53">
        <v>0.0</v>
      </c>
      <c r="O53">
        <f>IFERROR(__xludf.DUMMYFUNCTION("""COMPUTED_VALUE"""),0.0)</f>
        <v>0</v>
      </c>
      <c r="Q53" s="98" t="s">
        <v>501</v>
      </c>
    </row>
    <row r="54" hidden="1">
      <c r="K54" s="118"/>
      <c r="L54" s="119"/>
      <c r="M54" s="102">
        <f t="shared" si="1"/>
        <v>-1.9375</v>
      </c>
      <c r="N54">
        <v>0.0</v>
      </c>
      <c r="O54">
        <f>IFERROR(__xludf.DUMMYFUNCTION("""COMPUTED_VALUE"""),0.0)</f>
        <v>0</v>
      </c>
      <c r="Q54" s="98" t="s">
        <v>501</v>
      </c>
    </row>
    <row r="55" hidden="1">
      <c r="K55" s="118"/>
      <c r="L55" s="119"/>
      <c r="M55" s="102">
        <f t="shared" si="1"/>
        <v>-1.916666667</v>
      </c>
      <c r="N55">
        <v>0.0</v>
      </c>
      <c r="O55">
        <f>IFERROR(__xludf.DUMMYFUNCTION("""COMPUTED_VALUE"""),0.0)</f>
        <v>0</v>
      </c>
      <c r="Q55" s="98" t="s">
        <v>501</v>
      </c>
    </row>
    <row r="56" hidden="1">
      <c r="K56" s="118"/>
      <c r="L56" s="119"/>
      <c r="M56" s="102">
        <f t="shared" si="1"/>
        <v>-1.895833333</v>
      </c>
      <c r="N56">
        <v>0.0</v>
      </c>
      <c r="O56">
        <f>IFERROR(__xludf.DUMMYFUNCTION("""COMPUTED_VALUE"""),0.0)</f>
        <v>0</v>
      </c>
      <c r="Q56" s="98" t="s">
        <v>501</v>
      </c>
    </row>
    <row r="57" hidden="1">
      <c r="K57" s="118"/>
      <c r="L57" s="119"/>
      <c r="M57" s="102">
        <f t="shared" si="1"/>
        <v>-1.875</v>
      </c>
      <c r="N57">
        <v>0.0</v>
      </c>
      <c r="O57">
        <f>IFERROR(__xludf.DUMMYFUNCTION("""COMPUTED_VALUE"""),0.0)</f>
        <v>0</v>
      </c>
      <c r="Q57" s="98" t="s">
        <v>501</v>
      </c>
    </row>
    <row r="58" hidden="1">
      <c r="K58" s="118"/>
      <c r="L58" s="119"/>
      <c r="M58" s="102">
        <f t="shared" si="1"/>
        <v>-1.854166667</v>
      </c>
      <c r="N58">
        <v>0.0</v>
      </c>
      <c r="O58">
        <f>IFERROR(__xludf.DUMMYFUNCTION("""COMPUTED_VALUE"""),0.0)</f>
        <v>0</v>
      </c>
      <c r="Q58" s="98" t="s">
        <v>501</v>
      </c>
    </row>
    <row r="59" hidden="1">
      <c r="K59" s="118"/>
      <c r="L59" s="119"/>
      <c r="M59" s="102">
        <f t="shared" si="1"/>
        <v>-1.833333333</v>
      </c>
      <c r="N59">
        <v>0.0</v>
      </c>
      <c r="O59">
        <f>IFERROR(__xludf.DUMMYFUNCTION("""COMPUTED_VALUE"""),0.0)</f>
        <v>0</v>
      </c>
      <c r="Q59" s="98" t="s">
        <v>501</v>
      </c>
    </row>
    <row r="60" hidden="1">
      <c r="K60" s="118"/>
      <c r="L60" s="119"/>
      <c r="M60" s="102">
        <f t="shared" si="1"/>
        <v>-1.8125</v>
      </c>
      <c r="N60">
        <v>0.0</v>
      </c>
      <c r="O60">
        <f>IFERROR(__xludf.DUMMYFUNCTION("""COMPUTED_VALUE"""),0.0)</f>
        <v>0</v>
      </c>
      <c r="Q60" s="98" t="s">
        <v>501</v>
      </c>
    </row>
    <row r="61" hidden="1">
      <c r="K61" s="118"/>
      <c r="L61" s="119"/>
      <c r="M61" s="102">
        <f t="shared" si="1"/>
        <v>-1.791666667</v>
      </c>
      <c r="N61">
        <v>0.0</v>
      </c>
      <c r="O61">
        <f>IFERROR(__xludf.DUMMYFUNCTION("""COMPUTED_VALUE"""),0.0)</f>
        <v>0</v>
      </c>
      <c r="Q61" s="98" t="s">
        <v>501</v>
      </c>
    </row>
    <row r="62" hidden="1">
      <c r="K62" s="118"/>
      <c r="L62" s="119"/>
      <c r="M62" s="102">
        <f t="shared" si="1"/>
        <v>-1.770833333</v>
      </c>
      <c r="N62">
        <v>0.0</v>
      </c>
      <c r="O62">
        <f>IFERROR(__xludf.DUMMYFUNCTION("""COMPUTED_VALUE"""),0.0)</f>
        <v>0</v>
      </c>
      <c r="Q62" s="98" t="s">
        <v>501</v>
      </c>
    </row>
    <row r="63" hidden="1">
      <c r="K63" s="118"/>
      <c r="L63" s="119"/>
      <c r="M63" s="102">
        <f t="shared" si="1"/>
        <v>-1.75</v>
      </c>
      <c r="N63">
        <v>0.0</v>
      </c>
      <c r="O63">
        <f>IFERROR(__xludf.DUMMYFUNCTION("""COMPUTED_VALUE"""),0.0)</f>
        <v>0</v>
      </c>
      <c r="Q63" s="98" t="s">
        <v>501</v>
      </c>
    </row>
    <row r="64" hidden="1">
      <c r="K64" s="118"/>
      <c r="L64" s="119"/>
      <c r="M64" s="102">
        <f t="shared" si="1"/>
        <v>-1.729166667</v>
      </c>
      <c r="N64">
        <v>0.0</v>
      </c>
      <c r="O64">
        <f>IFERROR(__xludf.DUMMYFUNCTION("""COMPUTED_VALUE"""),0.0)</f>
        <v>0</v>
      </c>
      <c r="Q64" s="98" t="s">
        <v>501</v>
      </c>
    </row>
    <row r="65" hidden="1">
      <c r="K65" s="118"/>
      <c r="L65" s="119"/>
      <c r="M65" s="102">
        <f t="shared" si="1"/>
        <v>-1.708333333</v>
      </c>
      <c r="N65">
        <v>0.0</v>
      </c>
      <c r="O65">
        <f>IFERROR(__xludf.DUMMYFUNCTION("""COMPUTED_VALUE"""),0.0)</f>
        <v>0</v>
      </c>
      <c r="Q65" s="98" t="s">
        <v>501</v>
      </c>
    </row>
    <row r="66" hidden="1">
      <c r="K66" s="118"/>
      <c r="L66" s="119"/>
      <c r="M66" s="102">
        <f t="shared" si="1"/>
        <v>-1.6875</v>
      </c>
      <c r="N66">
        <v>0.0</v>
      </c>
      <c r="O66">
        <f>IFERROR(__xludf.DUMMYFUNCTION("""COMPUTED_VALUE"""),0.0)</f>
        <v>0</v>
      </c>
      <c r="Q66" s="98" t="s">
        <v>501</v>
      </c>
    </row>
    <row r="67" hidden="1">
      <c r="K67" s="118"/>
      <c r="L67" s="119"/>
      <c r="M67" s="102">
        <f t="shared" si="1"/>
        <v>-1.666666667</v>
      </c>
      <c r="N67">
        <v>0.0</v>
      </c>
      <c r="O67">
        <f>IFERROR(__xludf.DUMMYFUNCTION("""COMPUTED_VALUE"""),0.0)</f>
        <v>0</v>
      </c>
      <c r="Q67" s="98" t="s">
        <v>501</v>
      </c>
    </row>
    <row r="68" hidden="1">
      <c r="K68" s="118"/>
      <c r="L68" s="119"/>
      <c r="M68" s="102">
        <f t="shared" si="1"/>
        <v>-1.645833333</v>
      </c>
      <c r="N68">
        <v>0.0</v>
      </c>
      <c r="O68">
        <f>IFERROR(__xludf.DUMMYFUNCTION("""COMPUTED_VALUE"""),0.0)</f>
        <v>0</v>
      </c>
      <c r="Q68" s="98" t="s">
        <v>501</v>
      </c>
    </row>
    <row r="69" hidden="1">
      <c r="K69" s="118"/>
      <c r="L69" s="119"/>
      <c r="M69" s="102">
        <f t="shared" si="1"/>
        <v>-1.625</v>
      </c>
      <c r="N69">
        <v>0.0</v>
      </c>
      <c r="O69">
        <f>IFERROR(__xludf.DUMMYFUNCTION("""COMPUTED_VALUE"""),0.0)</f>
        <v>0</v>
      </c>
      <c r="Q69" s="98" t="s">
        <v>501</v>
      </c>
    </row>
    <row r="70" hidden="1">
      <c r="K70" s="118"/>
      <c r="L70" s="119"/>
      <c r="M70" s="102">
        <f t="shared" si="1"/>
        <v>-1.604166667</v>
      </c>
      <c r="N70">
        <v>0.0</v>
      </c>
      <c r="O70">
        <f>IFERROR(__xludf.DUMMYFUNCTION("""COMPUTED_VALUE"""),0.0)</f>
        <v>0</v>
      </c>
      <c r="Q70" s="98" t="s">
        <v>501</v>
      </c>
    </row>
    <row r="71" hidden="1">
      <c r="K71" s="118"/>
      <c r="L71" s="119"/>
      <c r="M71" s="102">
        <f t="shared" si="1"/>
        <v>-1.583333333</v>
      </c>
      <c r="N71">
        <v>0.0</v>
      </c>
      <c r="O71">
        <f>IFERROR(__xludf.DUMMYFUNCTION("""COMPUTED_VALUE"""),0.0)</f>
        <v>0</v>
      </c>
      <c r="Q71" s="98" t="s">
        <v>501</v>
      </c>
    </row>
    <row r="72" hidden="1">
      <c r="K72" s="118"/>
      <c r="L72" s="119"/>
      <c r="M72" s="102">
        <f t="shared" si="1"/>
        <v>-1.5625</v>
      </c>
      <c r="N72">
        <v>0.0</v>
      </c>
      <c r="O72">
        <f>IFERROR(__xludf.DUMMYFUNCTION("""COMPUTED_VALUE"""),0.0)</f>
        <v>0</v>
      </c>
      <c r="Q72" s="98" t="s">
        <v>501</v>
      </c>
    </row>
    <row r="73" hidden="1">
      <c r="K73" s="118"/>
      <c r="L73" s="119"/>
      <c r="M73" s="102">
        <f t="shared" si="1"/>
        <v>-1.541666667</v>
      </c>
      <c r="N73">
        <v>0.0</v>
      </c>
      <c r="O73">
        <f>IFERROR(__xludf.DUMMYFUNCTION("""COMPUTED_VALUE"""),0.0)</f>
        <v>0</v>
      </c>
      <c r="Q73" s="98" t="s">
        <v>501</v>
      </c>
    </row>
    <row r="74" hidden="1">
      <c r="K74" s="118"/>
      <c r="L74" s="119"/>
      <c r="M74" s="102">
        <f t="shared" si="1"/>
        <v>-1.520833333</v>
      </c>
      <c r="N74">
        <v>0.0</v>
      </c>
      <c r="O74">
        <f>IFERROR(__xludf.DUMMYFUNCTION("""COMPUTED_VALUE"""),0.0)</f>
        <v>0</v>
      </c>
      <c r="Q74" s="98" t="s">
        <v>501</v>
      </c>
    </row>
    <row r="75" hidden="1">
      <c r="K75" s="118"/>
      <c r="L75" s="119"/>
      <c r="M75" s="102">
        <f t="shared" si="1"/>
        <v>-1.5</v>
      </c>
      <c r="N75">
        <v>0.0</v>
      </c>
      <c r="O75">
        <f>IFERROR(__xludf.DUMMYFUNCTION("""COMPUTED_VALUE"""),0.0)</f>
        <v>0</v>
      </c>
      <c r="Q75" s="98" t="s">
        <v>501</v>
      </c>
    </row>
    <row r="76" hidden="1">
      <c r="K76" s="118"/>
      <c r="L76" s="119"/>
      <c r="M76" s="102">
        <f t="shared" si="1"/>
        <v>-1.479166667</v>
      </c>
      <c r="N76">
        <v>0.0</v>
      </c>
      <c r="O76">
        <f>IFERROR(__xludf.DUMMYFUNCTION("""COMPUTED_VALUE"""),0.0)</f>
        <v>0</v>
      </c>
      <c r="Q76" s="98" t="s">
        <v>501</v>
      </c>
    </row>
    <row r="77" hidden="1">
      <c r="K77" s="118"/>
      <c r="L77" s="119"/>
      <c r="M77" s="102">
        <f t="shared" si="1"/>
        <v>-1.458333333</v>
      </c>
      <c r="N77">
        <v>0.0</v>
      </c>
      <c r="O77">
        <f>IFERROR(__xludf.DUMMYFUNCTION("""COMPUTED_VALUE"""),0.0)</f>
        <v>0</v>
      </c>
      <c r="Q77" s="98" t="s">
        <v>501</v>
      </c>
    </row>
    <row r="78" hidden="1">
      <c r="K78" s="118"/>
      <c r="L78" s="119"/>
      <c r="M78" s="102">
        <f t="shared" si="1"/>
        <v>-1.4375</v>
      </c>
      <c r="N78">
        <v>0.0</v>
      </c>
      <c r="O78">
        <f>IFERROR(__xludf.DUMMYFUNCTION("""COMPUTED_VALUE"""),0.0)</f>
        <v>0</v>
      </c>
      <c r="Q78" s="98" t="s">
        <v>501</v>
      </c>
    </row>
    <row r="79" hidden="1">
      <c r="K79" s="118"/>
      <c r="L79" s="119"/>
      <c r="M79" s="102">
        <f t="shared" si="1"/>
        <v>-1.416666667</v>
      </c>
      <c r="N79">
        <v>0.0</v>
      </c>
      <c r="O79">
        <f>IFERROR(__xludf.DUMMYFUNCTION("""COMPUTED_VALUE"""),0.0)</f>
        <v>0</v>
      </c>
      <c r="Q79" s="98" t="s">
        <v>501</v>
      </c>
    </row>
    <row r="80" hidden="1">
      <c r="K80" s="118"/>
      <c r="L80" s="119"/>
      <c r="M80" s="102">
        <f t="shared" si="1"/>
        <v>-1.395833333</v>
      </c>
      <c r="N80">
        <v>0.0</v>
      </c>
      <c r="O80">
        <f>IFERROR(__xludf.DUMMYFUNCTION("""COMPUTED_VALUE"""),0.0)</f>
        <v>0</v>
      </c>
      <c r="Q80" s="98" t="s">
        <v>501</v>
      </c>
    </row>
    <row r="81" hidden="1">
      <c r="K81" s="118"/>
      <c r="L81" s="119"/>
      <c r="M81" s="102">
        <f t="shared" si="1"/>
        <v>-1.375</v>
      </c>
      <c r="N81">
        <v>0.0</v>
      </c>
      <c r="O81">
        <f>IFERROR(__xludf.DUMMYFUNCTION("""COMPUTED_VALUE"""),0.0)</f>
        <v>0</v>
      </c>
      <c r="Q81" s="98" t="s">
        <v>501</v>
      </c>
    </row>
    <row r="82" hidden="1">
      <c r="K82" s="118"/>
      <c r="L82" s="119"/>
      <c r="M82" s="102">
        <f t="shared" si="1"/>
        <v>-1.354166667</v>
      </c>
      <c r="N82">
        <v>0.0</v>
      </c>
      <c r="O82">
        <f>IFERROR(__xludf.DUMMYFUNCTION("""COMPUTED_VALUE"""),0.0)</f>
        <v>0</v>
      </c>
      <c r="Q82" s="98" t="s">
        <v>501</v>
      </c>
    </row>
    <row r="83" hidden="1">
      <c r="K83" s="118"/>
      <c r="L83" s="119"/>
      <c r="M83" s="102">
        <f t="shared" si="1"/>
        <v>-1.333333333</v>
      </c>
      <c r="N83">
        <v>0.0</v>
      </c>
      <c r="O83">
        <f>IFERROR(__xludf.DUMMYFUNCTION("""COMPUTED_VALUE"""),0.0)</f>
        <v>0</v>
      </c>
      <c r="Q83" s="98" t="s">
        <v>501</v>
      </c>
    </row>
    <row r="84" hidden="1">
      <c r="K84" s="118"/>
      <c r="L84" s="119"/>
      <c r="M84" s="102">
        <f t="shared" si="1"/>
        <v>-1.3125</v>
      </c>
      <c r="N84">
        <v>0.0</v>
      </c>
      <c r="O84">
        <f>IFERROR(__xludf.DUMMYFUNCTION("""COMPUTED_VALUE"""),0.0)</f>
        <v>0</v>
      </c>
      <c r="Q84" s="98" t="s">
        <v>501</v>
      </c>
    </row>
    <row r="85" hidden="1">
      <c r="K85" s="118"/>
      <c r="L85" s="119"/>
      <c r="M85" s="102">
        <f t="shared" si="1"/>
        <v>-1.291666667</v>
      </c>
      <c r="N85">
        <v>0.0</v>
      </c>
      <c r="O85">
        <f>IFERROR(__xludf.DUMMYFUNCTION("""COMPUTED_VALUE"""),0.0)</f>
        <v>0</v>
      </c>
      <c r="Q85" s="98" t="s">
        <v>501</v>
      </c>
    </row>
    <row r="86" hidden="1">
      <c r="K86" s="118"/>
      <c r="L86" s="119"/>
      <c r="M86" s="102">
        <f t="shared" si="1"/>
        <v>-1.270833333</v>
      </c>
      <c r="N86">
        <v>0.0</v>
      </c>
      <c r="O86">
        <f>IFERROR(__xludf.DUMMYFUNCTION("""COMPUTED_VALUE"""),0.0)</f>
        <v>0</v>
      </c>
      <c r="Q86" s="98" t="s">
        <v>501</v>
      </c>
    </row>
    <row r="87" hidden="1">
      <c r="K87" s="118"/>
      <c r="L87" s="119"/>
      <c r="M87" s="102">
        <f t="shared" si="1"/>
        <v>-1.25</v>
      </c>
      <c r="N87">
        <v>0.0</v>
      </c>
      <c r="O87">
        <f>IFERROR(__xludf.DUMMYFUNCTION("""COMPUTED_VALUE"""),0.0)</f>
        <v>0</v>
      </c>
      <c r="Q87" s="98" t="s">
        <v>501</v>
      </c>
    </row>
    <row r="88" hidden="1">
      <c r="K88" s="118"/>
      <c r="L88" s="119"/>
      <c r="M88" s="102">
        <f t="shared" si="1"/>
        <v>-1.229166667</v>
      </c>
      <c r="N88">
        <v>0.0</v>
      </c>
      <c r="O88">
        <f>IFERROR(__xludf.DUMMYFUNCTION("""COMPUTED_VALUE"""),0.0)</f>
        <v>0</v>
      </c>
      <c r="Q88" s="98" t="s">
        <v>501</v>
      </c>
    </row>
    <row r="89" hidden="1">
      <c r="K89" s="118"/>
      <c r="L89" s="119"/>
      <c r="M89" s="102">
        <f t="shared" si="1"/>
        <v>-1.208333333</v>
      </c>
      <c r="N89">
        <v>0.0</v>
      </c>
      <c r="O89">
        <f>IFERROR(__xludf.DUMMYFUNCTION("""COMPUTED_VALUE"""),0.0)</f>
        <v>0</v>
      </c>
      <c r="Q89" s="98" t="s">
        <v>501</v>
      </c>
    </row>
    <row r="90" hidden="1">
      <c r="K90" s="118"/>
      <c r="L90" s="119"/>
      <c r="M90" s="102">
        <f t="shared" si="1"/>
        <v>-1.1875</v>
      </c>
      <c r="N90">
        <v>0.0</v>
      </c>
      <c r="O90">
        <f>IFERROR(__xludf.DUMMYFUNCTION("""COMPUTED_VALUE"""),0.0)</f>
        <v>0</v>
      </c>
      <c r="Q90" s="98" t="s">
        <v>501</v>
      </c>
    </row>
    <row r="91" hidden="1">
      <c r="K91" s="118"/>
      <c r="L91" s="119"/>
      <c r="M91" s="102">
        <f t="shared" si="1"/>
        <v>-1.166666667</v>
      </c>
      <c r="N91">
        <v>0.0</v>
      </c>
      <c r="O91">
        <f>IFERROR(__xludf.DUMMYFUNCTION("""COMPUTED_VALUE"""),0.0)</f>
        <v>0</v>
      </c>
      <c r="Q91" s="98" t="s">
        <v>501</v>
      </c>
    </row>
    <row r="92" hidden="1">
      <c r="K92" s="118"/>
      <c r="L92" s="119"/>
      <c r="M92" s="102">
        <f t="shared" si="1"/>
        <v>-1.145833333</v>
      </c>
      <c r="N92">
        <v>0.0</v>
      </c>
      <c r="O92">
        <f>IFERROR(__xludf.DUMMYFUNCTION("""COMPUTED_VALUE"""),0.0)</f>
        <v>0</v>
      </c>
      <c r="Q92" s="98" t="s">
        <v>501</v>
      </c>
    </row>
    <row r="93" hidden="1">
      <c r="K93" s="118"/>
      <c r="L93" s="119"/>
      <c r="M93" s="102">
        <f t="shared" si="1"/>
        <v>-1.125</v>
      </c>
      <c r="N93">
        <v>0.0</v>
      </c>
      <c r="O93">
        <f>IFERROR(__xludf.DUMMYFUNCTION("""COMPUTED_VALUE"""),0.0)</f>
        <v>0</v>
      </c>
      <c r="Q93" s="98" t="s">
        <v>501</v>
      </c>
    </row>
    <row r="94" hidden="1">
      <c r="K94" s="118"/>
      <c r="L94" s="119"/>
      <c r="M94" s="102">
        <f t="shared" si="1"/>
        <v>-1.104166667</v>
      </c>
      <c r="N94">
        <v>0.0</v>
      </c>
      <c r="O94">
        <f>IFERROR(__xludf.DUMMYFUNCTION("""COMPUTED_VALUE"""),0.0)</f>
        <v>0</v>
      </c>
      <c r="Q94" s="98" t="s">
        <v>501</v>
      </c>
    </row>
    <row r="95" hidden="1">
      <c r="K95" s="118"/>
      <c r="L95" s="119"/>
      <c r="M95" s="102">
        <f t="shared" si="1"/>
        <v>-1.083333333</v>
      </c>
      <c r="N95">
        <v>0.0</v>
      </c>
      <c r="O95">
        <f>IFERROR(__xludf.DUMMYFUNCTION("""COMPUTED_VALUE"""),0.0)</f>
        <v>0</v>
      </c>
      <c r="Q95" s="98" t="s">
        <v>501</v>
      </c>
    </row>
    <row r="96" hidden="1">
      <c r="K96" s="118"/>
      <c r="L96" s="119"/>
      <c r="M96" s="102">
        <f t="shared" si="1"/>
        <v>-1.0625</v>
      </c>
      <c r="N96">
        <v>0.0</v>
      </c>
      <c r="O96">
        <f>IFERROR(__xludf.DUMMYFUNCTION("""COMPUTED_VALUE"""),0.0)</f>
        <v>0</v>
      </c>
      <c r="Q96" s="98" t="s">
        <v>501</v>
      </c>
    </row>
    <row r="97" hidden="1">
      <c r="K97" s="118"/>
      <c r="L97" s="119"/>
      <c r="M97" s="102">
        <f t="shared" si="1"/>
        <v>-1.041666667</v>
      </c>
      <c r="N97">
        <v>0.0</v>
      </c>
      <c r="O97">
        <f>IFERROR(__xludf.DUMMYFUNCTION("""COMPUTED_VALUE"""),0.0)</f>
        <v>0</v>
      </c>
      <c r="Q97" s="98" t="s">
        <v>501</v>
      </c>
    </row>
    <row r="98" hidden="1">
      <c r="K98" s="118"/>
      <c r="L98" s="119"/>
      <c r="M98" s="102">
        <f t="shared" si="1"/>
        <v>-1.020833333</v>
      </c>
      <c r="N98">
        <v>0.0</v>
      </c>
      <c r="O98">
        <f>IFERROR(__xludf.DUMMYFUNCTION("""COMPUTED_VALUE"""),0.0)</f>
        <v>0</v>
      </c>
      <c r="Q98" s="98" t="s">
        <v>501</v>
      </c>
    </row>
    <row r="99" hidden="1">
      <c r="K99" s="118"/>
      <c r="L99" s="119"/>
      <c r="M99" s="102">
        <f t="shared" si="1"/>
        <v>-1</v>
      </c>
      <c r="N99">
        <v>0.0</v>
      </c>
      <c r="O99">
        <f>IFERROR(__xludf.DUMMYFUNCTION("""COMPUTED_VALUE"""),0.0)</f>
        <v>0</v>
      </c>
      <c r="Q99" s="98" t="s">
        <v>501</v>
      </c>
    </row>
    <row r="100" hidden="1">
      <c r="K100" s="118"/>
      <c r="L100" s="119"/>
      <c r="M100" s="102">
        <f t="shared" si="1"/>
        <v>-0.9791666667</v>
      </c>
      <c r="N100">
        <v>0.0</v>
      </c>
      <c r="O100">
        <f>IFERROR(__xludf.DUMMYFUNCTION("""COMPUTED_VALUE"""),0.0)</f>
        <v>0</v>
      </c>
      <c r="Q100" s="98" t="s">
        <v>501</v>
      </c>
    </row>
    <row r="101" hidden="1">
      <c r="K101" s="118"/>
      <c r="L101" s="119"/>
      <c r="M101" s="102">
        <f t="shared" si="1"/>
        <v>-0.9583333333</v>
      </c>
      <c r="N101">
        <v>0.0</v>
      </c>
      <c r="O101">
        <f>IFERROR(__xludf.DUMMYFUNCTION("""COMPUTED_VALUE"""),0.0)</f>
        <v>0</v>
      </c>
      <c r="Q101" s="98" t="s">
        <v>501</v>
      </c>
    </row>
    <row r="102" hidden="1">
      <c r="K102" s="118"/>
      <c r="L102" s="119"/>
      <c r="M102" s="102">
        <f t="shared" si="1"/>
        <v>-0.9375</v>
      </c>
      <c r="N102">
        <v>0.0</v>
      </c>
      <c r="O102">
        <f>IFERROR(__xludf.DUMMYFUNCTION("""COMPUTED_VALUE"""),0.0)</f>
        <v>0</v>
      </c>
      <c r="Q102" s="98" t="s">
        <v>501</v>
      </c>
    </row>
    <row r="103" hidden="1">
      <c r="K103" s="118"/>
      <c r="L103" s="119"/>
      <c r="M103" s="102">
        <f t="shared" si="1"/>
        <v>-0.9166666667</v>
      </c>
      <c r="N103">
        <v>0.0</v>
      </c>
      <c r="O103">
        <f>IFERROR(__xludf.DUMMYFUNCTION("""COMPUTED_VALUE"""),0.0)</f>
        <v>0</v>
      </c>
      <c r="Q103" s="98" t="s">
        <v>501</v>
      </c>
    </row>
    <row r="104" hidden="1">
      <c r="K104" s="118"/>
      <c r="L104" s="119"/>
      <c r="M104" s="102">
        <f t="shared" si="1"/>
        <v>-0.8958333333</v>
      </c>
      <c r="N104">
        <v>0.0</v>
      </c>
      <c r="O104">
        <f>IFERROR(__xludf.DUMMYFUNCTION("""COMPUTED_VALUE"""),0.0)</f>
        <v>0</v>
      </c>
      <c r="Q104" s="98" t="s">
        <v>501</v>
      </c>
    </row>
    <row r="105" hidden="1">
      <c r="K105" s="118"/>
      <c r="L105" s="119"/>
      <c r="M105" s="102">
        <f t="shared" si="1"/>
        <v>-0.875</v>
      </c>
      <c r="N105">
        <v>0.0</v>
      </c>
      <c r="O105">
        <f>IFERROR(__xludf.DUMMYFUNCTION("""COMPUTED_VALUE"""),0.0)</f>
        <v>0</v>
      </c>
      <c r="Q105" s="98" t="s">
        <v>501</v>
      </c>
    </row>
    <row r="106" hidden="1">
      <c r="K106" s="118"/>
      <c r="L106" s="119"/>
      <c r="M106" s="102">
        <f t="shared" si="1"/>
        <v>-0.8541666667</v>
      </c>
      <c r="N106">
        <v>0.0</v>
      </c>
      <c r="O106">
        <f>IFERROR(__xludf.DUMMYFUNCTION("""COMPUTED_VALUE"""),0.0)</f>
        <v>0</v>
      </c>
      <c r="Q106" s="98" t="s">
        <v>501</v>
      </c>
    </row>
    <row r="107" hidden="1">
      <c r="K107" s="118"/>
      <c r="L107" s="119"/>
      <c r="M107" s="102">
        <f t="shared" si="1"/>
        <v>-0.8333333333</v>
      </c>
      <c r="N107">
        <v>0.0</v>
      </c>
      <c r="O107">
        <f>IFERROR(__xludf.DUMMYFUNCTION("""COMPUTED_VALUE"""),0.0)</f>
        <v>0</v>
      </c>
      <c r="Q107" s="98" t="s">
        <v>501</v>
      </c>
    </row>
    <row r="108" hidden="1">
      <c r="K108" s="118"/>
      <c r="L108" s="119"/>
      <c r="M108" s="102">
        <f t="shared" si="1"/>
        <v>-0.8125</v>
      </c>
      <c r="N108">
        <v>0.0</v>
      </c>
      <c r="O108">
        <f>IFERROR(__xludf.DUMMYFUNCTION("""COMPUTED_VALUE"""),0.0)</f>
        <v>0</v>
      </c>
      <c r="Q108" s="98" t="s">
        <v>501</v>
      </c>
    </row>
    <row r="109" hidden="1">
      <c r="K109" s="118"/>
      <c r="L109" s="119"/>
      <c r="M109" s="102">
        <f t="shared" si="1"/>
        <v>-0.7916666667</v>
      </c>
      <c r="N109">
        <v>0.0</v>
      </c>
      <c r="O109">
        <f>IFERROR(__xludf.DUMMYFUNCTION("""COMPUTED_VALUE"""),0.0)</f>
        <v>0</v>
      </c>
      <c r="Q109" s="98" t="s">
        <v>501</v>
      </c>
    </row>
    <row r="110" hidden="1">
      <c r="K110" s="118"/>
      <c r="L110" s="119"/>
      <c r="M110" s="102">
        <f t="shared" si="1"/>
        <v>-0.7708333333</v>
      </c>
      <c r="N110">
        <v>0.0</v>
      </c>
      <c r="O110">
        <f>IFERROR(__xludf.DUMMYFUNCTION("""COMPUTED_VALUE"""),0.0)</f>
        <v>0</v>
      </c>
      <c r="Q110" s="98" t="s">
        <v>501</v>
      </c>
    </row>
    <row r="111" hidden="1">
      <c r="K111" s="118"/>
      <c r="L111" s="119"/>
      <c r="M111" s="102">
        <f t="shared" si="1"/>
        <v>-0.75</v>
      </c>
      <c r="N111">
        <v>0.0</v>
      </c>
      <c r="O111">
        <f>IFERROR(__xludf.DUMMYFUNCTION("""COMPUTED_VALUE"""),0.0)</f>
        <v>0</v>
      </c>
      <c r="Q111" s="98" t="s">
        <v>501</v>
      </c>
    </row>
    <row r="112" hidden="1">
      <c r="K112" s="118"/>
      <c r="L112" s="119"/>
      <c r="M112" s="102">
        <f t="shared" si="1"/>
        <v>-0.7291666667</v>
      </c>
      <c r="N112">
        <v>0.0</v>
      </c>
      <c r="O112">
        <f>IFERROR(__xludf.DUMMYFUNCTION("""COMPUTED_VALUE"""),0.0)</f>
        <v>0</v>
      </c>
      <c r="Q112" s="98" t="s">
        <v>501</v>
      </c>
    </row>
    <row r="113" hidden="1">
      <c r="K113" s="118"/>
      <c r="L113" s="119"/>
      <c r="M113" s="102">
        <f t="shared" si="1"/>
        <v>-0.7083333333</v>
      </c>
      <c r="N113">
        <v>0.0</v>
      </c>
      <c r="O113">
        <f>IFERROR(__xludf.DUMMYFUNCTION("""COMPUTED_VALUE"""),0.0)</f>
        <v>0</v>
      </c>
      <c r="Q113" s="98" t="s">
        <v>501</v>
      </c>
    </row>
    <row r="114" hidden="1">
      <c r="K114" s="118"/>
      <c r="L114" s="119"/>
      <c r="M114" s="102">
        <f t="shared" si="1"/>
        <v>-0.6875</v>
      </c>
      <c r="N114">
        <v>0.0</v>
      </c>
      <c r="O114">
        <f>IFERROR(__xludf.DUMMYFUNCTION("""COMPUTED_VALUE"""),0.0)</f>
        <v>0</v>
      </c>
      <c r="Q114" s="98" t="s">
        <v>501</v>
      </c>
    </row>
    <row r="115" hidden="1">
      <c r="K115" s="118"/>
      <c r="L115" s="119"/>
      <c r="M115" s="102">
        <f t="shared" si="1"/>
        <v>-0.6666666667</v>
      </c>
      <c r="N115">
        <v>0.0</v>
      </c>
      <c r="O115">
        <f>IFERROR(__xludf.DUMMYFUNCTION("""COMPUTED_VALUE"""),0.0)</f>
        <v>0</v>
      </c>
      <c r="Q115" s="98" t="s">
        <v>501</v>
      </c>
    </row>
    <row r="116" hidden="1">
      <c r="K116" s="118"/>
      <c r="L116" s="119"/>
      <c r="M116" s="102">
        <f t="shared" si="1"/>
        <v>-0.6458333333</v>
      </c>
      <c r="N116">
        <v>0.0</v>
      </c>
      <c r="O116">
        <f>IFERROR(__xludf.DUMMYFUNCTION("""COMPUTED_VALUE"""),0.0)</f>
        <v>0</v>
      </c>
      <c r="Q116" s="98" t="s">
        <v>501</v>
      </c>
    </row>
    <row r="117" hidden="1">
      <c r="K117" s="118"/>
      <c r="L117" s="119"/>
      <c r="M117" s="102">
        <f t="shared" si="1"/>
        <v>-0.625</v>
      </c>
      <c r="N117">
        <v>0.0</v>
      </c>
      <c r="O117">
        <f>IFERROR(__xludf.DUMMYFUNCTION("""COMPUTED_VALUE"""),0.0)</f>
        <v>0</v>
      </c>
      <c r="Q117" s="98" t="s">
        <v>501</v>
      </c>
    </row>
    <row r="118" hidden="1">
      <c r="K118" s="118"/>
      <c r="L118" s="119"/>
      <c r="M118" s="102">
        <f t="shared" si="1"/>
        <v>-0.6041666667</v>
      </c>
      <c r="N118">
        <v>0.0</v>
      </c>
      <c r="O118">
        <f>IFERROR(__xludf.DUMMYFUNCTION("""COMPUTED_VALUE"""),0.0)</f>
        <v>0</v>
      </c>
      <c r="Q118" s="98" t="s">
        <v>501</v>
      </c>
    </row>
    <row r="119" hidden="1">
      <c r="K119" s="118"/>
      <c r="L119" s="119"/>
      <c r="M119" s="102">
        <f t="shared" si="1"/>
        <v>-0.5833333333</v>
      </c>
      <c r="N119">
        <v>0.0</v>
      </c>
      <c r="O119">
        <f>IFERROR(__xludf.DUMMYFUNCTION("""COMPUTED_VALUE"""),0.0)</f>
        <v>0</v>
      </c>
      <c r="Q119" s="98" t="s">
        <v>501</v>
      </c>
    </row>
    <row r="120" hidden="1">
      <c r="K120" s="118"/>
      <c r="L120" s="119"/>
      <c r="M120" s="102">
        <f t="shared" si="1"/>
        <v>-0.5625</v>
      </c>
      <c r="N120">
        <v>0.0</v>
      </c>
      <c r="O120">
        <f>IFERROR(__xludf.DUMMYFUNCTION("""COMPUTED_VALUE"""),0.0)</f>
        <v>0</v>
      </c>
      <c r="Q120" s="98" t="s">
        <v>501</v>
      </c>
    </row>
    <row r="121" hidden="1">
      <c r="K121" s="118"/>
      <c r="L121" s="119"/>
      <c r="M121" s="102">
        <f t="shared" si="1"/>
        <v>-0.5416666667</v>
      </c>
      <c r="N121">
        <v>0.0</v>
      </c>
      <c r="O121">
        <f>IFERROR(__xludf.DUMMYFUNCTION("""COMPUTED_VALUE"""),0.0)</f>
        <v>0</v>
      </c>
      <c r="Q121" s="98" t="s">
        <v>501</v>
      </c>
    </row>
    <row r="122" hidden="1">
      <c r="K122" s="118"/>
      <c r="L122" s="119"/>
      <c r="M122" s="102">
        <f t="shared" si="1"/>
        <v>-0.5208333333</v>
      </c>
      <c r="N122">
        <v>0.0</v>
      </c>
      <c r="O122">
        <f>IFERROR(__xludf.DUMMYFUNCTION("""COMPUTED_VALUE"""),0.0)</f>
        <v>0</v>
      </c>
      <c r="Q122" s="98" t="s">
        <v>501</v>
      </c>
    </row>
    <row r="123" hidden="1">
      <c r="K123" s="118"/>
      <c r="L123" s="119"/>
      <c r="M123" s="102">
        <f t="shared" si="1"/>
        <v>-0.5</v>
      </c>
      <c r="N123">
        <v>0.0</v>
      </c>
      <c r="O123">
        <f>IFERROR(__xludf.DUMMYFUNCTION("""COMPUTED_VALUE"""),0.0)</f>
        <v>0</v>
      </c>
      <c r="Q123" s="98" t="s">
        <v>501</v>
      </c>
    </row>
    <row r="124" hidden="1">
      <c r="K124" s="118"/>
      <c r="L124" s="119"/>
      <c r="M124" s="102">
        <f t="shared" si="1"/>
        <v>-0.4791666667</v>
      </c>
      <c r="N124">
        <v>0.0</v>
      </c>
      <c r="O124">
        <f>IFERROR(__xludf.DUMMYFUNCTION("""COMPUTED_VALUE"""),0.0)</f>
        <v>0</v>
      </c>
      <c r="Q124" s="98" t="s">
        <v>501</v>
      </c>
    </row>
    <row r="125" hidden="1">
      <c r="K125" s="118"/>
      <c r="L125" s="119"/>
      <c r="M125" s="102">
        <f t="shared" si="1"/>
        <v>-0.4583333333</v>
      </c>
      <c r="N125">
        <v>0.0</v>
      </c>
      <c r="O125">
        <f>IFERROR(__xludf.DUMMYFUNCTION("""COMPUTED_VALUE"""),0.0)</f>
        <v>0</v>
      </c>
      <c r="Q125" s="98" t="s">
        <v>501</v>
      </c>
    </row>
    <row r="126" hidden="1">
      <c r="K126" s="118"/>
      <c r="L126" s="119"/>
      <c r="M126" s="102">
        <f t="shared" si="1"/>
        <v>-0.4375</v>
      </c>
      <c r="N126">
        <v>0.0</v>
      </c>
      <c r="O126">
        <f>IFERROR(__xludf.DUMMYFUNCTION("""COMPUTED_VALUE"""),0.0)</f>
        <v>0</v>
      </c>
      <c r="Q126" s="98" t="s">
        <v>501</v>
      </c>
    </row>
    <row r="127" hidden="1">
      <c r="K127" s="118"/>
      <c r="L127" s="119"/>
      <c r="M127" s="102">
        <f t="shared" si="1"/>
        <v>-0.4166666667</v>
      </c>
      <c r="N127">
        <v>0.0</v>
      </c>
      <c r="O127">
        <f>IFERROR(__xludf.DUMMYFUNCTION("""COMPUTED_VALUE"""),0.0)</f>
        <v>0</v>
      </c>
      <c r="Q127" s="98" t="s">
        <v>501</v>
      </c>
    </row>
    <row r="128" hidden="1">
      <c r="K128" s="118"/>
      <c r="L128" s="119"/>
      <c r="M128" s="102">
        <f t="shared" si="1"/>
        <v>-0.3958333333</v>
      </c>
      <c r="N128">
        <v>0.0</v>
      </c>
      <c r="O128">
        <f>IFERROR(__xludf.DUMMYFUNCTION("""COMPUTED_VALUE"""),0.0)</f>
        <v>0</v>
      </c>
      <c r="Q128" s="98" t="s">
        <v>501</v>
      </c>
    </row>
    <row r="129" hidden="1">
      <c r="K129" s="118"/>
      <c r="L129" s="119"/>
      <c r="M129" s="102">
        <f t="shared" si="1"/>
        <v>-0.375</v>
      </c>
      <c r="N129">
        <v>0.0</v>
      </c>
      <c r="O129">
        <f>IFERROR(__xludf.DUMMYFUNCTION("""COMPUTED_VALUE"""),0.0)</f>
        <v>0</v>
      </c>
      <c r="Q129" s="98" t="s">
        <v>501</v>
      </c>
    </row>
    <row r="130" hidden="1">
      <c r="K130" s="118"/>
      <c r="L130" s="119"/>
      <c r="M130" s="102">
        <f t="shared" si="1"/>
        <v>-0.3541666667</v>
      </c>
      <c r="N130">
        <v>0.0</v>
      </c>
      <c r="O130">
        <f>IFERROR(__xludf.DUMMYFUNCTION("""COMPUTED_VALUE"""),0.0)</f>
        <v>0</v>
      </c>
      <c r="Q130" s="98" t="s">
        <v>501</v>
      </c>
    </row>
    <row r="131" hidden="1">
      <c r="K131" s="118"/>
      <c r="L131" s="119"/>
      <c r="M131" s="102">
        <f t="shared" si="1"/>
        <v>-0.3333333333</v>
      </c>
      <c r="N131">
        <v>0.0</v>
      </c>
      <c r="O131">
        <f>IFERROR(__xludf.DUMMYFUNCTION("""COMPUTED_VALUE"""),0.0)</f>
        <v>0</v>
      </c>
      <c r="Q131" s="98" t="s">
        <v>501</v>
      </c>
    </row>
    <row r="132" hidden="1">
      <c r="K132" s="118"/>
      <c r="L132" s="119"/>
      <c r="M132" s="102">
        <f t="shared" si="1"/>
        <v>-0.3125</v>
      </c>
      <c r="N132">
        <v>0.0</v>
      </c>
      <c r="O132">
        <f>IFERROR(__xludf.DUMMYFUNCTION("""COMPUTED_VALUE"""),0.0)</f>
        <v>0</v>
      </c>
      <c r="Q132" s="98" t="s">
        <v>501</v>
      </c>
    </row>
    <row r="133" hidden="1">
      <c r="K133" s="118"/>
      <c r="L133" s="119"/>
      <c r="M133" s="102">
        <f t="shared" si="1"/>
        <v>-0.2916666667</v>
      </c>
      <c r="N133">
        <v>0.0</v>
      </c>
      <c r="O133">
        <f>IFERROR(__xludf.DUMMYFUNCTION("""COMPUTED_VALUE"""),0.0)</f>
        <v>0</v>
      </c>
      <c r="Q133" s="98" t="s">
        <v>501</v>
      </c>
    </row>
    <row r="134" hidden="1">
      <c r="K134" s="118"/>
      <c r="L134" s="119"/>
      <c r="M134" s="102">
        <f t="shared" si="1"/>
        <v>-0.2708333333</v>
      </c>
      <c r="N134">
        <v>0.0</v>
      </c>
      <c r="O134">
        <f>IFERROR(__xludf.DUMMYFUNCTION("""COMPUTED_VALUE"""),0.0)</f>
        <v>0</v>
      </c>
      <c r="Q134" s="98" t="s">
        <v>501</v>
      </c>
    </row>
    <row r="135" hidden="1">
      <c r="K135" s="118"/>
      <c r="L135" s="119"/>
      <c r="M135" s="102">
        <f t="shared" si="1"/>
        <v>-0.25</v>
      </c>
      <c r="N135">
        <v>0.0</v>
      </c>
      <c r="O135">
        <f>IFERROR(__xludf.DUMMYFUNCTION("""COMPUTED_VALUE"""),0.0)</f>
        <v>0</v>
      </c>
      <c r="Q135" s="98" t="s">
        <v>501</v>
      </c>
    </row>
    <row r="136" hidden="1">
      <c r="K136" s="118"/>
      <c r="L136" s="119"/>
      <c r="M136" s="102">
        <f t="shared" si="1"/>
        <v>-0.2291666667</v>
      </c>
      <c r="N136">
        <v>0.0</v>
      </c>
      <c r="O136">
        <f>IFERROR(__xludf.DUMMYFUNCTION("""COMPUTED_VALUE"""),0.0)</f>
        <v>0</v>
      </c>
      <c r="Q136" s="98" t="s">
        <v>501</v>
      </c>
    </row>
    <row r="137" hidden="1">
      <c r="K137" s="118"/>
      <c r="L137" s="119"/>
      <c r="M137" s="102">
        <f t="shared" si="1"/>
        <v>-0.2083333333</v>
      </c>
      <c r="N137">
        <v>0.0</v>
      </c>
      <c r="O137">
        <f>IFERROR(__xludf.DUMMYFUNCTION("""COMPUTED_VALUE"""),0.0)</f>
        <v>0</v>
      </c>
      <c r="Q137" s="98" t="s">
        <v>501</v>
      </c>
    </row>
    <row r="138" hidden="1">
      <c r="K138" s="118"/>
      <c r="L138" s="119"/>
      <c r="M138" s="102">
        <f t="shared" si="1"/>
        <v>-0.1875</v>
      </c>
      <c r="N138">
        <v>0.0</v>
      </c>
      <c r="O138">
        <f>IFERROR(__xludf.DUMMYFUNCTION("""COMPUTED_VALUE"""),0.0)</f>
        <v>0</v>
      </c>
      <c r="Q138" s="98" t="s">
        <v>501</v>
      </c>
    </row>
    <row r="139" hidden="1">
      <c r="K139" s="118"/>
      <c r="L139" s="119"/>
      <c r="M139" s="102">
        <f t="shared" si="1"/>
        <v>-0.1666666667</v>
      </c>
      <c r="N139">
        <v>0.0</v>
      </c>
      <c r="O139">
        <f>IFERROR(__xludf.DUMMYFUNCTION("""COMPUTED_VALUE"""),0.0)</f>
        <v>0</v>
      </c>
      <c r="Q139" s="98" t="s">
        <v>501</v>
      </c>
    </row>
    <row r="140" hidden="1">
      <c r="K140" s="118"/>
      <c r="L140" s="119"/>
      <c r="M140" s="102">
        <f t="shared" si="1"/>
        <v>-0.1458333333</v>
      </c>
      <c r="N140">
        <v>0.0</v>
      </c>
      <c r="O140">
        <f>IFERROR(__xludf.DUMMYFUNCTION("""COMPUTED_VALUE"""),0.0)</f>
        <v>0</v>
      </c>
      <c r="Q140" s="98" t="s">
        <v>501</v>
      </c>
    </row>
    <row r="141" hidden="1">
      <c r="K141" s="118"/>
      <c r="L141" s="119"/>
      <c r="M141" s="102">
        <f t="shared" si="1"/>
        <v>-0.125</v>
      </c>
      <c r="N141">
        <v>0.0</v>
      </c>
      <c r="O141">
        <f>IFERROR(__xludf.DUMMYFUNCTION("""COMPUTED_VALUE"""),0.0)</f>
        <v>0</v>
      </c>
      <c r="Q141" s="98" t="s">
        <v>501</v>
      </c>
    </row>
    <row r="142" hidden="1">
      <c r="K142" s="118"/>
      <c r="L142" s="119"/>
      <c r="M142" s="102">
        <f t="shared" si="1"/>
        <v>-0.1041666667</v>
      </c>
      <c r="N142">
        <v>0.0</v>
      </c>
      <c r="O142">
        <f>IFERROR(__xludf.DUMMYFUNCTION("""COMPUTED_VALUE"""),0.0)</f>
        <v>0</v>
      </c>
      <c r="Q142" s="98" t="s">
        <v>501</v>
      </c>
    </row>
    <row r="143" hidden="1">
      <c r="K143" s="118"/>
      <c r="L143" s="119"/>
      <c r="M143" s="102">
        <f t="shared" si="1"/>
        <v>-0.08333333333</v>
      </c>
      <c r="N143">
        <v>0.0</v>
      </c>
      <c r="O143">
        <f>IFERROR(__xludf.DUMMYFUNCTION("""COMPUTED_VALUE"""),0.0)</f>
        <v>0</v>
      </c>
      <c r="Q143" s="98" t="s">
        <v>501</v>
      </c>
    </row>
    <row r="144" hidden="1">
      <c r="K144" s="118"/>
      <c r="L144" s="119"/>
      <c r="M144" s="102">
        <f t="shared" si="1"/>
        <v>-0.0625</v>
      </c>
      <c r="N144">
        <v>0.0</v>
      </c>
      <c r="O144">
        <f>IFERROR(__xludf.DUMMYFUNCTION("""COMPUTED_VALUE"""),0.0)</f>
        <v>0</v>
      </c>
      <c r="Q144" s="98" t="s">
        <v>501</v>
      </c>
    </row>
    <row r="145" hidden="1">
      <c r="K145" s="118"/>
      <c r="L145" s="119"/>
      <c r="M145" s="102">
        <f t="shared" si="1"/>
        <v>-0.04166666667</v>
      </c>
      <c r="N145">
        <v>0.0</v>
      </c>
      <c r="O145">
        <f>IFERROR(__xludf.DUMMYFUNCTION("""COMPUTED_VALUE"""),0.0)</f>
        <v>0</v>
      </c>
      <c r="Q145" s="98" t="s">
        <v>501</v>
      </c>
    </row>
    <row r="146" hidden="1">
      <c r="K146" s="118"/>
      <c r="L146" s="119"/>
      <c r="M146" s="102">
        <f t="shared" si="1"/>
        <v>-0.02083333333</v>
      </c>
      <c r="N146">
        <v>0.0</v>
      </c>
      <c r="O146">
        <f>IFERROR(__xludf.DUMMYFUNCTION("""COMPUTED_VALUE"""),0.0)</f>
        <v>0</v>
      </c>
      <c r="Q146" s="98" t="s">
        <v>501</v>
      </c>
    </row>
    <row r="147" hidden="1">
      <c r="K147" s="118"/>
      <c r="L147" s="119"/>
      <c r="M147" s="102">
        <f t="shared" si="1"/>
        <v>0</v>
      </c>
      <c r="N147">
        <v>0.0</v>
      </c>
      <c r="O147">
        <f>IFERROR(__xludf.DUMMYFUNCTION("""COMPUTED_VALUE"""),0.0)</f>
        <v>0</v>
      </c>
      <c r="Q147" s="98" t="s">
        <v>501</v>
      </c>
    </row>
    <row r="148" hidden="1">
      <c r="K148" s="118"/>
      <c r="L148" s="119"/>
      <c r="M148" s="102">
        <f t="shared" si="1"/>
        <v>0.02083333333</v>
      </c>
      <c r="N148">
        <v>0.0</v>
      </c>
      <c r="O148">
        <f>IFERROR(__xludf.DUMMYFUNCTION("""COMPUTED_VALUE"""),0.0)</f>
        <v>0</v>
      </c>
      <c r="Q148" s="98" t="s">
        <v>501</v>
      </c>
    </row>
    <row r="149" hidden="1">
      <c r="K149" s="118"/>
      <c r="L149" s="119"/>
      <c r="M149" s="97"/>
      <c r="N149">
        <v>583.0</v>
      </c>
      <c r="O149">
        <f>IFERROR(__xludf.DUMMYFUNCTION("""COMPUTED_VALUE"""),25.0)</f>
        <v>25</v>
      </c>
      <c r="Q149" s="98" t="s">
        <v>501</v>
      </c>
    </row>
    <row r="150" hidden="1">
      <c r="K150" s="118"/>
      <c r="L150" s="119"/>
      <c r="M150" s="97"/>
      <c r="Q150" s="98" t="s">
        <v>501</v>
      </c>
    </row>
    <row r="151" hidden="1">
      <c r="K151" s="124"/>
      <c r="M151" s="97"/>
      <c r="Q151" s="98" t="s">
        <v>501</v>
      </c>
    </row>
    <row r="152" hidden="1">
      <c r="K152" s="124"/>
      <c r="M152" s="97"/>
      <c r="Q152" s="98" t="s">
        <v>501</v>
      </c>
    </row>
    <row r="153" hidden="1">
      <c r="K153" s="124"/>
      <c r="M153" s="97"/>
      <c r="Q153" s="98" t="s">
        <v>501</v>
      </c>
    </row>
    <row r="154" hidden="1">
      <c r="K154" s="124"/>
      <c r="M154" s="97"/>
      <c r="Q154" s="98" t="s">
        <v>501</v>
      </c>
    </row>
    <row r="155" hidden="1">
      <c r="K155" s="124"/>
      <c r="M155" s="97"/>
      <c r="Q155" s="98" t="s">
        <v>501</v>
      </c>
    </row>
    <row r="156" hidden="1">
      <c r="K156" s="124"/>
      <c r="M156" s="97"/>
      <c r="Q156" s="98" t="s">
        <v>501</v>
      </c>
    </row>
    <row r="157" hidden="1">
      <c r="K157" s="124"/>
      <c r="M157" s="97"/>
      <c r="Q157" s="98" t="s">
        <v>501</v>
      </c>
    </row>
    <row r="158" hidden="1">
      <c r="K158" s="124"/>
      <c r="M158" s="97"/>
      <c r="Q158" s="98" t="s">
        <v>501</v>
      </c>
    </row>
    <row r="159" hidden="1">
      <c r="K159" s="124"/>
      <c r="M159" s="97"/>
      <c r="Q159" s="98" t="s">
        <v>501</v>
      </c>
    </row>
    <row r="160" hidden="1">
      <c r="K160" s="124"/>
      <c r="M160" s="97"/>
      <c r="Q160" s="98" t="s">
        <v>501</v>
      </c>
    </row>
    <row r="161" hidden="1">
      <c r="K161" s="124"/>
      <c r="M161" s="97"/>
      <c r="Q161" s="98" t="s">
        <v>501</v>
      </c>
    </row>
    <row r="162" hidden="1">
      <c r="K162" s="124"/>
      <c r="M162" s="97"/>
      <c r="Q162" s="98" t="s">
        <v>501</v>
      </c>
    </row>
    <row r="163" hidden="1">
      <c r="K163" s="124"/>
      <c r="M163" s="97"/>
      <c r="Q163" s="98" t="s">
        <v>501</v>
      </c>
    </row>
    <row r="164" hidden="1">
      <c r="K164" s="124"/>
      <c r="M164" s="97"/>
      <c r="Q164" s="98" t="s">
        <v>501</v>
      </c>
    </row>
    <row r="165" hidden="1">
      <c r="K165" s="124"/>
      <c r="M165" s="97"/>
      <c r="Q165" s="98" t="s">
        <v>501</v>
      </c>
    </row>
    <row r="166" hidden="1">
      <c r="K166" s="124"/>
      <c r="M166" s="97"/>
      <c r="Q166" s="98" t="s">
        <v>501</v>
      </c>
    </row>
    <row r="167" hidden="1">
      <c r="K167" s="124"/>
      <c r="M167" s="97"/>
      <c r="Q167" s="98" t="s">
        <v>501</v>
      </c>
    </row>
    <row r="168" hidden="1">
      <c r="K168" s="124"/>
      <c r="M168" s="97"/>
      <c r="Q168" s="98" t="s">
        <v>501</v>
      </c>
    </row>
    <row r="169" hidden="1">
      <c r="K169" s="124"/>
      <c r="M169" s="97"/>
      <c r="Q169" s="98" t="s">
        <v>501</v>
      </c>
    </row>
    <row r="170" hidden="1">
      <c r="K170" s="124"/>
      <c r="M170" s="97"/>
      <c r="Q170" s="98" t="s">
        <v>501</v>
      </c>
    </row>
    <row r="171" hidden="1">
      <c r="K171" s="124"/>
      <c r="M171" s="97"/>
      <c r="Q171" s="98" t="s">
        <v>501</v>
      </c>
    </row>
    <row r="172" hidden="1">
      <c r="K172" s="124"/>
      <c r="M172" s="97"/>
      <c r="Q172" s="98" t="s">
        <v>501</v>
      </c>
    </row>
    <row r="173" hidden="1">
      <c r="K173" s="124"/>
      <c r="M173" s="97"/>
      <c r="Q173" s="98" t="s">
        <v>501</v>
      </c>
    </row>
    <row r="174" hidden="1">
      <c r="K174" s="124"/>
      <c r="M174" s="97"/>
      <c r="Q174" s="98" t="s">
        <v>501</v>
      </c>
    </row>
    <row r="175" hidden="1">
      <c r="K175" s="124"/>
      <c r="M175" s="97"/>
      <c r="Q175" s="98" t="s">
        <v>501</v>
      </c>
    </row>
    <row r="176" hidden="1">
      <c r="K176" s="124"/>
      <c r="M176" s="97"/>
      <c r="Q176" s="98" t="s">
        <v>501</v>
      </c>
    </row>
    <row r="177" hidden="1">
      <c r="K177" s="124"/>
      <c r="M177" s="97"/>
      <c r="Q177" s="98" t="s">
        <v>501</v>
      </c>
    </row>
    <row r="178" hidden="1">
      <c r="K178" s="124"/>
      <c r="M178" s="97"/>
      <c r="Q178" s="98" t="s">
        <v>501</v>
      </c>
    </row>
    <row r="179" hidden="1">
      <c r="K179" s="124"/>
      <c r="M179" s="97"/>
      <c r="Q179" s="98" t="s">
        <v>501</v>
      </c>
    </row>
    <row r="180" hidden="1">
      <c r="K180" s="124"/>
      <c r="M180" s="97"/>
      <c r="Q180" s="98" t="s">
        <v>501</v>
      </c>
    </row>
    <row r="181" hidden="1">
      <c r="K181" s="124"/>
      <c r="M181" s="97"/>
      <c r="Q181" s="98" t="s">
        <v>501</v>
      </c>
    </row>
    <row r="182" hidden="1">
      <c r="K182" s="124"/>
      <c r="M182" s="97"/>
      <c r="Q182" s="98" t="s">
        <v>501</v>
      </c>
    </row>
    <row r="183" hidden="1">
      <c r="K183" s="124"/>
      <c r="M183" s="97"/>
      <c r="Q183" s="98" t="s">
        <v>501</v>
      </c>
    </row>
    <row r="184" hidden="1">
      <c r="K184" s="124"/>
      <c r="M184" s="97"/>
      <c r="Q184" s="98" t="s">
        <v>501</v>
      </c>
    </row>
    <row r="185" hidden="1">
      <c r="K185" s="124"/>
      <c r="M185" s="97"/>
      <c r="Q185" s="98" t="s">
        <v>501</v>
      </c>
    </row>
    <row r="186" hidden="1">
      <c r="K186" s="124"/>
      <c r="M186" s="97"/>
      <c r="Q186" s="98" t="s">
        <v>501</v>
      </c>
    </row>
    <row r="187" hidden="1">
      <c r="K187" s="124"/>
      <c r="M187" s="97"/>
      <c r="Q187" s="98" t="s">
        <v>501</v>
      </c>
    </row>
    <row r="188" hidden="1">
      <c r="K188" s="124"/>
      <c r="M188" s="97"/>
      <c r="Q188" s="98" t="s">
        <v>501</v>
      </c>
    </row>
    <row r="189" hidden="1">
      <c r="K189" s="124"/>
      <c r="M189" s="97"/>
      <c r="Q189" s="98" t="s">
        <v>501</v>
      </c>
    </row>
    <row r="190" hidden="1">
      <c r="K190" s="124"/>
      <c r="M190" s="97"/>
      <c r="Q190" s="98" t="s">
        <v>501</v>
      </c>
    </row>
    <row r="191" hidden="1">
      <c r="K191" s="124"/>
      <c r="M191" s="97"/>
      <c r="Q191" s="98" t="s">
        <v>501</v>
      </c>
    </row>
    <row r="192" hidden="1">
      <c r="K192" s="124"/>
      <c r="M192" s="97"/>
      <c r="Q192" s="98" t="s">
        <v>501</v>
      </c>
    </row>
    <row r="193" hidden="1">
      <c r="K193" s="124"/>
      <c r="M193" s="97"/>
      <c r="Q193" s="98" t="s">
        <v>501</v>
      </c>
    </row>
    <row r="194" hidden="1">
      <c r="K194" s="124"/>
      <c r="M194" s="97"/>
      <c r="Q194" s="98" t="s">
        <v>501</v>
      </c>
    </row>
    <row r="195" hidden="1">
      <c r="K195" s="124"/>
      <c r="M195" s="97"/>
      <c r="Q195" s="98" t="s">
        <v>501</v>
      </c>
    </row>
    <row r="196" hidden="1">
      <c r="K196" s="124"/>
      <c r="M196" s="97"/>
      <c r="Q196" s="98" t="s">
        <v>501</v>
      </c>
    </row>
    <row r="197" hidden="1">
      <c r="K197" s="124"/>
      <c r="M197" s="97"/>
      <c r="Q197" s="98" t="s">
        <v>501</v>
      </c>
    </row>
    <row r="198" hidden="1">
      <c r="K198" s="124"/>
      <c r="M198" s="97"/>
      <c r="Q198" s="98" t="s">
        <v>501</v>
      </c>
    </row>
    <row r="199" hidden="1">
      <c r="K199" s="124"/>
      <c r="M199" s="97"/>
      <c r="Q199" s="98" t="s">
        <v>501</v>
      </c>
    </row>
    <row r="200" hidden="1">
      <c r="K200" s="124"/>
      <c r="M200" s="97"/>
      <c r="Q200" s="98" t="s">
        <v>501</v>
      </c>
    </row>
    <row r="201" hidden="1">
      <c r="K201" s="124"/>
      <c r="M201" s="97"/>
      <c r="Q201" s="98" t="s">
        <v>501</v>
      </c>
    </row>
    <row r="202" hidden="1">
      <c r="K202" s="124"/>
      <c r="M202" s="97"/>
      <c r="Q202" s="98" t="s">
        <v>501</v>
      </c>
    </row>
  </sheetData>
  <mergeCells count="2">
    <mergeCell ref="B1:E2"/>
    <mergeCell ref="F1:I1"/>
  </mergeCells>
  <conditionalFormatting sqref="V1">
    <cfRule type="containsText" dxfId="1" priority="1" operator="containsText" text="On">
      <formula>NOT(ISERROR(SEARCH(("On"),(V1))))</formula>
    </cfRule>
  </conditionalFormatting>
  <conditionalFormatting sqref="V1">
    <cfRule type="notContainsText" dxfId="2" priority="2" operator="notContains" text="On">
      <formula>ISERROR(SEARCH(("On"),(V1)))</formula>
    </cfRule>
  </conditionalFormatting>
  <dataValidations>
    <dataValidation type="list" allowBlank="1" showInputMessage="1" showErrorMessage="1" prompt="Calculation for data in this sheet can be turned on/off to help performance " sqref="V1">
      <formula1>"Off,On"</formula1>
    </dataValidation>
  </dataValidations>
  <drawing r:id="rId1"/>
</worksheet>
</file>