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portGeneration-masterv1.3\"/>
    </mc:Choice>
  </mc:AlternateContent>
  <xr:revisionPtr revIDLastSave="0" documentId="13_ncr:1_{4522A0A7-D29A-40A9-9DCF-F9CBA465AB4B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3" i="1"/>
  <c r="F12" i="1"/>
  <c r="F11" i="1"/>
  <c r="F10" i="1"/>
  <c r="E10" i="1"/>
  <c r="G6" i="1"/>
  <c r="F6" i="1"/>
  <c r="E6" i="1"/>
  <c r="D6" i="1"/>
  <c r="H6" i="1" l="1"/>
</calcChain>
</file>

<file path=xl/sharedStrings.xml><?xml version="1.0" encoding="utf-8"?>
<sst xmlns="http://schemas.openxmlformats.org/spreadsheetml/2006/main" count="187" uniqueCount="175">
  <si>
    <t>Osprey DyeVert Contrast Data Tables</t>
  </si>
  <si>
    <t>Summary  data table</t>
  </si>
  <si>
    <t>Total Cases</t>
  </si>
  <si>
    <t>Total Attempted (mL)</t>
  </si>
  <si>
    <t>Total to Patient (mL)</t>
  </si>
  <si>
    <t>Total Diverted Volume (mL)</t>
  </si>
  <si>
    <t>Avg Diverted %</t>
  </si>
  <si>
    <t xml:space="preserve">Hide </t>
  </si>
  <si>
    <t xml:space="preserve">this </t>
  </si>
  <si>
    <t>column</t>
  </si>
  <si>
    <t>Case by case data table</t>
  </si>
  <si>
    <t>Volume to Patient &lt; Threshold (entered)</t>
  </si>
  <si>
    <t>Volume to Patient &lt; 2/3 Threshold</t>
  </si>
  <si>
    <t>Volume to Patient &lt; 1/3 Threshold</t>
  </si>
  <si>
    <t>Volume to Patient &gt; Threshold (entered)</t>
  </si>
  <si>
    <t>Attempted Volume wouldn't have exceeded next highest Threshold without DV</t>
  </si>
  <si>
    <t>Date</t>
  </si>
  <si>
    <t>Time</t>
  </si>
  <si>
    <t>Threshold Volume (mL)</t>
  </si>
  <si>
    <t>Attempted Volume (mL)</t>
  </si>
  <si>
    <t>Volume to Patient (mL)</t>
  </si>
  <si>
    <t>Diverted Volume (mL)</t>
  </si>
  <si>
    <t>Diverted Volume (%)</t>
  </si>
  <si>
    <t>Comments</t>
  </si>
  <si>
    <t>08:00:39.59</t>
  </si>
  <si>
    <t>11:18:05.77</t>
  </si>
  <si>
    <t>12:41:46.41</t>
  </si>
  <si>
    <t>15:05:40.02</t>
  </si>
  <si>
    <t>11:12:24.41</t>
  </si>
  <si>
    <t>12:39:21.55</t>
  </si>
  <si>
    <t>12:50:48.44</t>
  </si>
  <si>
    <t>12:31:15.96</t>
  </si>
  <si>
    <t>17:50:20.93</t>
  </si>
  <si>
    <t>09:16:43.12</t>
  </si>
  <si>
    <t>07:57:10.30</t>
  </si>
  <si>
    <t>09:21:39.28</t>
  </si>
  <si>
    <t>10:32:18.02</t>
  </si>
  <si>
    <t>08:08:11.90</t>
  </si>
  <si>
    <t>19:53:38.87</t>
  </si>
  <si>
    <t>13:27:03.27</t>
  </si>
  <si>
    <t>16:12:27.58</t>
  </si>
  <si>
    <t>11:14:59.82</t>
  </si>
  <si>
    <t>13:31:50.43</t>
  </si>
  <si>
    <t>08:08:38.51</t>
  </si>
  <si>
    <t>09:57:44.28</t>
  </si>
  <si>
    <t>09:31:06.49</t>
  </si>
  <si>
    <t>17:07:42.33</t>
  </si>
  <si>
    <t>04:59:38.39</t>
  </si>
  <si>
    <t>10:59:10.38</t>
  </si>
  <si>
    <t>09:53:15.36</t>
  </si>
  <si>
    <t>15:37:36.12</t>
  </si>
  <si>
    <t>16:37:49.48</t>
  </si>
  <si>
    <t>19:13:59.45</t>
  </si>
  <si>
    <t>13:12:18.85</t>
  </si>
  <si>
    <t>10:46:07.09</t>
  </si>
  <si>
    <t>10:25:30.21</t>
  </si>
  <si>
    <t>09:14:09.76</t>
  </si>
  <si>
    <t>11:42:04.95</t>
  </si>
  <si>
    <t>14:05:35.12</t>
  </si>
  <si>
    <t>15:35:00.00</t>
  </si>
  <si>
    <t>20:42:09.98</t>
  </si>
  <si>
    <t>08:53:25.81</t>
  </si>
  <si>
    <t>17:53:06.46</t>
  </si>
  <si>
    <t>14:13:03.92</t>
  </si>
  <si>
    <t>12:01:58.83</t>
  </si>
  <si>
    <t>15:23:21.72</t>
  </si>
  <si>
    <t>13:00:47.11</t>
  </si>
  <si>
    <t>15:51:06.68</t>
  </si>
  <si>
    <t>05:28:57.59</t>
  </si>
  <si>
    <t>10:17:31.82</t>
  </si>
  <si>
    <t>10:58:16.96</t>
  </si>
  <si>
    <t>12:14:25.16</t>
  </si>
  <si>
    <t>08:25:04.71</t>
  </si>
  <si>
    <t>11:05:55.09</t>
  </si>
  <si>
    <t>14:26:21.32</t>
  </si>
  <si>
    <t>17:54:18.45</t>
  </si>
  <si>
    <t>20:08:24.00</t>
  </si>
  <si>
    <t>09:19:12.38</t>
  </si>
  <si>
    <t>14:28:38.09</t>
  </si>
  <si>
    <t>15:58:18.33</t>
  </si>
  <si>
    <t>19:39:13.31</t>
  </si>
  <si>
    <t>09:06:58.92</t>
  </si>
  <si>
    <t>10:42:15.51</t>
  </si>
  <si>
    <t>15:27:46.40</t>
  </si>
  <si>
    <t>14:34:48.07</t>
  </si>
  <si>
    <t>15:01:01.43</t>
  </si>
  <si>
    <t>09:35:00.86</t>
  </si>
  <si>
    <t>14:36:46.97</t>
  </si>
  <si>
    <t>12:44:29.85</t>
  </si>
  <si>
    <t>15:17:47.02</t>
  </si>
  <si>
    <t>08:52:38.18</t>
  </si>
  <si>
    <t>14:48:35.68</t>
  </si>
  <si>
    <t>11:33:38.47</t>
  </si>
  <si>
    <t>15:39:57.63</t>
  </si>
  <si>
    <t>17:24:27.03</t>
  </si>
  <si>
    <t>08:05:09.25</t>
  </si>
  <si>
    <t>11:15:04.74</t>
  </si>
  <si>
    <t>09:29:25.54</t>
  </si>
  <si>
    <t>20:55:31.37</t>
  </si>
  <si>
    <t>16:26:17.00</t>
  </si>
  <si>
    <t>17:20:50.50</t>
  </si>
  <si>
    <t>10:03:43.76</t>
  </si>
  <si>
    <t>14:04:06.94</t>
  </si>
  <si>
    <t>15:23:31.78</t>
  </si>
  <si>
    <t>10:43:45.08</t>
  </si>
  <si>
    <t>2019-09-24</t>
  </si>
  <si>
    <t>22:30:34.33</t>
  </si>
  <si>
    <t>2019-09-25</t>
  </si>
  <si>
    <t>12:39:28.32</t>
  </si>
  <si>
    <t>15:06:44.07</t>
  </si>
  <si>
    <t>2019-09-26</t>
  </si>
  <si>
    <t>19:07:49.94</t>
  </si>
  <si>
    <t>2019-09-30</t>
  </si>
  <si>
    <t>12:21:23.21</t>
  </si>
  <si>
    <t>2019-10-02</t>
  </si>
  <si>
    <t>13:22:09.71</t>
  </si>
  <si>
    <t>14:23:57.59</t>
  </si>
  <si>
    <t>15:31:51.68</t>
  </si>
  <si>
    <t>19:41:57.88</t>
  </si>
  <si>
    <t>2019-10-03</t>
  </si>
  <si>
    <t>11:55:26.60</t>
  </si>
  <si>
    <t>16:33:11.96</t>
  </si>
  <si>
    <t>2019-10-04</t>
  </si>
  <si>
    <t>09:40:19.53</t>
  </si>
  <si>
    <t>2019-10-07</t>
  </si>
  <si>
    <t>11:00:59.14</t>
  </si>
  <si>
    <t>2019-10-09</t>
  </si>
  <si>
    <t>13:53:44.18</t>
  </si>
  <si>
    <t>2019-10-10</t>
  </si>
  <si>
    <t>09:00:26.07</t>
  </si>
  <si>
    <t>2019-10-14</t>
  </si>
  <si>
    <t>10:33:30.41</t>
  </si>
  <si>
    <t>16:38:11.65</t>
  </si>
  <si>
    <t>2019-10-15</t>
  </si>
  <si>
    <t>13:37:20.18</t>
  </si>
  <si>
    <t>17:06:34.92</t>
  </si>
  <si>
    <t>2019-10-16</t>
  </si>
  <si>
    <t>10:54:28.56</t>
  </si>
  <si>
    <t>2019-10-17</t>
  </si>
  <si>
    <t>16:17:33.70</t>
  </si>
  <si>
    <t>2019-10-18</t>
  </si>
  <si>
    <t>14:55:25.80</t>
  </si>
  <si>
    <t>2019-10-21</t>
  </si>
  <si>
    <t>15:40:38.55</t>
  </si>
  <si>
    <t>19:09:48.19</t>
  </si>
  <si>
    <t>2019-10-23</t>
  </si>
  <si>
    <t>11:10:28.80</t>
  </si>
  <si>
    <t>13:29:08.62</t>
  </si>
  <si>
    <t>2019-10-24</t>
  </si>
  <si>
    <t>09:54:00.19</t>
  </si>
  <si>
    <t>2019-10-26</t>
  </si>
  <si>
    <t>14:50:18.13</t>
  </si>
  <si>
    <t>2019-10-28</t>
  </si>
  <si>
    <t>13:23:31.87</t>
  </si>
  <si>
    <t>2019-10-30</t>
  </si>
  <si>
    <t>14:18:05.33</t>
  </si>
  <si>
    <t>2019-11-06</t>
  </si>
  <si>
    <t>19:58:59.61</t>
  </si>
  <si>
    <t>2019-11-08</t>
  </si>
  <si>
    <t>20:25:42.40</t>
  </si>
  <si>
    <t>2019-11-11</t>
  </si>
  <si>
    <t>10:35:24.37</t>
  </si>
  <si>
    <t>2019-11-15</t>
  </si>
  <si>
    <t>16:10:06.32</t>
  </si>
  <si>
    <t>2019-11-18</t>
  </si>
  <si>
    <t>10:43:21.82</t>
  </si>
  <si>
    <t>11:37:49.31</t>
  </si>
  <si>
    <t>2019-11-20</t>
  </si>
  <si>
    <t>14:51:16.16</t>
  </si>
  <si>
    <t>20:10:45.77</t>
  </si>
  <si>
    <t>2019-11-24</t>
  </si>
  <si>
    <t>06:59:20.05</t>
  </si>
  <si>
    <t>2019-11-29</t>
  </si>
  <si>
    <t>11:41:57.14</t>
  </si>
  <si>
    <t>14:40:38.25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</si>
</sst>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4" fillId="4" borderId="9" xfId="0" applyFont="1" applyFill="1" applyBorder="1" applyAlignment="1">
      <alignment horizontal="center"/>
    </xf>
    <xf numFmtId="0" fontId="0" fillId="0" borderId="6" xfId="0" applyBorder="1"/>
    <xf numFmtId="14" fontId="0" fillId="0" borderId="1" xfId="0" applyNumberFormat="1" applyBorder="1" applyAlignment="1">
      <alignment wrapText="1"/>
    </xf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149"/>
  <sheetViews>
    <sheetView tabSelected="1" topLeftCell="B1" zoomScale="85" zoomScaleNormal="85" workbookViewId="0">
      <selection activeCell="K21" sqref="K21"/>
    </sheetView>
  </sheetViews>
  <sheetFormatPr defaultRowHeight="15" x14ac:dyDescent="0.25"/>
  <cols>
    <col min="1" max="1" width="9.140625" style="3" hidden="1" customWidth="1"/>
    <col min="2" max="2" width="10.42578125" style="3" bestFit="1" customWidth="1"/>
    <col min="3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0" width="9.140625" style="3" customWidth="1"/>
    <col min="11" max="16384" width="9.140625" style="3"/>
  </cols>
  <sheetData>
    <row r="1" spans="1:9" ht="21" customHeight="1" x14ac:dyDescent="0.35">
      <c r="E1" s="2" t="s">
        <v>0</v>
      </c>
    </row>
    <row r="2" spans="1:9" ht="21" customHeight="1" x14ac:dyDescent="0.35">
      <c r="F2" s="2"/>
    </row>
    <row r="4" spans="1:9" ht="21" customHeight="1" x14ac:dyDescent="0.25">
      <c r="C4" s="12" t="s">
        <v>1</v>
      </c>
    </row>
    <row r="5" spans="1:9" s="1" customFormat="1" ht="30" customHeight="1" x14ac:dyDescent="0.25">
      <c r="D5" s="1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6" spans="1:9" x14ac:dyDescent="0.25">
      <c r="A6" t="s">
        <v>7</v>
      </c>
      <c r="D6" s="7">
        <f>COUNTA(D17:D10000)</f>
        <v>122</v>
      </c>
      <c r="E6" s="8">
        <f>SUM(E17:E10000)</f>
        <v>13398.010402682517</v>
      </c>
      <c r="F6" s="8">
        <f>SUM(F17:F10000)</f>
        <v>8584.754665507955</v>
      </c>
      <c r="G6" s="8">
        <f>SUM(G17:G10000)</f>
        <v>4812.4820719068912</v>
      </c>
      <c r="H6" s="15">
        <f>G6/E6</f>
        <v>0.35919378529093748</v>
      </c>
    </row>
    <row r="7" spans="1:9" x14ac:dyDescent="0.25">
      <c r="A7" t="s">
        <v>8</v>
      </c>
    </row>
    <row r="8" spans="1:9" x14ac:dyDescent="0.25">
      <c r="A8" t="s">
        <v>9</v>
      </c>
    </row>
    <row r="9" spans="1:9" ht="21.75" customHeight="1" thickBot="1" x14ac:dyDescent="0.4">
      <c r="C9" s="2" t="s">
        <v>10</v>
      </c>
    </row>
    <row r="10" spans="1:9" ht="15.75" customHeight="1" thickBot="1" x14ac:dyDescent="0.3">
      <c r="E10" s="20" t="str">
        <f>"n="&amp;(COUNTIF(A:A,3)+COUNTIF(A:A,2)+COUNTIF(A:A,1))</f>
        <v>n=73</v>
      </c>
      <c r="F10" s="9" t="str">
        <f>"n="&amp;COUNTIF(A:A, 3)</f>
        <v>n=18</v>
      </c>
      <c r="G10" s="13" t="s">
        <v>11</v>
      </c>
    </row>
    <row r="11" spans="1:9" x14ac:dyDescent="0.25">
      <c r="E11" s="21"/>
      <c r="F11" s="10" t="str">
        <f>"n="&amp;COUNTIF(A:A,2)</f>
        <v>n=20</v>
      </c>
      <c r="G11" s="13" t="s">
        <v>12</v>
      </c>
    </row>
    <row r="12" spans="1:9" ht="15.75" customHeight="1" thickBot="1" x14ac:dyDescent="0.3">
      <c r="E12" s="22"/>
      <c r="F12" s="11" t="str">
        <f>"n="&amp;COUNTIF(A:A,1)</f>
        <v>n=35</v>
      </c>
      <c r="G12" s="13" t="s">
        <v>13</v>
      </c>
    </row>
    <row r="13" spans="1:9" ht="15.75" customHeight="1" thickBot="1" x14ac:dyDescent="0.3">
      <c r="E13" s="23" t="str">
        <f>"n="&amp;COUNTIF(A:A,4)</f>
        <v>n=18</v>
      </c>
      <c r="F13" s="24"/>
      <c r="G13" s="13" t="s">
        <v>14</v>
      </c>
    </row>
    <row r="14" spans="1:9" ht="15.75" customHeight="1" thickBot="1" x14ac:dyDescent="0.3">
      <c r="E14" s="18" t="str">
        <f>"n="&amp;COUNTIF(A:A,0)</f>
        <v>n=31</v>
      </c>
      <c r="F14" s="19"/>
      <c r="G14" s="13" t="s">
        <v>15</v>
      </c>
    </row>
    <row r="16" spans="1:9" ht="30" customHeight="1" x14ac:dyDescent="0.25">
      <c r="B16" s="4" t="s">
        <v>16</v>
      </c>
      <c r="C16" s="4" t="s">
        <v>17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5">
      <c r="A17" s="1">
        <v>0</v>
      </c>
      <c r="B17" s="25">
        <v>43692</v>
      </c>
      <c r="C17" s="16" t="s">
        <v>24</v>
      </c>
      <c r="D17" s="16">
        <v>240</v>
      </c>
      <c r="E17" s="17">
        <v>75.850383054692315</v>
      </c>
      <c r="F17" s="17">
        <v>43.343252588103098</v>
      </c>
      <c r="G17" s="17">
        <v>32.507130466589217</v>
      </c>
      <c r="H17" s="17">
        <v>42.85691008725663</v>
      </c>
      <c r="I17" s="6"/>
    </row>
    <row r="18" spans="1:9" x14ac:dyDescent="0.25">
      <c r="A18" s="1">
        <v>3</v>
      </c>
      <c r="B18" s="25">
        <v>43694</v>
      </c>
      <c r="C18" s="16" t="s">
        <v>25</v>
      </c>
      <c r="D18" s="16">
        <v>144</v>
      </c>
      <c r="E18" s="17">
        <v>181.70011494998801</v>
      </c>
      <c r="F18" s="17">
        <v>108.5439895885292</v>
      </c>
      <c r="G18" s="17">
        <v>73.151329801326085</v>
      </c>
      <c r="H18" s="17">
        <v>40.259374531194211</v>
      </c>
      <c r="I18" s="6"/>
    </row>
    <row r="19" spans="1:9" x14ac:dyDescent="0.25">
      <c r="A19" s="1">
        <v>4</v>
      </c>
      <c r="B19" s="25">
        <v>43694</v>
      </c>
      <c r="C19" s="16" t="s">
        <v>26</v>
      </c>
      <c r="D19" s="16">
        <v>117</v>
      </c>
      <c r="E19" s="17">
        <v>253.7901536955805</v>
      </c>
      <c r="F19" s="17">
        <v>171.43261840560919</v>
      </c>
      <c r="G19" s="17">
        <v>82.357535289971253</v>
      </c>
      <c r="H19" s="17">
        <v>32.451036453036927</v>
      </c>
      <c r="I19" s="6"/>
    </row>
    <row r="20" spans="1:9" x14ac:dyDescent="0.25">
      <c r="A20" s="1">
        <v>1</v>
      </c>
      <c r="B20" s="25">
        <v>43696</v>
      </c>
      <c r="C20" s="16" t="s">
        <v>27</v>
      </c>
      <c r="D20" s="16">
        <v>159</v>
      </c>
      <c r="E20" s="17">
        <v>115.39151594519289</v>
      </c>
      <c r="F20" s="17">
        <v>47.10075381135011</v>
      </c>
      <c r="G20" s="17">
        <v>68.290762133842819</v>
      </c>
      <c r="H20" s="17">
        <v>59.181787824226717</v>
      </c>
      <c r="I20" s="6"/>
    </row>
    <row r="21" spans="1:9" x14ac:dyDescent="0.25">
      <c r="A21" s="1">
        <v>0</v>
      </c>
      <c r="B21" s="25">
        <v>43696</v>
      </c>
      <c r="C21" s="16" t="s">
        <v>28</v>
      </c>
      <c r="D21" s="16">
        <v>165</v>
      </c>
      <c r="E21" s="17">
        <v>76.374564653674156</v>
      </c>
      <c r="F21" s="17">
        <v>63.48769413431468</v>
      </c>
      <c r="G21" s="17">
        <v>12.88357429711585</v>
      </c>
      <c r="H21" s="17">
        <v>16.868933205102149</v>
      </c>
      <c r="I21" s="6"/>
    </row>
    <row r="22" spans="1:9" x14ac:dyDescent="0.25">
      <c r="A22" s="1">
        <v>2</v>
      </c>
      <c r="B22" s="25">
        <v>43696</v>
      </c>
      <c r="C22" s="16" t="s">
        <v>29</v>
      </c>
      <c r="D22" s="16">
        <v>126</v>
      </c>
      <c r="E22" s="17">
        <v>135.41978209523899</v>
      </c>
      <c r="F22" s="17">
        <v>74.354964222834425</v>
      </c>
      <c r="G22" s="17">
        <v>61.062192465819351</v>
      </c>
      <c r="H22" s="17">
        <v>45.091043214701898</v>
      </c>
      <c r="I22" s="6"/>
    </row>
    <row r="23" spans="1:9" x14ac:dyDescent="0.25">
      <c r="A23" s="1">
        <v>0</v>
      </c>
      <c r="B23" s="25">
        <v>43696</v>
      </c>
      <c r="C23" s="16" t="s">
        <v>30</v>
      </c>
      <c r="D23" s="16">
        <v>123</v>
      </c>
      <c r="E23" s="17">
        <v>81.077072140151486</v>
      </c>
      <c r="F23" s="17">
        <v>45.043159787511037</v>
      </c>
      <c r="G23" s="17">
        <v>36.033912352640463</v>
      </c>
      <c r="H23" s="17">
        <v>44.444022707617641</v>
      </c>
      <c r="I23" s="6"/>
    </row>
    <row r="24" spans="1:9" x14ac:dyDescent="0.25">
      <c r="A24" s="1">
        <v>4</v>
      </c>
      <c r="B24" s="25">
        <v>43699</v>
      </c>
      <c r="C24" s="16" t="s">
        <v>31</v>
      </c>
      <c r="D24" s="16">
        <v>129</v>
      </c>
      <c r="E24" s="17">
        <v>350.41915832320592</v>
      </c>
      <c r="F24" s="17">
        <v>209.13857071669591</v>
      </c>
      <c r="G24" s="17">
        <v>141.2711772540392</v>
      </c>
      <c r="H24" s="17">
        <v>40.31491255502047</v>
      </c>
      <c r="I24" s="6"/>
    </row>
    <row r="25" spans="1:9" x14ac:dyDescent="0.25">
      <c r="A25" s="1">
        <v>1</v>
      </c>
      <c r="B25" s="25">
        <v>43700</v>
      </c>
      <c r="C25" s="16" t="s">
        <v>32</v>
      </c>
      <c r="D25" s="16">
        <v>168</v>
      </c>
      <c r="E25" s="17">
        <v>88.347795281437641</v>
      </c>
      <c r="F25" s="17">
        <v>55.191290452948643</v>
      </c>
      <c r="G25" s="17">
        <v>33.156504828488991</v>
      </c>
      <c r="H25" s="17">
        <v>37.529521504036168</v>
      </c>
      <c r="I25" s="6"/>
    </row>
    <row r="26" spans="1:9" x14ac:dyDescent="0.25">
      <c r="A26" s="1">
        <v>2</v>
      </c>
      <c r="B26" s="25">
        <v>43701</v>
      </c>
      <c r="C26" s="16" t="s">
        <v>33</v>
      </c>
      <c r="D26" s="16">
        <v>171</v>
      </c>
      <c r="E26" s="17">
        <v>123.789415877384</v>
      </c>
      <c r="F26" s="17">
        <v>82.211633798889935</v>
      </c>
      <c r="G26" s="17">
        <v>41.549346669365967</v>
      </c>
      <c r="H26" s="17">
        <v>33.564538918675773</v>
      </c>
      <c r="I26" s="6"/>
    </row>
    <row r="27" spans="1:9" x14ac:dyDescent="0.25">
      <c r="A27" s="1">
        <v>0</v>
      </c>
      <c r="B27" s="25">
        <v>43701</v>
      </c>
      <c r="C27" s="16" t="s">
        <v>34</v>
      </c>
      <c r="D27" s="16">
        <v>180</v>
      </c>
      <c r="E27" s="17">
        <v>108.0566158920516</v>
      </c>
      <c r="F27" s="17">
        <v>64.19720422911071</v>
      </c>
      <c r="G27" s="17">
        <v>43.855990569858967</v>
      </c>
      <c r="H27" s="17">
        <v>40.586122568997602</v>
      </c>
      <c r="I27" s="6"/>
    </row>
    <row r="28" spans="1:9" x14ac:dyDescent="0.25">
      <c r="A28" s="1">
        <v>4</v>
      </c>
      <c r="B28" s="25">
        <v>43701</v>
      </c>
      <c r="C28" s="16" t="s">
        <v>35</v>
      </c>
      <c r="D28" s="16">
        <v>51</v>
      </c>
      <c r="E28" s="17">
        <v>227.03347098173671</v>
      </c>
      <c r="F28" s="17">
        <v>137.69735279816311</v>
      </c>
      <c r="G28" s="17">
        <v>89.336118183573589</v>
      </c>
      <c r="H28" s="17">
        <v>39.349316115049859</v>
      </c>
      <c r="I28" s="6"/>
    </row>
    <row r="29" spans="1:9" x14ac:dyDescent="0.25">
      <c r="A29" s="1">
        <v>2</v>
      </c>
      <c r="B29" s="25">
        <v>43702</v>
      </c>
      <c r="C29" s="16" t="s">
        <v>36</v>
      </c>
      <c r="D29" s="16">
        <v>120</v>
      </c>
      <c r="E29" s="17">
        <v>89.442654068916639</v>
      </c>
      <c r="F29" s="17">
        <v>52.345003282026198</v>
      </c>
      <c r="G29" s="17">
        <v>37.097650786890412</v>
      </c>
      <c r="H29" s="17">
        <v>41.47646463879105</v>
      </c>
      <c r="I29" s="6"/>
    </row>
    <row r="30" spans="1:9" x14ac:dyDescent="0.25">
      <c r="A30" s="1">
        <v>3</v>
      </c>
      <c r="B30" s="25">
        <v>43703</v>
      </c>
      <c r="C30" s="16" t="s">
        <v>37</v>
      </c>
      <c r="D30" s="16">
        <v>120</v>
      </c>
      <c r="E30" s="17">
        <v>152.20319865667901</v>
      </c>
      <c r="F30" s="17">
        <v>98.85199676106032</v>
      </c>
      <c r="G30" s="17">
        <v>53.351201895618651</v>
      </c>
      <c r="H30" s="17">
        <v>35.05261542890544</v>
      </c>
      <c r="I30" s="6"/>
    </row>
    <row r="31" spans="1:9" x14ac:dyDescent="0.25">
      <c r="A31" s="1">
        <v>3</v>
      </c>
      <c r="B31" s="25">
        <v>43703</v>
      </c>
      <c r="C31" s="16" t="s">
        <v>38</v>
      </c>
      <c r="D31" s="16">
        <v>63</v>
      </c>
      <c r="E31" s="17">
        <v>78.399236111979349</v>
      </c>
      <c r="F31" s="17">
        <v>49.8145321669368</v>
      </c>
      <c r="G31" s="17">
        <v>28.58419582341833</v>
      </c>
      <c r="H31" s="17">
        <v>36.459788693082288</v>
      </c>
      <c r="I31" s="6"/>
    </row>
    <row r="32" spans="1:9" x14ac:dyDescent="0.25">
      <c r="A32" s="1">
        <v>1</v>
      </c>
      <c r="B32" s="25">
        <v>43705</v>
      </c>
      <c r="C32" s="16" t="s">
        <v>39</v>
      </c>
      <c r="D32" s="16">
        <v>165</v>
      </c>
      <c r="E32" s="17">
        <v>71.257967156402117</v>
      </c>
      <c r="F32" s="17">
        <v>42.580823236917581</v>
      </c>
      <c r="G32" s="17">
        <v>28.677143919484529</v>
      </c>
      <c r="H32" s="17">
        <v>40.244122957566098</v>
      </c>
      <c r="I32" s="6"/>
    </row>
    <row r="33" spans="1:9" x14ac:dyDescent="0.25">
      <c r="A33" s="1">
        <v>0</v>
      </c>
      <c r="B33" s="25">
        <v>43707</v>
      </c>
      <c r="C33" s="16" t="s">
        <v>40</v>
      </c>
      <c r="D33" s="16">
        <v>177</v>
      </c>
      <c r="E33" s="17">
        <v>110.76205222010211</v>
      </c>
      <c r="F33" s="17">
        <v>71.835148809253226</v>
      </c>
      <c r="G33" s="17">
        <v>38.914524725788219</v>
      </c>
      <c r="H33" s="17">
        <v>35.133445025430532</v>
      </c>
      <c r="I33" s="6"/>
    </row>
    <row r="34" spans="1:9" x14ac:dyDescent="0.25">
      <c r="A34" s="1">
        <v>1</v>
      </c>
      <c r="B34" s="25">
        <v>43707</v>
      </c>
      <c r="C34" s="16" t="s">
        <v>41</v>
      </c>
      <c r="D34" s="16">
        <v>153</v>
      </c>
      <c r="E34" s="17">
        <v>68.584505728028844</v>
      </c>
      <c r="F34" s="17">
        <v>39.638269592987463</v>
      </c>
      <c r="G34" s="17">
        <v>28.946236135041389</v>
      </c>
      <c r="H34" s="17">
        <v>42.205212136145427</v>
      </c>
      <c r="I34" s="6"/>
    </row>
    <row r="35" spans="1:9" x14ac:dyDescent="0.25">
      <c r="A35" s="1">
        <v>1</v>
      </c>
      <c r="B35" s="25">
        <v>43707</v>
      </c>
      <c r="C35" s="16" t="s">
        <v>42</v>
      </c>
      <c r="D35" s="16">
        <v>144</v>
      </c>
      <c r="E35" s="17">
        <v>77.254319199374834</v>
      </c>
      <c r="F35" s="17">
        <v>44.213580101384473</v>
      </c>
      <c r="G35" s="17">
        <v>33.027329650699741</v>
      </c>
      <c r="H35" s="17">
        <v>42.751434473798327</v>
      </c>
      <c r="I35" s="6"/>
    </row>
    <row r="36" spans="1:9" x14ac:dyDescent="0.25">
      <c r="A36" s="1">
        <v>3</v>
      </c>
      <c r="B36" s="25">
        <v>43708</v>
      </c>
      <c r="C36" s="16" t="s">
        <v>43</v>
      </c>
      <c r="D36" s="16">
        <v>138</v>
      </c>
      <c r="E36" s="17">
        <v>149.52649270926469</v>
      </c>
      <c r="F36" s="17">
        <v>110.11133239589211</v>
      </c>
      <c r="G36" s="17">
        <v>39.408688545942233</v>
      </c>
      <c r="H36" s="17">
        <v>26.355656333468229</v>
      </c>
      <c r="I36" s="6"/>
    </row>
    <row r="37" spans="1:9" x14ac:dyDescent="0.25">
      <c r="A37" s="1">
        <v>2</v>
      </c>
      <c r="B37" s="25">
        <v>43709</v>
      </c>
      <c r="C37" s="16" t="s">
        <v>44</v>
      </c>
      <c r="D37" s="16">
        <v>105</v>
      </c>
      <c r="E37" s="17">
        <v>98.223783904366044</v>
      </c>
      <c r="F37" s="17">
        <v>40.112749221461989</v>
      </c>
      <c r="G37" s="17">
        <v>58.111034682904062</v>
      </c>
      <c r="H37" s="17">
        <v>59.161877473059782</v>
      </c>
      <c r="I37" s="6"/>
    </row>
    <row r="38" spans="1:9" x14ac:dyDescent="0.25">
      <c r="A38" s="1">
        <v>2</v>
      </c>
      <c r="B38" s="25">
        <v>43710</v>
      </c>
      <c r="C38" s="16" t="s">
        <v>45</v>
      </c>
      <c r="D38" s="16">
        <v>102</v>
      </c>
      <c r="E38" s="17">
        <v>102.1012915831882</v>
      </c>
      <c r="F38" s="17">
        <v>41.613214130797793</v>
      </c>
      <c r="G38" s="17">
        <v>60.488077452390399</v>
      </c>
      <c r="H38" s="17">
        <v>59.243204972688353</v>
      </c>
      <c r="I38" s="6"/>
    </row>
    <row r="39" spans="1:9" x14ac:dyDescent="0.25">
      <c r="A39" s="1">
        <v>1</v>
      </c>
      <c r="B39" s="25">
        <v>43710</v>
      </c>
      <c r="C39" s="16" t="s">
        <v>46</v>
      </c>
      <c r="D39" s="16">
        <v>159</v>
      </c>
      <c r="E39" s="17">
        <v>62.153032329106011</v>
      </c>
      <c r="F39" s="17">
        <v>37.060449380708498</v>
      </c>
      <c r="G39" s="17">
        <v>25.08277231466047</v>
      </c>
      <c r="H39" s="17">
        <v>40.356473971929297</v>
      </c>
      <c r="I39" s="6"/>
    </row>
    <row r="40" spans="1:9" x14ac:dyDescent="0.25">
      <c r="A40" s="1">
        <v>3</v>
      </c>
      <c r="B40" s="25">
        <v>43715</v>
      </c>
      <c r="C40" s="16" t="s">
        <v>47</v>
      </c>
      <c r="D40" s="16">
        <v>96</v>
      </c>
      <c r="E40" s="17">
        <v>104.57188225532489</v>
      </c>
      <c r="F40" s="17">
        <v>64.954459661757426</v>
      </c>
      <c r="G40" s="17">
        <v>39.591813956209243</v>
      </c>
      <c r="H40" s="17">
        <v>37.860860015449518</v>
      </c>
      <c r="I40" s="6"/>
    </row>
    <row r="41" spans="1:9" x14ac:dyDescent="0.25">
      <c r="A41" s="1">
        <v>3</v>
      </c>
      <c r="B41" s="25">
        <v>43715</v>
      </c>
      <c r="C41" s="16" t="s">
        <v>48</v>
      </c>
      <c r="D41" s="16">
        <v>99</v>
      </c>
      <c r="E41" s="17">
        <v>125.4475079833944</v>
      </c>
      <c r="F41" s="17">
        <v>71.591638247329172</v>
      </c>
      <c r="G41" s="17">
        <v>53.8523385428879</v>
      </c>
      <c r="H41" s="17">
        <v>42.928185189630369</v>
      </c>
      <c r="I41" s="6"/>
    </row>
    <row r="42" spans="1:9" x14ac:dyDescent="0.25">
      <c r="A42" s="1">
        <v>1</v>
      </c>
      <c r="B42" s="25">
        <v>43716</v>
      </c>
      <c r="C42" s="16" t="s">
        <v>49</v>
      </c>
      <c r="D42" s="16">
        <v>180</v>
      </c>
      <c r="E42" s="17">
        <v>70.264874574275751</v>
      </c>
      <c r="F42" s="17">
        <v>45.830136253821458</v>
      </c>
      <c r="G42" s="17">
        <v>24.434738320454311</v>
      </c>
      <c r="H42" s="17">
        <v>34.775182434325401</v>
      </c>
      <c r="I42" s="6"/>
    </row>
    <row r="43" spans="1:9" x14ac:dyDescent="0.25">
      <c r="A43" s="1">
        <v>0</v>
      </c>
      <c r="B43" s="25">
        <v>43721</v>
      </c>
      <c r="C43" s="16" t="s">
        <v>50</v>
      </c>
      <c r="D43" s="16">
        <v>159</v>
      </c>
      <c r="E43" s="17">
        <v>103.5935727758677</v>
      </c>
      <c r="F43" s="17">
        <v>57.873711709856501</v>
      </c>
      <c r="G43" s="17">
        <v>45.716169892895103</v>
      </c>
      <c r="H43" s="17">
        <v>44.130314910371297</v>
      </c>
      <c r="I43" s="6"/>
    </row>
    <row r="44" spans="1:9" x14ac:dyDescent="0.25">
      <c r="A44" s="1">
        <v>0</v>
      </c>
      <c r="B44" s="25">
        <v>43722</v>
      </c>
      <c r="C44" s="16" t="s">
        <v>51</v>
      </c>
      <c r="D44" s="16">
        <v>150</v>
      </c>
      <c r="E44" s="17">
        <v>88.585692057120525</v>
      </c>
      <c r="F44" s="17">
        <v>56.536924665333061</v>
      </c>
      <c r="G44" s="17">
        <v>32.04744042426654</v>
      </c>
      <c r="H44" s="17">
        <v>36.176768144004768</v>
      </c>
      <c r="I44" s="6"/>
    </row>
    <row r="45" spans="1:9" x14ac:dyDescent="0.25">
      <c r="A45" s="1">
        <v>1</v>
      </c>
      <c r="B45" s="25">
        <v>43722</v>
      </c>
      <c r="C45" s="16" t="s">
        <v>52</v>
      </c>
      <c r="D45" s="16">
        <v>156</v>
      </c>
      <c r="E45" s="17">
        <v>68.372991251886063</v>
      </c>
      <c r="F45" s="17">
        <v>46.149155584872013</v>
      </c>
      <c r="G45" s="17">
        <v>22.211673078470611</v>
      </c>
      <c r="H45" s="17">
        <v>32.486033844333093</v>
      </c>
      <c r="I45" s="6"/>
    </row>
    <row r="46" spans="1:9" x14ac:dyDescent="0.25">
      <c r="A46" s="1">
        <v>1</v>
      </c>
      <c r="B46" s="25">
        <v>43723</v>
      </c>
      <c r="C46" s="16" t="s">
        <v>53</v>
      </c>
      <c r="D46" s="16">
        <v>120</v>
      </c>
      <c r="E46" s="17">
        <v>58.461602198121319</v>
      </c>
      <c r="F46" s="17">
        <v>31.27648007843279</v>
      </c>
      <c r="G46" s="17">
        <v>27.18512211968854</v>
      </c>
      <c r="H46" s="17">
        <v>46.500816087045493</v>
      </c>
      <c r="I46" s="6"/>
    </row>
    <row r="47" spans="1:9" x14ac:dyDescent="0.25">
      <c r="A47" s="1">
        <v>0</v>
      </c>
      <c r="B47" s="25">
        <v>43724</v>
      </c>
      <c r="C47" s="16" t="s">
        <v>54</v>
      </c>
      <c r="D47" s="16">
        <v>69</v>
      </c>
      <c r="E47" s="17">
        <v>14.59736714692847</v>
      </c>
      <c r="F47" s="17">
        <v>13.862604030631431</v>
      </c>
      <c r="G47" s="17">
        <v>0.73476311629704272</v>
      </c>
      <c r="H47" s="17">
        <v>5.0335317931059178</v>
      </c>
      <c r="I47" s="6"/>
    </row>
    <row r="48" spans="1:9" x14ac:dyDescent="0.25">
      <c r="A48" s="1">
        <v>2</v>
      </c>
      <c r="B48" s="25">
        <v>43726</v>
      </c>
      <c r="C48" s="16" t="s">
        <v>55</v>
      </c>
      <c r="D48" s="16">
        <v>111</v>
      </c>
      <c r="E48" s="17">
        <v>78.924958788561099</v>
      </c>
      <c r="F48" s="17">
        <v>47.870354551743269</v>
      </c>
      <c r="G48" s="17">
        <v>31.054604236817831</v>
      </c>
      <c r="H48" s="17">
        <v>39.347000889810651</v>
      </c>
      <c r="I48" s="6"/>
    </row>
    <row r="49" spans="1:9" x14ac:dyDescent="0.25">
      <c r="A49" s="1">
        <v>1</v>
      </c>
      <c r="B49" s="25">
        <v>43727</v>
      </c>
      <c r="C49" s="16" t="s">
        <v>56</v>
      </c>
      <c r="D49" s="16">
        <v>171</v>
      </c>
      <c r="E49" s="17">
        <v>72.750128707158396</v>
      </c>
      <c r="F49" s="17">
        <v>39.995604500490167</v>
      </c>
      <c r="G49" s="17">
        <v>32.754524206668229</v>
      </c>
      <c r="H49" s="17">
        <v>45.023321317430579</v>
      </c>
      <c r="I49" s="6"/>
    </row>
    <row r="50" spans="1:9" x14ac:dyDescent="0.25">
      <c r="A50" s="1">
        <v>1</v>
      </c>
      <c r="B50" s="25">
        <v>43727</v>
      </c>
      <c r="C50" s="16" t="s">
        <v>57</v>
      </c>
      <c r="D50" s="16">
        <v>141</v>
      </c>
      <c r="E50" s="17">
        <v>63.50003709139024</v>
      </c>
      <c r="F50" s="17">
        <v>37.272848707523337</v>
      </c>
      <c r="G50" s="17">
        <v>26.22718838386691</v>
      </c>
      <c r="H50" s="17">
        <v>41.302634746685797</v>
      </c>
      <c r="I50" s="6"/>
    </row>
    <row r="51" spans="1:9" x14ac:dyDescent="0.25">
      <c r="A51" s="1">
        <v>0</v>
      </c>
      <c r="B51" s="25">
        <v>43730</v>
      </c>
      <c r="C51" s="16" t="s">
        <v>58</v>
      </c>
      <c r="D51" s="16">
        <v>165</v>
      </c>
      <c r="E51" s="17">
        <v>146.71550000544471</v>
      </c>
      <c r="F51" s="17">
        <v>111.7070181323554</v>
      </c>
      <c r="G51" s="17">
        <v>35.008392601901761</v>
      </c>
      <c r="H51" s="17">
        <v>23.86141382512589</v>
      </c>
      <c r="I51" s="6"/>
    </row>
    <row r="52" spans="1:9" x14ac:dyDescent="0.25">
      <c r="A52" s="1">
        <v>4</v>
      </c>
      <c r="B52" s="25">
        <v>43731</v>
      </c>
      <c r="C52" s="16" t="s">
        <v>59</v>
      </c>
      <c r="D52" s="16">
        <v>63</v>
      </c>
      <c r="E52" s="17">
        <v>110.7057286252691</v>
      </c>
      <c r="F52" s="17">
        <v>83.161685911034127</v>
      </c>
      <c r="G52" s="17">
        <v>27.544042714234941</v>
      </c>
      <c r="H52" s="17">
        <v>24.880413196565051</v>
      </c>
      <c r="I52" s="6"/>
    </row>
    <row r="53" spans="1:9" x14ac:dyDescent="0.25">
      <c r="A53" s="1">
        <v>3</v>
      </c>
      <c r="B53" s="25">
        <v>43734</v>
      </c>
      <c r="C53" s="16" t="s">
        <v>60</v>
      </c>
      <c r="D53" s="16">
        <v>120</v>
      </c>
      <c r="E53" s="17">
        <v>144.07173945551909</v>
      </c>
      <c r="F53" s="17">
        <v>80.315628916760616</v>
      </c>
      <c r="G53" s="17">
        <v>63.753127435745427</v>
      </c>
      <c r="H53" s="17">
        <v>44.250959748722032</v>
      </c>
      <c r="I53" s="6"/>
    </row>
    <row r="54" spans="1:9" x14ac:dyDescent="0.25">
      <c r="A54" s="1">
        <v>0</v>
      </c>
      <c r="B54" s="25">
        <v>43736</v>
      </c>
      <c r="C54" s="16" t="s">
        <v>61</v>
      </c>
      <c r="D54" s="16">
        <v>141</v>
      </c>
      <c r="E54" s="17">
        <v>90.755977518475802</v>
      </c>
      <c r="F54" s="17">
        <v>52.822952957099808</v>
      </c>
      <c r="G54" s="17">
        <v>37.933024561375987</v>
      </c>
      <c r="H54" s="17">
        <v>41.796723035299472</v>
      </c>
      <c r="I54" s="6"/>
    </row>
    <row r="55" spans="1:9" x14ac:dyDescent="0.25">
      <c r="A55" s="1">
        <v>1</v>
      </c>
      <c r="B55" s="25">
        <v>43736</v>
      </c>
      <c r="C55" s="16" t="s">
        <v>62</v>
      </c>
      <c r="D55" s="16">
        <v>150</v>
      </c>
      <c r="E55" s="17">
        <v>74.289014473241934</v>
      </c>
      <c r="F55" s="17">
        <v>47.006096779891507</v>
      </c>
      <c r="G55" s="17">
        <v>27.28291769335042</v>
      </c>
      <c r="H55" s="17">
        <v>36.725373040420969</v>
      </c>
      <c r="I55" s="6"/>
    </row>
    <row r="56" spans="1:9" x14ac:dyDescent="0.25">
      <c r="A56" s="1">
        <v>4</v>
      </c>
      <c r="B56" s="25">
        <v>43738</v>
      </c>
      <c r="C56" s="16" t="s">
        <v>63</v>
      </c>
      <c r="D56" s="16">
        <v>27</v>
      </c>
      <c r="E56" s="17">
        <v>181.91478896767549</v>
      </c>
      <c r="F56" s="17">
        <v>72.683338430748307</v>
      </c>
      <c r="G56" s="17">
        <v>109.2135332631436</v>
      </c>
      <c r="H56" s="17">
        <v>60.035544049444937</v>
      </c>
      <c r="I56" s="6"/>
    </row>
    <row r="57" spans="1:9" x14ac:dyDescent="0.25">
      <c r="A57" s="1">
        <v>3</v>
      </c>
      <c r="B57" s="25">
        <v>43742</v>
      </c>
      <c r="C57" s="16" t="s">
        <v>64</v>
      </c>
      <c r="D57" s="16">
        <v>138</v>
      </c>
      <c r="E57" s="17">
        <v>181.95554101569519</v>
      </c>
      <c r="F57" s="17">
        <v>108.1728736115563</v>
      </c>
      <c r="G57" s="17">
        <v>73.762470650987026</v>
      </c>
      <c r="H57" s="17">
        <v>40.538732835085447</v>
      </c>
      <c r="I57" s="6"/>
    </row>
    <row r="58" spans="1:9" x14ac:dyDescent="0.25">
      <c r="A58" s="1">
        <v>4</v>
      </c>
      <c r="B58" s="25">
        <v>43743</v>
      </c>
      <c r="C58" s="16" t="s">
        <v>65</v>
      </c>
      <c r="D58" s="16">
        <v>87</v>
      </c>
      <c r="E58" s="17">
        <v>207.68868924789709</v>
      </c>
      <c r="F58" s="17">
        <v>123.0539241508103</v>
      </c>
      <c r="G58" s="17">
        <v>84.622217393248775</v>
      </c>
      <c r="H58" s="17">
        <v>40.744740457311927</v>
      </c>
      <c r="I58" s="6"/>
    </row>
    <row r="59" spans="1:9" x14ac:dyDescent="0.25">
      <c r="A59" s="1">
        <v>0</v>
      </c>
      <c r="B59" s="25">
        <v>43743</v>
      </c>
      <c r="C59" s="16" t="s">
        <v>66</v>
      </c>
      <c r="D59" s="16">
        <v>126</v>
      </c>
      <c r="E59" s="17">
        <v>48.913463455965271</v>
      </c>
      <c r="F59" s="17">
        <v>48.913463455965271</v>
      </c>
      <c r="G59" s="17">
        <v>0</v>
      </c>
      <c r="H59" s="17">
        <v>0</v>
      </c>
      <c r="I59" s="6"/>
    </row>
    <row r="60" spans="1:9" x14ac:dyDescent="0.25">
      <c r="A60" s="1">
        <v>3</v>
      </c>
      <c r="B60" s="25">
        <v>43744</v>
      </c>
      <c r="C60" s="16" t="s">
        <v>67</v>
      </c>
      <c r="D60" s="16">
        <v>84</v>
      </c>
      <c r="E60" s="17">
        <v>98.22962487677755</v>
      </c>
      <c r="F60" s="17">
        <v>58.884145932174043</v>
      </c>
      <c r="G60" s="17">
        <v>39.323809748515373</v>
      </c>
      <c r="H60" s="17">
        <v>40.032535803577019</v>
      </c>
      <c r="I60" s="6"/>
    </row>
    <row r="61" spans="1:9" x14ac:dyDescent="0.25">
      <c r="A61" s="1">
        <v>1</v>
      </c>
      <c r="B61" s="25">
        <v>43748</v>
      </c>
      <c r="C61" s="16" t="s">
        <v>68</v>
      </c>
      <c r="D61" s="16">
        <v>141</v>
      </c>
      <c r="E61" s="17">
        <v>62.69510920466292</v>
      </c>
      <c r="F61" s="17">
        <v>34.362744466825092</v>
      </c>
      <c r="G61" s="17">
        <v>28.332364737837828</v>
      </c>
      <c r="H61" s="17">
        <v>45.190709605990477</v>
      </c>
      <c r="I61" s="6"/>
    </row>
    <row r="62" spans="1:9" x14ac:dyDescent="0.25">
      <c r="A62" s="1">
        <v>0</v>
      </c>
      <c r="B62" s="25">
        <v>43750</v>
      </c>
      <c r="C62" s="16" t="s">
        <v>69</v>
      </c>
      <c r="D62" s="16">
        <v>141</v>
      </c>
      <c r="E62" s="17">
        <v>86.266245814598818</v>
      </c>
      <c r="F62" s="17">
        <v>49.134965764100613</v>
      </c>
      <c r="G62" s="17">
        <v>37.131280050498233</v>
      </c>
      <c r="H62" s="17">
        <v>43.042652082368129</v>
      </c>
      <c r="I62" s="6"/>
    </row>
    <row r="63" spans="1:9" x14ac:dyDescent="0.25">
      <c r="A63" s="1">
        <v>1</v>
      </c>
      <c r="B63" s="25">
        <v>43750</v>
      </c>
      <c r="C63" s="16" t="s">
        <v>70</v>
      </c>
      <c r="D63" s="16">
        <v>165</v>
      </c>
      <c r="E63" s="17">
        <v>60.806791778304998</v>
      </c>
      <c r="F63" s="17">
        <v>36.613948840041978</v>
      </c>
      <c r="G63" s="17">
        <v>24.19284293826302</v>
      </c>
      <c r="H63" s="17">
        <v>39.786415679464753</v>
      </c>
      <c r="I63" s="6"/>
    </row>
    <row r="64" spans="1:9" x14ac:dyDescent="0.25">
      <c r="A64" s="1">
        <v>1</v>
      </c>
      <c r="B64" s="25">
        <v>43750</v>
      </c>
      <c r="C64" s="16" t="s">
        <v>71</v>
      </c>
      <c r="D64" s="16">
        <v>168</v>
      </c>
      <c r="E64" s="17">
        <v>85.808154346419087</v>
      </c>
      <c r="F64" s="17">
        <v>53.461509405786842</v>
      </c>
      <c r="G64" s="17">
        <v>32.346644940632252</v>
      </c>
      <c r="H64" s="17">
        <v>37.696469743475063</v>
      </c>
      <c r="I64" s="6"/>
    </row>
    <row r="65" spans="1:9" x14ac:dyDescent="0.25">
      <c r="A65" s="1">
        <v>1</v>
      </c>
      <c r="B65" s="25">
        <v>43750</v>
      </c>
      <c r="C65" s="16" t="s">
        <v>72</v>
      </c>
      <c r="D65" s="16">
        <v>129</v>
      </c>
      <c r="E65" s="17">
        <v>57.392765070848903</v>
      </c>
      <c r="F65" s="17">
        <v>35.049409602057104</v>
      </c>
      <c r="G65" s="17">
        <v>22.343355468791781</v>
      </c>
      <c r="H65" s="17">
        <v>38.930613364262683</v>
      </c>
      <c r="I65" s="6"/>
    </row>
    <row r="66" spans="1:9" x14ac:dyDescent="0.25">
      <c r="A66" s="1">
        <v>1</v>
      </c>
      <c r="B66" s="25">
        <v>43751</v>
      </c>
      <c r="C66" s="16" t="s">
        <v>73</v>
      </c>
      <c r="D66" s="16">
        <v>144</v>
      </c>
      <c r="E66" s="17">
        <v>75.212417469399242</v>
      </c>
      <c r="F66" s="17">
        <v>45.60372604798394</v>
      </c>
      <c r="G66" s="17">
        <v>29.608691421415319</v>
      </c>
      <c r="H66" s="17">
        <v>39.366759396427923</v>
      </c>
      <c r="I66" s="6"/>
    </row>
    <row r="67" spans="1:9" x14ac:dyDescent="0.25">
      <c r="A67" s="1">
        <v>0</v>
      </c>
      <c r="B67" s="25">
        <v>43751</v>
      </c>
      <c r="C67" s="16" t="s">
        <v>74</v>
      </c>
      <c r="D67" s="16">
        <v>168</v>
      </c>
      <c r="E67" s="17">
        <v>110.400080914943</v>
      </c>
      <c r="F67" s="17">
        <v>73.466344599081211</v>
      </c>
      <c r="G67" s="17">
        <v>36.933736315861744</v>
      </c>
      <c r="H67" s="17">
        <v>33.454446780992029</v>
      </c>
      <c r="I67" s="6"/>
    </row>
    <row r="68" spans="1:9" x14ac:dyDescent="0.25">
      <c r="A68" s="1">
        <v>1</v>
      </c>
      <c r="B68" s="25">
        <v>43752</v>
      </c>
      <c r="C68" s="16" t="s">
        <v>75</v>
      </c>
      <c r="D68" s="16">
        <v>99</v>
      </c>
      <c r="E68" s="17">
        <v>61.112474403748102</v>
      </c>
      <c r="F68" s="17">
        <v>31.389568160000309</v>
      </c>
      <c r="G68" s="17">
        <v>29.722906243747779</v>
      </c>
      <c r="H68" s="17">
        <v>48.636397942880293</v>
      </c>
      <c r="I68" s="6"/>
    </row>
    <row r="69" spans="1:9" x14ac:dyDescent="0.25">
      <c r="A69" s="1">
        <v>4</v>
      </c>
      <c r="B69" s="25">
        <v>43755</v>
      </c>
      <c r="C69" s="16" t="s">
        <v>76</v>
      </c>
      <c r="D69" s="16">
        <v>90</v>
      </c>
      <c r="E69" s="17">
        <v>144.7427167605735</v>
      </c>
      <c r="F69" s="17">
        <v>140.66083666191929</v>
      </c>
      <c r="G69" s="17">
        <v>4.0620868377520214</v>
      </c>
      <c r="H69" s="17">
        <v>2.8064188158574712</v>
      </c>
      <c r="I69" s="6"/>
    </row>
    <row r="70" spans="1:9" x14ac:dyDescent="0.25">
      <c r="A70" s="1">
        <v>4</v>
      </c>
      <c r="B70" s="25">
        <v>43757</v>
      </c>
      <c r="C70" s="16" t="s">
        <v>77</v>
      </c>
      <c r="D70" s="16">
        <v>162</v>
      </c>
      <c r="E70" s="17">
        <v>321.68738500428873</v>
      </c>
      <c r="F70" s="17">
        <v>210.68422214456581</v>
      </c>
      <c r="G70" s="17">
        <v>110.97264190070619</v>
      </c>
      <c r="H70" s="17">
        <v>34.497044980245867</v>
      </c>
      <c r="I70" s="6"/>
    </row>
    <row r="71" spans="1:9" x14ac:dyDescent="0.25">
      <c r="A71" s="1">
        <v>1</v>
      </c>
      <c r="B71" s="25">
        <v>43758</v>
      </c>
      <c r="C71" s="16" t="s">
        <v>78</v>
      </c>
      <c r="D71" s="16">
        <v>162</v>
      </c>
      <c r="E71" s="17">
        <v>79.761029685522672</v>
      </c>
      <c r="F71" s="17">
        <v>48.792573632419128</v>
      </c>
      <c r="G71" s="17">
        <v>30.96845605310352</v>
      </c>
      <c r="H71" s="17">
        <v>38.826549977105628</v>
      </c>
      <c r="I71" s="6"/>
    </row>
    <row r="72" spans="1:9" x14ac:dyDescent="0.25">
      <c r="A72" s="1">
        <v>4</v>
      </c>
      <c r="B72" s="25">
        <v>43762</v>
      </c>
      <c r="C72" s="16" t="s">
        <v>79</v>
      </c>
      <c r="D72" s="16">
        <v>126</v>
      </c>
      <c r="E72" s="17">
        <v>311.49366233636181</v>
      </c>
      <c r="F72" s="17">
        <v>208.52862342942419</v>
      </c>
      <c r="G72" s="17">
        <v>102.90479768282459</v>
      </c>
      <c r="H72" s="17">
        <v>33.035920188868673</v>
      </c>
      <c r="I72" s="6"/>
    </row>
    <row r="73" spans="1:9" x14ac:dyDescent="0.25">
      <c r="A73" s="1">
        <v>4</v>
      </c>
      <c r="B73" s="25">
        <v>43762</v>
      </c>
      <c r="C73" s="16" t="s">
        <v>80</v>
      </c>
      <c r="D73" s="16">
        <v>150</v>
      </c>
      <c r="E73" s="17">
        <v>253.8478966529413</v>
      </c>
      <c r="F73" s="17">
        <v>162.53107691259629</v>
      </c>
      <c r="G73" s="17">
        <v>91.289477679779509</v>
      </c>
      <c r="H73" s="17">
        <v>35.962274607533857</v>
      </c>
      <c r="I73" s="6"/>
    </row>
    <row r="74" spans="1:9" x14ac:dyDescent="0.25">
      <c r="A74" s="1">
        <v>1</v>
      </c>
      <c r="B74" s="25">
        <v>43763</v>
      </c>
      <c r="C74" s="16" t="s">
        <v>81</v>
      </c>
      <c r="D74" s="16">
        <v>153</v>
      </c>
      <c r="E74" s="17">
        <v>55.195288664677392</v>
      </c>
      <c r="F74" s="17">
        <v>30.733037413993191</v>
      </c>
      <c r="G74" s="17">
        <v>24.462251250684211</v>
      </c>
      <c r="H74" s="17">
        <v>44.31945523339386</v>
      </c>
      <c r="I74" s="6"/>
    </row>
    <row r="75" spans="1:9" x14ac:dyDescent="0.25">
      <c r="A75" s="1">
        <v>2</v>
      </c>
      <c r="B75" s="25">
        <v>43763</v>
      </c>
      <c r="C75" s="16" t="s">
        <v>82</v>
      </c>
      <c r="D75" s="16">
        <v>152</v>
      </c>
      <c r="E75" s="17">
        <v>144.95395966872221</v>
      </c>
      <c r="F75" s="17">
        <v>100.5326679052409</v>
      </c>
      <c r="G75" s="17">
        <v>44.406718703993768</v>
      </c>
      <c r="H75" s="17">
        <v>30.635050470839762</v>
      </c>
      <c r="I75" s="6"/>
    </row>
    <row r="76" spans="1:9" x14ac:dyDescent="0.25">
      <c r="A76" s="1">
        <v>4</v>
      </c>
      <c r="B76" s="25">
        <v>43764</v>
      </c>
      <c r="C76" s="16" t="s">
        <v>83</v>
      </c>
      <c r="D76" s="16">
        <v>66</v>
      </c>
      <c r="E76" s="17">
        <v>104.4912107252941</v>
      </c>
      <c r="F76" s="17">
        <v>66.586887352553589</v>
      </c>
      <c r="G76" s="17">
        <v>37.904323372740457</v>
      </c>
      <c r="H76" s="17">
        <v>36.275130807308187</v>
      </c>
      <c r="I76" s="6"/>
    </row>
    <row r="77" spans="1:9" x14ac:dyDescent="0.25">
      <c r="A77" s="1">
        <v>0</v>
      </c>
      <c r="B77" s="25">
        <v>43765</v>
      </c>
      <c r="C77" s="16" t="s">
        <v>84</v>
      </c>
      <c r="D77" s="16">
        <v>171</v>
      </c>
      <c r="E77" s="17">
        <v>168.92248669277581</v>
      </c>
      <c r="F77" s="17">
        <v>114.2058528265611</v>
      </c>
      <c r="G77" s="17">
        <v>54.703661699154381</v>
      </c>
      <c r="H77" s="17">
        <v>32.383883738726567</v>
      </c>
      <c r="I77" s="6"/>
    </row>
    <row r="78" spans="1:9" x14ac:dyDescent="0.25">
      <c r="A78" s="1">
        <v>1</v>
      </c>
      <c r="B78" s="25">
        <v>43766</v>
      </c>
      <c r="C78" s="16" t="s">
        <v>85</v>
      </c>
      <c r="D78" s="16">
        <v>177</v>
      </c>
      <c r="E78" s="17">
        <v>108.55158120570739</v>
      </c>
      <c r="F78" s="17">
        <v>47.663561105637697</v>
      </c>
      <c r="G78" s="17">
        <v>60.888020100069667</v>
      </c>
      <c r="H78" s="17">
        <v>56.091324901740201</v>
      </c>
      <c r="I78" s="6"/>
    </row>
    <row r="79" spans="1:9" x14ac:dyDescent="0.25">
      <c r="A79" s="1">
        <v>3</v>
      </c>
      <c r="B79" s="25">
        <v>43769</v>
      </c>
      <c r="C79" s="16" t="s">
        <v>86</v>
      </c>
      <c r="D79" s="16">
        <v>126</v>
      </c>
      <c r="E79" s="17">
        <v>170.66422957540561</v>
      </c>
      <c r="F79" s="17">
        <v>109.39401125766391</v>
      </c>
      <c r="G79" s="17">
        <v>61.270218317741659</v>
      </c>
      <c r="H79" s="17">
        <v>35.901031206231927</v>
      </c>
      <c r="I79" s="6"/>
    </row>
    <row r="80" spans="1:9" x14ac:dyDescent="0.25">
      <c r="A80" s="1">
        <v>0</v>
      </c>
      <c r="B80" s="25">
        <v>43769</v>
      </c>
      <c r="C80" s="16" t="s">
        <v>87</v>
      </c>
      <c r="D80" s="16">
        <v>84</v>
      </c>
      <c r="E80" s="17">
        <v>66.232532401153208</v>
      </c>
      <c r="F80" s="17">
        <v>66.232532401153208</v>
      </c>
      <c r="G80" s="17">
        <v>0</v>
      </c>
      <c r="H80" s="17">
        <v>0</v>
      </c>
      <c r="I80" s="6"/>
    </row>
    <row r="81" spans="1:9" x14ac:dyDescent="0.25">
      <c r="A81" s="1">
        <v>2</v>
      </c>
      <c r="B81" s="25">
        <v>43771</v>
      </c>
      <c r="C81" s="16" t="s">
        <v>88</v>
      </c>
      <c r="D81" s="16">
        <v>153</v>
      </c>
      <c r="E81" s="17">
        <v>125.5202280006326</v>
      </c>
      <c r="F81" s="17">
        <v>90.234031830318912</v>
      </c>
      <c r="G81" s="17">
        <v>35.286196170313772</v>
      </c>
      <c r="H81" s="17">
        <v>28.11195990668207</v>
      </c>
      <c r="I81" s="6"/>
    </row>
    <row r="82" spans="1:9" x14ac:dyDescent="0.25">
      <c r="A82" s="1">
        <v>1</v>
      </c>
      <c r="B82" s="25">
        <v>43771</v>
      </c>
      <c r="C82" s="16" t="s">
        <v>89</v>
      </c>
      <c r="D82" s="16">
        <v>171</v>
      </c>
      <c r="E82" s="17">
        <v>66.764653458992896</v>
      </c>
      <c r="F82" s="17">
        <v>38.555523372708791</v>
      </c>
      <c r="G82" s="17">
        <v>28.209130086284109</v>
      </c>
      <c r="H82" s="17">
        <v>42.251593657428721</v>
      </c>
      <c r="I82" s="6"/>
    </row>
    <row r="83" spans="1:9" x14ac:dyDescent="0.25">
      <c r="A83" s="1">
        <v>0</v>
      </c>
      <c r="B83" s="25">
        <v>43772</v>
      </c>
      <c r="C83" s="16" t="s">
        <v>90</v>
      </c>
      <c r="D83" s="16">
        <v>123</v>
      </c>
      <c r="E83" s="17">
        <v>77.959112682098919</v>
      </c>
      <c r="F83" s="17">
        <v>77.891906843250823</v>
      </c>
      <c r="G83" s="17">
        <v>6.7205838848089047E-2</v>
      </c>
      <c r="H83" s="17">
        <v>8.6206521003055162E-2</v>
      </c>
      <c r="I83" s="6"/>
    </row>
    <row r="84" spans="1:9" x14ac:dyDescent="0.25">
      <c r="A84" s="1">
        <v>2</v>
      </c>
      <c r="B84" s="25">
        <v>43774</v>
      </c>
      <c r="C84" s="16" t="s">
        <v>91</v>
      </c>
      <c r="D84" s="16">
        <v>120</v>
      </c>
      <c r="E84" s="17">
        <v>101.5939004350443</v>
      </c>
      <c r="F84" s="17">
        <v>63.746626819059287</v>
      </c>
      <c r="G84" s="17">
        <v>37.829753921742103</v>
      </c>
      <c r="H84" s="17">
        <v>37.236245246759829</v>
      </c>
      <c r="I84" s="6"/>
    </row>
    <row r="85" spans="1:9" x14ac:dyDescent="0.25">
      <c r="A85" s="1">
        <v>3</v>
      </c>
      <c r="B85" s="25">
        <v>43776</v>
      </c>
      <c r="C85" s="16" t="s">
        <v>92</v>
      </c>
      <c r="D85" s="16">
        <v>129</v>
      </c>
      <c r="E85" s="17">
        <v>212.63956285674581</v>
      </c>
      <c r="F85" s="17">
        <v>112.93714617111669</v>
      </c>
      <c r="G85" s="17">
        <v>99.684886494452002</v>
      </c>
      <c r="H85" s="17">
        <v>46.879745779767809</v>
      </c>
      <c r="I85" s="6"/>
    </row>
    <row r="86" spans="1:9" x14ac:dyDescent="0.25">
      <c r="A86" s="1">
        <v>4</v>
      </c>
      <c r="B86" s="25">
        <v>43778</v>
      </c>
      <c r="C86" s="16" t="s">
        <v>93</v>
      </c>
      <c r="D86" s="16">
        <v>24</v>
      </c>
      <c r="E86" s="17">
        <v>103.25150567531</v>
      </c>
      <c r="F86" s="17">
        <v>68.361899867997636</v>
      </c>
      <c r="G86" s="17">
        <v>34.889605807312293</v>
      </c>
      <c r="H86" s="17">
        <v>33.790893003563497</v>
      </c>
      <c r="I86" s="6"/>
    </row>
    <row r="87" spans="1:9" x14ac:dyDescent="0.25">
      <c r="A87" s="1">
        <v>3</v>
      </c>
      <c r="B87" s="25">
        <v>43785</v>
      </c>
      <c r="C87" s="16" t="s">
        <v>94</v>
      </c>
      <c r="D87" s="16">
        <v>138</v>
      </c>
      <c r="E87" s="17">
        <v>203.9072243223209</v>
      </c>
      <c r="F87" s="17">
        <v>118.9000906999709</v>
      </c>
      <c r="G87" s="17">
        <v>84.995933587953118</v>
      </c>
      <c r="H87" s="17">
        <v>41.683630322777603</v>
      </c>
      <c r="I87" s="6"/>
    </row>
    <row r="88" spans="1:9" x14ac:dyDescent="0.25">
      <c r="A88" s="1">
        <v>0</v>
      </c>
      <c r="B88" s="25">
        <v>43787</v>
      </c>
      <c r="C88" s="16" t="s">
        <v>95</v>
      </c>
      <c r="D88" s="16">
        <v>156</v>
      </c>
      <c r="E88" s="17">
        <v>108.2689398844367</v>
      </c>
      <c r="F88" s="17">
        <v>107.8164779215419</v>
      </c>
      <c r="G88" s="17">
        <v>0.45246196289478308</v>
      </c>
      <c r="H88" s="17">
        <v>0.41790560005272859</v>
      </c>
      <c r="I88" s="6"/>
    </row>
    <row r="89" spans="1:9" x14ac:dyDescent="0.25">
      <c r="A89" s="1">
        <v>4</v>
      </c>
      <c r="B89" s="25">
        <v>43790</v>
      </c>
      <c r="C89" s="16" t="s">
        <v>96</v>
      </c>
      <c r="D89" s="16">
        <v>147</v>
      </c>
      <c r="E89" s="17">
        <v>272.50595813495028</v>
      </c>
      <c r="F89" s="17">
        <v>219.65540255587459</v>
      </c>
      <c r="G89" s="17">
        <v>52.841610237032633</v>
      </c>
      <c r="H89" s="17">
        <v>19.390992622210639</v>
      </c>
      <c r="I89" s="6"/>
    </row>
    <row r="90" spans="1:9" x14ac:dyDescent="0.25">
      <c r="A90" s="1">
        <v>0</v>
      </c>
      <c r="B90" s="25">
        <v>43794</v>
      </c>
      <c r="C90" s="16" t="s">
        <v>97</v>
      </c>
      <c r="D90" s="16">
        <v>144</v>
      </c>
      <c r="E90" s="17">
        <v>74.046729484310831</v>
      </c>
      <c r="F90" s="17">
        <v>50.956633456873583</v>
      </c>
      <c r="G90" s="17">
        <v>23.080825292194259</v>
      </c>
      <c r="H90" s="17">
        <v>31.170620840296081</v>
      </c>
      <c r="I90" s="6"/>
    </row>
    <row r="91" spans="1:9" x14ac:dyDescent="0.25">
      <c r="A91" s="1">
        <v>4</v>
      </c>
      <c r="B91" s="25">
        <v>43797</v>
      </c>
      <c r="C91" s="16" t="s">
        <v>98</v>
      </c>
      <c r="D91" s="16">
        <v>15</v>
      </c>
      <c r="E91" s="17">
        <v>64.224189340769868</v>
      </c>
      <c r="F91" s="17">
        <v>37.78878070539777</v>
      </c>
      <c r="G91" s="17">
        <v>26.434947305206801</v>
      </c>
      <c r="H91" s="17">
        <v>41.16042191664652</v>
      </c>
      <c r="I91" s="6"/>
    </row>
    <row r="92" spans="1:9" x14ac:dyDescent="0.25">
      <c r="A92" s="1">
        <v>4</v>
      </c>
      <c r="B92" s="25">
        <v>43797</v>
      </c>
      <c r="C92" s="16" t="s">
        <v>99</v>
      </c>
      <c r="D92" s="16">
        <v>63</v>
      </c>
      <c r="E92" s="17">
        <v>134.17771814839139</v>
      </c>
      <c r="F92" s="17">
        <v>83.787749704316113</v>
      </c>
      <c r="G92" s="17">
        <v>50.376626998628957</v>
      </c>
      <c r="H92" s="17">
        <v>37.544703914934537</v>
      </c>
      <c r="I92" s="6"/>
    </row>
    <row r="93" spans="1:9" x14ac:dyDescent="0.25">
      <c r="A93" s="1">
        <v>1</v>
      </c>
      <c r="B93" s="25">
        <v>43799</v>
      </c>
      <c r="C93" s="16" t="s">
        <v>100</v>
      </c>
      <c r="D93" s="16">
        <v>162</v>
      </c>
      <c r="E93" s="17">
        <v>85.64496895758964</v>
      </c>
      <c r="F93" s="17">
        <v>53.33730993656377</v>
      </c>
      <c r="G93" s="17">
        <v>32.307659021025863</v>
      </c>
      <c r="H93" s="17">
        <v>37.722775096134633</v>
      </c>
      <c r="I93" s="6"/>
    </row>
    <row r="94" spans="1:9" x14ac:dyDescent="0.25">
      <c r="A94" s="1">
        <v>2</v>
      </c>
      <c r="B94" s="25">
        <v>43799</v>
      </c>
      <c r="C94" s="16" t="s">
        <v>101</v>
      </c>
      <c r="D94" s="16">
        <v>138</v>
      </c>
      <c r="E94" s="17">
        <v>146.12180681027871</v>
      </c>
      <c r="F94" s="17">
        <v>83.96883312539471</v>
      </c>
      <c r="G94" s="17">
        <v>62.138248595823327</v>
      </c>
      <c r="H94" s="17">
        <v>42.524965952893162</v>
      </c>
      <c r="I94" s="6"/>
    </row>
    <row r="95" spans="1:9" x14ac:dyDescent="0.25">
      <c r="A95" s="1">
        <v>0</v>
      </c>
      <c r="B95" s="25">
        <v>43803</v>
      </c>
      <c r="C95" s="16" t="s">
        <v>102</v>
      </c>
      <c r="D95" s="16">
        <v>129</v>
      </c>
      <c r="E95" s="17">
        <v>77.383109778641455</v>
      </c>
      <c r="F95" s="17">
        <v>46.838834231463288</v>
      </c>
      <c r="G95" s="17">
        <v>30.52749299390095</v>
      </c>
      <c r="H95" s="17">
        <v>39.449814153536202</v>
      </c>
      <c r="I95" s="6"/>
    </row>
    <row r="96" spans="1:9" x14ac:dyDescent="0.25">
      <c r="A96" s="1">
        <v>0</v>
      </c>
      <c r="B96" s="25">
        <v>43808</v>
      </c>
      <c r="C96" s="16" t="s">
        <v>103</v>
      </c>
      <c r="D96" s="16">
        <v>147</v>
      </c>
      <c r="E96" s="17">
        <v>48.411303609447721</v>
      </c>
      <c r="F96" s="17">
        <v>26.31270882748106</v>
      </c>
      <c r="G96" s="17">
        <v>22.098594781966661</v>
      </c>
      <c r="H96" s="17">
        <v>45.647592885009608</v>
      </c>
      <c r="I96" s="6"/>
    </row>
    <row r="97" spans="1:9" x14ac:dyDescent="0.25">
      <c r="A97" s="1">
        <v>0</v>
      </c>
      <c r="B97" s="25">
        <v>43808</v>
      </c>
      <c r="C97" s="16" t="s">
        <v>104</v>
      </c>
      <c r="D97" s="16">
        <v>132</v>
      </c>
      <c r="E97" s="17">
        <v>49.989004075402057</v>
      </c>
      <c r="F97" s="17">
        <v>49.989004075402057</v>
      </c>
      <c r="G97" s="17">
        <v>0</v>
      </c>
      <c r="H97" s="17">
        <v>0</v>
      </c>
      <c r="I97" s="6"/>
    </row>
    <row r="98" spans="1:9" x14ac:dyDescent="0.25">
      <c r="A98" s="1">
        <v>0</v>
      </c>
      <c r="B98" s="16" t="s">
        <v>105</v>
      </c>
      <c r="C98" s="16" t="s">
        <v>106</v>
      </c>
      <c r="D98" s="16">
        <v>100</v>
      </c>
      <c r="E98" s="17">
        <v>97.399024940245909</v>
      </c>
      <c r="F98" s="17">
        <v>67.035501609794011</v>
      </c>
      <c r="G98" s="17">
        <v>30.333603774813589</v>
      </c>
      <c r="H98" s="17">
        <v>31.143642139562679</v>
      </c>
      <c r="I98" s="6"/>
    </row>
    <row r="99" spans="1:9" x14ac:dyDescent="0.25">
      <c r="A99" s="1">
        <v>0</v>
      </c>
      <c r="B99" s="16" t="s">
        <v>107</v>
      </c>
      <c r="C99" s="16" t="s">
        <v>108</v>
      </c>
      <c r="D99" s="16">
        <v>150</v>
      </c>
      <c r="E99" s="17">
        <v>85.169508929079086</v>
      </c>
      <c r="F99" s="17">
        <v>79.588843528839618</v>
      </c>
      <c r="G99" s="17">
        <v>5.580665400239468</v>
      </c>
      <c r="H99" s="17">
        <v>6.5524217180663857</v>
      </c>
      <c r="I99" s="6"/>
    </row>
    <row r="100" spans="1:9" x14ac:dyDescent="0.25">
      <c r="A100" s="1">
        <v>3</v>
      </c>
      <c r="B100" s="16" t="s">
        <v>107</v>
      </c>
      <c r="C100" s="16" t="s">
        <v>109</v>
      </c>
      <c r="D100" s="16">
        <v>42</v>
      </c>
      <c r="E100" s="17">
        <v>59.063475535529072</v>
      </c>
      <c r="F100" s="17">
        <v>33.955451751036478</v>
      </c>
      <c r="G100" s="17">
        <v>25.108023784492591</v>
      </c>
      <c r="H100" s="17">
        <v>42.510237599189537</v>
      </c>
      <c r="I100" s="6"/>
    </row>
    <row r="101" spans="1:9" x14ac:dyDescent="0.25">
      <c r="A101" s="1">
        <v>4</v>
      </c>
      <c r="B101" s="16" t="s">
        <v>110</v>
      </c>
      <c r="C101" s="16" t="s">
        <v>111</v>
      </c>
      <c r="D101" s="16">
        <v>69</v>
      </c>
      <c r="E101" s="17">
        <v>117.200894686469</v>
      </c>
      <c r="F101" s="17">
        <v>93.813647325787727</v>
      </c>
      <c r="G101" s="17">
        <v>23.3779314760577</v>
      </c>
      <c r="H101" s="17">
        <v>19.94688823715671</v>
      </c>
      <c r="I101" s="6"/>
    </row>
    <row r="102" spans="1:9" x14ac:dyDescent="0.25">
      <c r="A102" s="1">
        <v>0</v>
      </c>
      <c r="B102" s="16" t="s">
        <v>112</v>
      </c>
      <c r="C102" s="16" t="s">
        <v>113</v>
      </c>
      <c r="D102" s="16">
        <v>108</v>
      </c>
      <c r="E102" s="17">
        <v>93.514757535644208</v>
      </c>
      <c r="F102" s="17">
        <v>85.999397063430877</v>
      </c>
      <c r="G102" s="17">
        <v>7.5153604722133336</v>
      </c>
      <c r="H102" s="17">
        <v>8.0365502411197163</v>
      </c>
      <c r="I102" s="6"/>
    </row>
    <row r="103" spans="1:9" x14ac:dyDescent="0.25">
      <c r="A103" s="1">
        <v>1</v>
      </c>
      <c r="B103" s="16" t="s">
        <v>114</v>
      </c>
      <c r="C103" s="16" t="s">
        <v>115</v>
      </c>
      <c r="D103" s="16">
        <v>126</v>
      </c>
      <c r="E103" s="17">
        <v>51.724217080460008</v>
      </c>
      <c r="F103" s="17">
        <v>30.292460223873221</v>
      </c>
      <c r="G103" s="17">
        <v>21.427138814730029</v>
      </c>
      <c r="H103" s="17">
        <v>41.42573831789251</v>
      </c>
      <c r="I103" s="6"/>
    </row>
    <row r="104" spans="1:9" x14ac:dyDescent="0.25">
      <c r="A104" s="1">
        <v>1</v>
      </c>
      <c r="B104" s="16" t="s">
        <v>114</v>
      </c>
      <c r="C104" s="16" t="s">
        <v>116</v>
      </c>
      <c r="D104" s="16">
        <v>144</v>
      </c>
      <c r="E104" s="17">
        <v>66.172669155998079</v>
      </c>
      <c r="F104" s="17">
        <v>38.308759831878341</v>
      </c>
      <c r="G104" s="17">
        <v>27.863909324119739</v>
      </c>
      <c r="H104" s="17">
        <v>42.107881818144968</v>
      </c>
      <c r="I104" s="6"/>
    </row>
    <row r="105" spans="1:9" x14ac:dyDescent="0.25">
      <c r="A105" s="1">
        <v>0</v>
      </c>
      <c r="B105" s="16" t="s">
        <v>114</v>
      </c>
      <c r="C105" s="16" t="s">
        <v>117</v>
      </c>
      <c r="D105" s="16">
        <v>120</v>
      </c>
      <c r="E105" s="17">
        <v>76.255579060933314</v>
      </c>
      <c r="F105" s="17">
        <v>44.808613831792456</v>
      </c>
      <c r="G105" s="17">
        <v>31.446965229140851</v>
      </c>
      <c r="H105" s="17">
        <v>41.238904243337537</v>
      </c>
      <c r="I105" s="6"/>
    </row>
    <row r="106" spans="1:9" x14ac:dyDescent="0.25">
      <c r="A106" s="1">
        <v>1</v>
      </c>
      <c r="B106" s="16" t="s">
        <v>114</v>
      </c>
      <c r="C106" s="16" t="s">
        <v>118</v>
      </c>
      <c r="D106" s="16">
        <v>84</v>
      </c>
      <c r="E106" s="17">
        <v>46.623523287617118</v>
      </c>
      <c r="F106" s="17">
        <v>27.80605968208706</v>
      </c>
      <c r="G106" s="17">
        <v>18.817463605530051</v>
      </c>
      <c r="H106" s="17">
        <v>40.360449572732833</v>
      </c>
      <c r="I106" s="6"/>
    </row>
    <row r="107" spans="1:9" x14ac:dyDescent="0.25">
      <c r="A107" s="1">
        <v>0</v>
      </c>
      <c r="B107" s="16" t="s">
        <v>119</v>
      </c>
      <c r="C107" s="16" t="s">
        <v>120</v>
      </c>
      <c r="D107" s="16">
        <v>154</v>
      </c>
      <c r="E107" s="17">
        <v>33.941824049214247</v>
      </c>
      <c r="F107" s="17">
        <v>29.753132830803221</v>
      </c>
      <c r="G107" s="17">
        <v>4.1886912184110354</v>
      </c>
      <c r="H107" s="17">
        <v>12.340795863939441</v>
      </c>
      <c r="I107" s="6"/>
    </row>
    <row r="108" spans="1:9" x14ac:dyDescent="0.25">
      <c r="A108" s="1">
        <v>0</v>
      </c>
      <c r="B108" s="16" t="s">
        <v>119</v>
      </c>
      <c r="C108" s="16" t="s">
        <v>121</v>
      </c>
      <c r="D108" s="16">
        <v>138</v>
      </c>
      <c r="E108" s="17">
        <v>91.423208952846522</v>
      </c>
      <c r="F108" s="17">
        <v>57.473019329036667</v>
      </c>
      <c r="G108" s="17">
        <v>33.936123927951968</v>
      </c>
      <c r="H108" s="17">
        <v>37.119812700356263</v>
      </c>
      <c r="I108" s="6"/>
    </row>
    <row r="109" spans="1:9" x14ac:dyDescent="0.25">
      <c r="A109" s="1">
        <v>0</v>
      </c>
      <c r="B109" s="16" t="s">
        <v>122</v>
      </c>
      <c r="C109" s="16" t="s">
        <v>123</v>
      </c>
      <c r="D109" s="16">
        <v>160</v>
      </c>
      <c r="E109" s="17">
        <v>97.750994241892641</v>
      </c>
      <c r="F109" s="17">
        <v>58.057273997776747</v>
      </c>
      <c r="G109" s="17">
        <v>39.69372024411588</v>
      </c>
      <c r="H109" s="17">
        <v>40.606973414398837</v>
      </c>
      <c r="I109" s="6"/>
    </row>
    <row r="110" spans="1:9" x14ac:dyDescent="0.25">
      <c r="A110" s="1">
        <v>2</v>
      </c>
      <c r="B110" s="16" t="s">
        <v>124</v>
      </c>
      <c r="C110" s="16" t="s">
        <v>125</v>
      </c>
      <c r="D110" s="16">
        <v>144</v>
      </c>
      <c r="E110" s="17">
        <v>105.8726847006583</v>
      </c>
      <c r="F110" s="17">
        <v>71.036887983395161</v>
      </c>
      <c r="G110" s="17">
        <v>34.835741272960448</v>
      </c>
      <c r="H110" s="17">
        <v>32.903426763432073</v>
      </c>
      <c r="I110" s="6"/>
    </row>
    <row r="111" spans="1:9" x14ac:dyDescent="0.25">
      <c r="A111" s="1">
        <v>2</v>
      </c>
      <c r="B111" s="16" t="s">
        <v>126</v>
      </c>
      <c r="C111" s="16" t="s">
        <v>127</v>
      </c>
      <c r="D111" s="16">
        <v>117</v>
      </c>
      <c r="E111" s="17">
        <v>96.010393898522693</v>
      </c>
      <c r="F111" s="17">
        <v>63.346561868624292</v>
      </c>
      <c r="G111" s="17">
        <v>32.663832029898408</v>
      </c>
      <c r="H111" s="17">
        <v>34.021141569757702</v>
      </c>
      <c r="I111" s="6"/>
    </row>
    <row r="112" spans="1:9" x14ac:dyDescent="0.25">
      <c r="A112" s="1">
        <v>2</v>
      </c>
      <c r="B112" s="16" t="s">
        <v>128</v>
      </c>
      <c r="C112" s="16" t="s">
        <v>129</v>
      </c>
      <c r="D112" s="16">
        <v>99</v>
      </c>
      <c r="E112" s="17">
        <v>93.586201119644073</v>
      </c>
      <c r="F112" s="17">
        <v>61.584797795505082</v>
      </c>
      <c r="G112" s="17">
        <v>31.99303998408406</v>
      </c>
      <c r="H112" s="17">
        <v>34.1856380548912</v>
      </c>
      <c r="I112" s="6"/>
    </row>
    <row r="113" spans="1:9" x14ac:dyDescent="0.25">
      <c r="A113" s="1">
        <v>0</v>
      </c>
      <c r="B113" s="16" t="s">
        <v>130</v>
      </c>
      <c r="C113" s="16" t="s">
        <v>131</v>
      </c>
      <c r="D113" s="16">
        <v>171</v>
      </c>
      <c r="E113" s="17">
        <v>102.9204877720871</v>
      </c>
      <c r="F113" s="17">
        <v>62.798772485766207</v>
      </c>
      <c r="G113" s="17">
        <v>40.121715286320928</v>
      </c>
      <c r="H113" s="17">
        <v>38.983215251727813</v>
      </c>
      <c r="I113" s="6"/>
    </row>
    <row r="114" spans="1:9" x14ac:dyDescent="0.25">
      <c r="A114" s="1">
        <v>3</v>
      </c>
      <c r="B114" s="16" t="s">
        <v>130</v>
      </c>
      <c r="C114" s="16" t="s">
        <v>132</v>
      </c>
      <c r="D114" s="16">
        <v>72</v>
      </c>
      <c r="E114" s="17">
        <v>83.299081819971747</v>
      </c>
      <c r="F114" s="17">
        <v>64.197192287777057</v>
      </c>
      <c r="G114" s="17">
        <v>19.095905898452699</v>
      </c>
      <c r="H114" s="17">
        <v>22.92450946785139</v>
      </c>
      <c r="I114" s="6"/>
    </row>
    <row r="115" spans="1:9" x14ac:dyDescent="0.25">
      <c r="A115" s="1">
        <v>3</v>
      </c>
      <c r="B115" s="16" t="s">
        <v>133</v>
      </c>
      <c r="C115" s="16" t="s">
        <v>134</v>
      </c>
      <c r="D115" s="16">
        <v>156</v>
      </c>
      <c r="E115" s="17">
        <v>176.17058000472809</v>
      </c>
      <c r="F115" s="17">
        <v>110.9457062629515</v>
      </c>
      <c r="G115" s="17">
        <v>65.221340104831427</v>
      </c>
      <c r="H115" s="17">
        <v>37.021698006035393</v>
      </c>
      <c r="I115" s="6"/>
    </row>
    <row r="116" spans="1:9" x14ac:dyDescent="0.25">
      <c r="A116" s="1">
        <v>2</v>
      </c>
      <c r="B116" s="16" t="s">
        <v>133</v>
      </c>
      <c r="C116" s="16" t="s">
        <v>135</v>
      </c>
      <c r="D116" s="16">
        <v>159</v>
      </c>
      <c r="E116" s="17">
        <v>117.17907715988279</v>
      </c>
      <c r="F116" s="17">
        <v>75.276195777884624</v>
      </c>
      <c r="G116" s="17">
        <v>41.870289568295007</v>
      </c>
      <c r="H116" s="17">
        <v>35.731881990473333</v>
      </c>
      <c r="I116" s="6"/>
    </row>
    <row r="117" spans="1:9" x14ac:dyDescent="0.25">
      <c r="A117" s="1">
        <v>1</v>
      </c>
      <c r="B117" s="16" t="s">
        <v>136</v>
      </c>
      <c r="C117" s="16" t="s">
        <v>137</v>
      </c>
      <c r="D117" s="16">
        <v>165</v>
      </c>
      <c r="E117" s="17">
        <v>66.40546905020949</v>
      </c>
      <c r="F117" s="17">
        <v>40.345725802541502</v>
      </c>
      <c r="G117" s="17">
        <v>26.04262879997399</v>
      </c>
      <c r="H117" s="17">
        <v>39.217596340269857</v>
      </c>
      <c r="I117" s="6"/>
    </row>
    <row r="118" spans="1:9" x14ac:dyDescent="0.25">
      <c r="A118" s="1">
        <v>3</v>
      </c>
      <c r="B118" s="16" t="s">
        <v>138</v>
      </c>
      <c r="C118" s="16" t="s">
        <v>139</v>
      </c>
      <c r="D118" s="16">
        <v>141</v>
      </c>
      <c r="E118" s="17">
        <v>208.07710125724279</v>
      </c>
      <c r="F118" s="17">
        <v>139.7051054545399</v>
      </c>
      <c r="G118" s="17">
        <v>68.333424595690133</v>
      </c>
      <c r="H118" s="17">
        <v>32.840434715211877</v>
      </c>
      <c r="I118" s="6"/>
    </row>
    <row r="119" spans="1:9" x14ac:dyDescent="0.25">
      <c r="A119" s="1">
        <v>3</v>
      </c>
      <c r="B119" s="16" t="s">
        <v>140</v>
      </c>
      <c r="C119" s="16" t="s">
        <v>141</v>
      </c>
      <c r="D119" s="16">
        <v>150</v>
      </c>
      <c r="E119" s="17">
        <v>150.34901087281071</v>
      </c>
      <c r="F119" s="17">
        <v>106.5078367920507</v>
      </c>
      <c r="G119" s="17">
        <v>43.831014274523362</v>
      </c>
      <c r="H119" s="17">
        <v>29.15284511688785</v>
      </c>
      <c r="I119" s="6"/>
    </row>
    <row r="120" spans="1:9" x14ac:dyDescent="0.25">
      <c r="A120" s="1">
        <v>3</v>
      </c>
      <c r="B120" s="16" t="s">
        <v>142</v>
      </c>
      <c r="C120" s="16" t="s">
        <v>143</v>
      </c>
      <c r="D120" s="16">
        <v>105</v>
      </c>
      <c r="E120" s="17">
        <v>140.9532606984358</v>
      </c>
      <c r="F120" s="17">
        <v>102.3240602184312</v>
      </c>
      <c r="G120" s="17">
        <v>38.626320300397772</v>
      </c>
      <c r="H120" s="17">
        <v>27.403637283026271</v>
      </c>
      <c r="I120" s="6"/>
    </row>
    <row r="121" spans="1:9" x14ac:dyDescent="0.25">
      <c r="A121" s="1">
        <v>2</v>
      </c>
      <c r="B121" s="16" t="s">
        <v>142</v>
      </c>
      <c r="C121" s="16" t="s">
        <v>144</v>
      </c>
      <c r="D121" s="16">
        <v>123</v>
      </c>
      <c r="E121" s="17">
        <v>95.758660050463476</v>
      </c>
      <c r="F121" s="17">
        <v>56.454981929260093</v>
      </c>
      <c r="G121" s="17">
        <v>39.303678121203383</v>
      </c>
      <c r="H121" s="17">
        <v>41.044515556599151</v>
      </c>
      <c r="I121" s="6"/>
    </row>
    <row r="122" spans="1:9" x14ac:dyDescent="0.25">
      <c r="A122" s="1">
        <v>1</v>
      </c>
      <c r="B122" s="16" t="s">
        <v>145</v>
      </c>
      <c r="C122" s="16" t="s">
        <v>146</v>
      </c>
      <c r="D122" s="16">
        <v>162</v>
      </c>
      <c r="E122" s="17">
        <v>61.103766388527411</v>
      </c>
      <c r="F122" s="17">
        <v>35.11658513191653</v>
      </c>
      <c r="G122" s="17">
        <v>25.987181256610871</v>
      </c>
      <c r="H122" s="17">
        <v>42.52958989691691</v>
      </c>
      <c r="I122" s="6"/>
    </row>
    <row r="123" spans="1:9" x14ac:dyDescent="0.25">
      <c r="A123" s="1">
        <v>4</v>
      </c>
      <c r="B123" s="16" t="s">
        <v>145</v>
      </c>
      <c r="C123" s="16" t="s">
        <v>147</v>
      </c>
      <c r="D123" s="16">
        <v>114</v>
      </c>
      <c r="E123" s="17">
        <v>189.82345926734891</v>
      </c>
      <c r="F123" s="17">
        <v>123.2627061963242</v>
      </c>
      <c r="G123" s="17">
        <v>66.54589640186795</v>
      </c>
      <c r="H123" s="17">
        <v>35.056729373024538</v>
      </c>
      <c r="I123" s="6"/>
    </row>
    <row r="124" spans="1:9" x14ac:dyDescent="0.25">
      <c r="A124" s="1">
        <v>0</v>
      </c>
      <c r="B124" s="16" t="s">
        <v>148</v>
      </c>
      <c r="C124" s="16" t="s">
        <v>149</v>
      </c>
      <c r="D124" s="16">
        <v>138</v>
      </c>
      <c r="E124" s="17">
        <v>85.184426779288614</v>
      </c>
      <c r="F124" s="17">
        <v>53.178291324866123</v>
      </c>
      <c r="G124" s="17">
        <v>31.984443409410371</v>
      </c>
      <c r="H124" s="17">
        <v>37.547289591184906</v>
      </c>
      <c r="I124" s="6"/>
    </row>
    <row r="125" spans="1:9" x14ac:dyDescent="0.25">
      <c r="A125" s="1">
        <v>1</v>
      </c>
      <c r="B125" s="16" t="s">
        <v>150</v>
      </c>
      <c r="C125" s="16" t="s">
        <v>151</v>
      </c>
      <c r="D125" s="16">
        <v>132</v>
      </c>
      <c r="E125" s="17">
        <v>56.189147309789469</v>
      </c>
      <c r="F125" s="17">
        <v>31.30545706643305</v>
      </c>
      <c r="G125" s="17">
        <v>24.860754589244149</v>
      </c>
      <c r="H125" s="17">
        <v>44.244762164085763</v>
      </c>
      <c r="I125" s="6"/>
    </row>
    <row r="126" spans="1:9" x14ac:dyDescent="0.25">
      <c r="A126" s="1">
        <v>0</v>
      </c>
      <c r="B126" s="16" t="s">
        <v>152</v>
      </c>
      <c r="C126" s="16" t="s">
        <v>153</v>
      </c>
      <c r="D126" s="16">
        <v>150</v>
      </c>
      <c r="E126" s="17">
        <v>94.030577234620793</v>
      </c>
      <c r="F126" s="17">
        <v>60.06406577181825</v>
      </c>
      <c r="G126" s="17">
        <v>33.966511462802558</v>
      </c>
      <c r="H126" s="17">
        <v>36.122836274896912</v>
      </c>
      <c r="I126" s="6"/>
    </row>
    <row r="127" spans="1:9" x14ac:dyDescent="0.25">
      <c r="A127" s="1">
        <v>1</v>
      </c>
      <c r="B127" s="16" t="s">
        <v>154</v>
      </c>
      <c r="C127" s="16" t="s">
        <v>155</v>
      </c>
      <c r="D127" s="16">
        <v>138</v>
      </c>
      <c r="E127" s="17">
        <v>74.222285602775003</v>
      </c>
      <c r="F127" s="17">
        <v>39.900870316032851</v>
      </c>
      <c r="G127" s="17">
        <v>34.316012743662412</v>
      </c>
      <c r="H127" s="17">
        <v>46.234109425457262</v>
      </c>
      <c r="I127" s="6"/>
    </row>
    <row r="128" spans="1:9" x14ac:dyDescent="0.25">
      <c r="A128" s="1">
        <v>1</v>
      </c>
      <c r="B128" s="16" t="s">
        <v>156</v>
      </c>
      <c r="C128" s="16" t="s">
        <v>157</v>
      </c>
      <c r="D128" s="16">
        <v>156</v>
      </c>
      <c r="E128" s="17">
        <v>95.153573583172161</v>
      </c>
      <c r="F128" s="17">
        <v>50.151513985409672</v>
      </c>
      <c r="G128" s="17">
        <v>45.002059597762504</v>
      </c>
      <c r="H128" s="17">
        <v>47.294135052560001</v>
      </c>
      <c r="I128" s="6"/>
    </row>
    <row r="129" spans="1:9" x14ac:dyDescent="0.25">
      <c r="A129" s="1">
        <v>1</v>
      </c>
      <c r="B129" s="16" t="s">
        <v>158</v>
      </c>
      <c r="C129" s="16" t="s">
        <v>159</v>
      </c>
      <c r="D129" s="16">
        <v>138</v>
      </c>
      <c r="E129" s="17">
        <v>66.610591177568466</v>
      </c>
      <c r="F129" s="17">
        <v>44.523337477596549</v>
      </c>
      <c r="G129" s="17">
        <v>22.0872536999719</v>
      </c>
      <c r="H129" s="17">
        <v>33.158771464874668</v>
      </c>
      <c r="I129" s="6"/>
    </row>
    <row r="130" spans="1:9" x14ac:dyDescent="0.25">
      <c r="A130" s="1">
        <v>1</v>
      </c>
      <c r="B130" s="16" t="s">
        <v>160</v>
      </c>
      <c r="C130" s="16" t="s">
        <v>161</v>
      </c>
      <c r="D130" s="16">
        <v>99</v>
      </c>
      <c r="E130" s="17">
        <v>36.312468757822018</v>
      </c>
      <c r="F130" s="17">
        <v>22.978530199764219</v>
      </c>
      <c r="G130" s="17">
        <v>13.333938558057801</v>
      </c>
      <c r="H130" s="17">
        <v>36.720000083127253</v>
      </c>
      <c r="I130" s="6"/>
    </row>
    <row r="131" spans="1:9" x14ac:dyDescent="0.25">
      <c r="A131" s="1">
        <v>2</v>
      </c>
      <c r="B131" s="16" t="s">
        <v>162</v>
      </c>
      <c r="C131" s="16" t="s">
        <v>163</v>
      </c>
      <c r="D131" s="16">
        <v>90</v>
      </c>
      <c r="E131" s="17">
        <v>103.6732672899943</v>
      </c>
      <c r="F131" s="17">
        <v>45.204094605227468</v>
      </c>
      <c r="G131" s="17">
        <v>58.459203767779002</v>
      </c>
      <c r="H131" s="17">
        <v>56.387924578722149</v>
      </c>
      <c r="I131" s="6"/>
    </row>
    <row r="132" spans="1:9" x14ac:dyDescent="0.25">
      <c r="A132" s="1">
        <v>1</v>
      </c>
      <c r="B132" s="16" t="s">
        <v>164</v>
      </c>
      <c r="C132" s="16" t="s">
        <v>165</v>
      </c>
      <c r="D132" s="16">
        <v>171</v>
      </c>
      <c r="E132" s="17">
        <v>62.540148775554798</v>
      </c>
      <c r="F132" s="17">
        <v>51.71719371420668</v>
      </c>
      <c r="G132" s="17">
        <v>10.82295506134812</v>
      </c>
      <c r="H132" s="17">
        <v>17.30561131248621</v>
      </c>
      <c r="I132" s="6"/>
    </row>
    <row r="133" spans="1:9" x14ac:dyDescent="0.25">
      <c r="A133" s="1">
        <v>1</v>
      </c>
      <c r="B133" s="16" t="s">
        <v>164</v>
      </c>
      <c r="C133" s="16" t="s">
        <v>166</v>
      </c>
      <c r="D133" s="16">
        <v>162</v>
      </c>
      <c r="E133" s="17">
        <v>70.79214426460247</v>
      </c>
      <c r="F133" s="17">
        <v>39.096543955071091</v>
      </c>
      <c r="G133" s="17">
        <v>31.686992526595141</v>
      </c>
      <c r="H133" s="17">
        <v>44.760605651606589</v>
      </c>
      <c r="I133" s="6"/>
    </row>
    <row r="134" spans="1:9" x14ac:dyDescent="0.25">
      <c r="A134" s="1">
        <v>4</v>
      </c>
      <c r="B134" s="16" t="s">
        <v>167</v>
      </c>
      <c r="C134" s="16" t="s">
        <v>168</v>
      </c>
      <c r="D134" s="16">
        <v>87</v>
      </c>
      <c r="E134" s="17">
        <v>135.4029663580896</v>
      </c>
      <c r="F134" s="17">
        <v>97.765330408672455</v>
      </c>
      <c r="G134" s="17">
        <v>37.637635949417152</v>
      </c>
      <c r="H134" s="17">
        <v>27.7967587873074</v>
      </c>
      <c r="I134" s="6"/>
    </row>
    <row r="135" spans="1:9" x14ac:dyDescent="0.25">
      <c r="A135" s="1">
        <v>2</v>
      </c>
      <c r="B135" s="16" t="s">
        <v>167</v>
      </c>
      <c r="C135" s="16" t="s">
        <v>169</v>
      </c>
      <c r="D135" s="16">
        <v>141</v>
      </c>
      <c r="E135" s="17">
        <v>101.7837970691607</v>
      </c>
      <c r="F135" s="17">
        <v>61.563428961169663</v>
      </c>
      <c r="G135" s="17">
        <v>40.220368107990993</v>
      </c>
      <c r="H135" s="17">
        <v>39.515491921235572</v>
      </c>
      <c r="I135" s="6"/>
    </row>
    <row r="136" spans="1:9" x14ac:dyDescent="0.25">
      <c r="A136" s="1">
        <v>2</v>
      </c>
      <c r="B136" s="16" t="s">
        <v>170</v>
      </c>
      <c r="C136" s="16" t="s">
        <v>171</v>
      </c>
      <c r="D136" s="16">
        <v>171</v>
      </c>
      <c r="E136" s="17">
        <v>145.799154477146</v>
      </c>
      <c r="F136" s="17">
        <v>91.532704476371251</v>
      </c>
      <c r="G136" s="17">
        <v>54.257759005285827</v>
      </c>
      <c r="H136" s="17">
        <v>37.214042289793063</v>
      </c>
      <c r="I136" s="6"/>
    </row>
    <row r="137" spans="1:9" x14ac:dyDescent="0.25">
      <c r="A137" s="1">
        <v>2</v>
      </c>
      <c r="B137" s="16" t="s">
        <v>172</v>
      </c>
      <c r="C137" s="16" t="s">
        <v>173</v>
      </c>
      <c r="D137" s="16">
        <v>108</v>
      </c>
      <c r="E137" s="17">
        <v>74.982283780548698</v>
      </c>
      <c r="F137" s="17">
        <v>47.321217390640633</v>
      </c>
      <c r="G137" s="17">
        <v>27.661066389908079</v>
      </c>
      <c r="H137" s="17">
        <v>36.890135903120743</v>
      </c>
      <c r="I137" s="6"/>
    </row>
    <row r="138" spans="1:9" x14ac:dyDescent="0.25">
      <c r="A138" s="1">
        <v>2</v>
      </c>
      <c r="B138" s="16" t="s">
        <v>172</v>
      </c>
      <c r="C138" s="16" t="s">
        <v>174</v>
      </c>
      <c r="D138" s="16">
        <v>96</v>
      </c>
      <c r="E138" s="17">
        <v>97.467465644477329</v>
      </c>
      <c r="F138" s="17">
        <v>62.095118903563112</v>
      </c>
      <c r="G138" s="17">
        <v>35.359514473056763</v>
      </c>
      <c r="H138" s="17">
        <v>36.278274231561788</v>
      </c>
      <c r="I138" s="6"/>
    </row>
    <row r="139" spans="1:9" x14ac:dyDescent="0.25">
      <c r="B139" s="7"/>
      <c r="C139" s="7"/>
      <c r="D139" s="7"/>
      <c r="E139" s="5"/>
      <c r="F139" s="5"/>
      <c r="G139" s="5"/>
      <c r="H139" s="5"/>
      <c r="I139" s="6"/>
    </row>
    <row r="140" spans="1:9" x14ac:dyDescent="0.25">
      <c r="B140" s="7"/>
      <c r="C140" s="7"/>
      <c r="D140" s="7"/>
      <c r="E140" s="5"/>
      <c r="F140" s="5"/>
      <c r="G140" s="5"/>
      <c r="H140" s="5"/>
      <c r="I140" s="6"/>
    </row>
    <row r="141" spans="1:9" x14ac:dyDescent="0.25">
      <c r="B141" s="7"/>
      <c r="C141" s="7"/>
      <c r="D141" s="7"/>
      <c r="E141" s="5"/>
      <c r="F141" s="5"/>
      <c r="G141" s="5"/>
      <c r="H141" s="5"/>
      <c r="I141" s="6"/>
    </row>
    <row r="142" spans="1:9" x14ac:dyDescent="0.25">
      <c r="B142" s="7"/>
      <c r="C142" s="7"/>
      <c r="D142" s="7"/>
      <c r="E142" s="5"/>
      <c r="F142" s="5"/>
      <c r="G142" s="5"/>
      <c r="H142" s="5"/>
      <c r="I142" s="6"/>
    </row>
    <row r="143" spans="1:9" x14ac:dyDescent="0.25">
      <c r="B143" s="7"/>
      <c r="C143" s="7"/>
      <c r="D143" s="7"/>
      <c r="E143" s="5"/>
      <c r="F143" s="5"/>
      <c r="G143" s="5"/>
      <c r="H143" s="5"/>
      <c r="I143" s="6"/>
    </row>
    <row r="144" spans="1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  <row r="10132" spans="2:9" x14ac:dyDescent="0.25">
      <c r="B10132" s="7"/>
      <c r="C10132" s="7"/>
      <c r="D10132" s="7"/>
      <c r="E10132" s="5"/>
      <c r="F10132" s="5"/>
      <c r="G10132" s="5"/>
      <c r="H10132" s="5"/>
      <c r="I10132" s="6"/>
    </row>
    <row r="10133" spans="2:9" x14ac:dyDescent="0.25">
      <c r="B10133" s="7"/>
      <c r="C10133" s="7"/>
      <c r="D10133" s="7"/>
      <c r="E10133" s="5"/>
      <c r="F10133" s="5"/>
      <c r="G10133" s="5"/>
      <c r="H10133" s="5"/>
      <c r="I10133" s="6"/>
    </row>
    <row r="10134" spans="2:9" x14ac:dyDescent="0.25">
      <c r="B10134" s="7"/>
      <c r="C10134" s="7"/>
      <c r="D10134" s="7"/>
      <c r="E10134" s="5"/>
      <c r="F10134" s="5"/>
      <c r="G10134" s="5"/>
      <c r="H10134" s="5"/>
      <c r="I10134" s="6"/>
    </row>
    <row r="10135" spans="2:9" x14ac:dyDescent="0.25">
      <c r="B10135" s="7"/>
      <c r="C10135" s="7"/>
      <c r="D10135" s="7"/>
      <c r="E10135" s="5"/>
      <c r="F10135" s="5"/>
      <c r="G10135" s="5"/>
      <c r="H10135" s="5"/>
      <c r="I10135" s="6"/>
    </row>
    <row r="10136" spans="2:9" x14ac:dyDescent="0.25">
      <c r="B10136" s="7"/>
      <c r="C10136" s="7"/>
      <c r="D10136" s="7"/>
      <c r="E10136" s="5"/>
      <c r="F10136" s="5"/>
      <c r="G10136" s="5"/>
      <c r="H10136" s="5"/>
      <c r="I10136" s="6"/>
    </row>
    <row r="10137" spans="2:9" x14ac:dyDescent="0.25">
      <c r="B10137" s="7"/>
      <c r="C10137" s="7"/>
      <c r="D10137" s="7"/>
      <c r="E10137" s="5"/>
      <c r="F10137" s="5"/>
      <c r="G10137" s="5"/>
      <c r="H10137" s="5"/>
      <c r="I10137" s="6"/>
    </row>
    <row r="10138" spans="2:9" x14ac:dyDescent="0.25">
      <c r="B10138" s="7"/>
      <c r="C10138" s="7"/>
      <c r="D10138" s="7"/>
      <c r="E10138" s="5"/>
      <c r="F10138" s="5"/>
      <c r="G10138" s="5"/>
      <c r="H10138" s="5"/>
      <c r="I10138" s="6"/>
    </row>
    <row r="10139" spans="2:9" x14ac:dyDescent="0.25">
      <c r="B10139" s="7"/>
      <c r="C10139" s="7"/>
      <c r="D10139" s="7"/>
      <c r="E10139" s="5"/>
      <c r="F10139" s="5"/>
      <c r="G10139" s="5"/>
      <c r="H10139" s="5"/>
      <c r="I10139" s="6"/>
    </row>
    <row r="10140" spans="2:9" x14ac:dyDescent="0.25">
      <c r="B10140" s="7"/>
      <c r="C10140" s="7"/>
      <c r="D10140" s="7"/>
      <c r="E10140" s="5"/>
      <c r="F10140" s="5"/>
      <c r="G10140" s="5"/>
      <c r="H10140" s="5"/>
      <c r="I10140" s="6"/>
    </row>
    <row r="10141" spans="2:9" x14ac:dyDescent="0.25">
      <c r="B10141" s="7"/>
      <c r="C10141" s="7"/>
      <c r="D10141" s="7"/>
      <c r="E10141" s="5"/>
      <c r="F10141" s="5"/>
      <c r="G10141" s="5"/>
      <c r="H10141" s="5"/>
      <c r="I10141" s="6"/>
    </row>
    <row r="10142" spans="2:9" x14ac:dyDescent="0.25">
      <c r="B10142" s="7"/>
      <c r="C10142" s="7"/>
      <c r="D10142" s="7"/>
      <c r="E10142" s="5"/>
      <c r="F10142" s="5"/>
      <c r="G10142" s="5"/>
      <c r="H10142" s="5"/>
      <c r="I10142" s="6"/>
    </row>
    <row r="10143" spans="2:9" x14ac:dyDescent="0.25">
      <c r="B10143" s="7"/>
      <c r="C10143" s="7"/>
      <c r="D10143" s="7"/>
      <c r="E10143" s="5"/>
      <c r="F10143" s="5"/>
      <c r="G10143" s="5"/>
      <c r="H10143" s="5"/>
      <c r="I10143" s="6"/>
    </row>
    <row r="10144" spans="2:9" x14ac:dyDescent="0.25">
      <c r="B10144" s="7"/>
      <c r="C10144" s="7"/>
      <c r="D10144" s="7"/>
      <c r="E10144" s="5"/>
      <c r="F10144" s="5"/>
      <c r="G10144" s="5"/>
      <c r="H10144" s="5"/>
      <c r="I10144" s="6"/>
    </row>
    <row r="10145" spans="2:9" x14ac:dyDescent="0.25">
      <c r="B10145" s="7"/>
      <c r="C10145" s="7"/>
      <c r="D10145" s="7"/>
      <c r="E10145" s="5"/>
      <c r="F10145" s="5"/>
      <c r="G10145" s="5"/>
      <c r="H10145" s="5"/>
      <c r="I10145" s="6"/>
    </row>
    <row r="10146" spans="2:9" x14ac:dyDescent="0.25">
      <c r="B10146" s="7"/>
      <c r="C10146" s="7"/>
      <c r="D10146" s="7"/>
      <c r="E10146" s="5"/>
      <c r="F10146" s="5"/>
      <c r="G10146" s="5"/>
      <c r="H10146" s="5"/>
      <c r="I10146" s="6"/>
    </row>
    <row r="10147" spans="2:9" x14ac:dyDescent="0.25">
      <c r="B10147" s="7"/>
      <c r="C10147" s="7"/>
      <c r="D10147" s="7"/>
      <c r="E10147" s="5"/>
      <c r="F10147" s="5"/>
      <c r="G10147" s="5"/>
      <c r="H10147" s="5"/>
      <c r="I10147" s="6"/>
    </row>
    <row r="10148" spans="2:9" x14ac:dyDescent="0.25">
      <c r="B10148" s="7"/>
      <c r="C10148" s="7"/>
      <c r="D10148" s="7"/>
      <c r="E10148" s="5"/>
      <c r="F10148" s="5"/>
      <c r="G10148" s="5"/>
      <c r="H10148" s="5"/>
      <c r="I10148" s="6"/>
    </row>
    <row r="10149" spans="2:9" x14ac:dyDescent="0.25">
      <c r="B10149" s="7"/>
      <c r="C10149" s="7"/>
      <c r="D10149" s="7"/>
      <c r="E10149" s="5"/>
      <c r="F10149" s="5"/>
      <c r="G10149" s="5"/>
      <c r="H10149" s="5"/>
      <c r="I10149" s="6"/>
    </row>
  </sheetData>
  <mergeCells count="3">
    <mergeCell ref="E14:F14"/>
    <mergeCell ref="E10:E12"/>
    <mergeCell ref="E13:F13"/>
  </mergeCells>
  <conditionalFormatting sqref="B17:H44">
    <cfRule type="expression" dxfId="19" priority="21">
      <formula>$A17=4</formula>
    </cfRule>
    <cfRule type="expression" dxfId="18" priority="22">
      <formula>$A17=1</formula>
    </cfRule>
    <cfRule type="expression" dxfId="17" priority="23">
      <formula>$A17=2</formula>
    </cfRule>
    <cfRule type="expression" dxfId="16" priority="24">
      <formula>$A17=3</formula>
    </cfRule>
  </conditionalFormatting>
  <conditionalFormatting sqref="B45:H137">
    <cfRule type="expression" dxfId="15" priority="17">
      <formula>$A45=4</formula>
    </cfRule>
    <cfRule type="expression" dxfId="14" priority="18">
      <formula>$A45=1</formula>
    </cfRule>
    <cfRule type="expression" dxfId="13" priority="19">
      <formula>$A45=2</formula>
    </cfRule>
    <cfRule type="expression" dxfId="12" priority="20">
      <formula>$A45=3</formula>
    </cfRule>
  </conditionalFormatting>
  <conditionalFormatting sqref="B138:H138">
    <cfRule type="expression" dxfId="11" priority="13">
      <formula>$A138=4</formula>
    </cfRule>
    <cfRule type="expression" dxfId="10" priority="14">
      <formula>$A138=1</formula>
    </cfRule>
    <cfRule type="expression" dxfId="9" priority="15">
      <formula>$A138=2</formula>
    </cfRule>
    <cfRule type="expression" dxfId="8" priority="16">
      <formula>$A138=3</formula>
    </cfRule>
  </conditionalFormatting>
  <conditionalFormatting sqref="B139:H149">
    <cfRule type="expression" dxfId="7" priority="9">
      <formula>$A139=4</formula>
    </cfRule>
    <cfRule type="expression" dxfId="6" priority="10">
      <formula>$A139=1</formula>
    </cfRule>
    <cfRule type="expression" dxfId="5" priority="11">
      <formula>$A139=2</formula>
    </cfRule>
    <cfRule type="expression" dxfId="4" priority="12">
      <formula>$A139=3</formula>
    </cfRule>
  </conditionalFormatting>
  <conditionalFormatting sqref="B150:H10149">
    <cfRule type="expression" dxfId="3" priority="5">
      <formula>$A150=4</formula>
    </cfRule>
    <cfRule type="expression" dxfId="2" priority="6">
      <formula>$A150=1</formula>
    </cfRule>
    <cfRule type="expression" dxfId="1" priority="7">
      <formula>$A150=2</formula>
    </cfRule>
    <cfRule type="expression" dxfId="0" priority="8">
      <formula>$A150=3</formula>
    </cfRule>
  </conditionalFormatting>
  <pageMargins left="0.7" right="0.7" top="0.75" bottom="0.75" header="0.3" footer="0.3"/>
  <pageSetup scale="57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Alex Dietz</cp:lastModifiedBy>
  <cp:lastPrinted>2019-05-02T16:52:11Z</cp:lastPrinted>
  <dcterms:created xsi:type="dcterms:W3CDTF">2018-07-17T20:09:35Z</dcterms:created>
  <dcterms:modified xsi:type="dcterms:W3CDTF">2020-01-14T21:10:12Z</dcterms:modified>
</cp:coreProperties>
</file>