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13_ncr:1_{1809F4B9-B558-478D-BDEC-BD4BE292A391}" xr6:coauthVersionLast="40" xr6:coauthVersionMax="40" xr10:uidLastSave="{00000000-0000-0000-0000-000000000000}"/>
  <bookViews>
    <workbookView xWindow="0" yWindow="0" windowWidth="20520" windowHeight="9900" activeTab="1" xr2:uid="{E530D8CF-9006-4990-AFF7-605CCCFDACC5}"/>
  </bookViews>
  <sheets>
    <sheet name="Hoja1" sheetId="4" r:id="rId1"/>
    <sheet name="Hoja6" sheetId="9" r:id="rId2"/>
    <sheet name="Hoja5" sheetId="8" r:id="rId3"/>
    <sheet name="Hoja4" sheetId="7" r:id="rId4"/>
    <sheet name="Hoja3" sheetId="6" r:id="rId5"/>
    <sheet name="Hoja2" sheetId="5" r:id="rId6"/>
    <sheet name="Sheet3" sheetId="12" r:id="rId7"/>
    <sheet name="Sheet4" sheetId="13" r:id="rId8"/>
    <sheet name="Lemonade" sheetId="3" r:id="rId9"/>
    <sheet name="Sheet6" sheetId="15" r:id="rId10"/>
    <sheet name="Sheet1" sheetId="10" r:id="rId11"/>
  </sheets>
  <definedNames>
    <definedName name="_xlchart.v1.0" hidden="1">Lemonade!$E$1</definedName>
    <definedName name="_xlchart.v1.1" hidden="1">Lemonade!$E$2:$E$366</definedName>
    <definedName name="_xlchart.v1.10" hidden="1">Lemonade!$D$1</definedName>
    <definedName name="_xlchart.v1.11" hidden="1">Lemonade!$D$2:$D$366</definedName>
    <definedName name="_xlchart.v1.12" hidden="1">Sheet6!$H$11</definedName>
    <definedName name="_xlchart.v1.13" hidden="1">Sheet6!$H$12:$H$376</definedName>
    <definedName name="_xlchart.v1.14" hidden="1">Sheet6!$L$11</definedName>
    <definedName name="_xlchart.v1.15" hidden="1">Sheet6!$L$12:$L$183</definedName>
    <definedName name="_xlchart.v1.16" hidden="1">Sheet1!$M$3:$M$294</definedName>
    <definedName name="_xlchart.v1.2" hidden="1">Lemonade!$H$1</definedName>
    <definedName name="_xlchart.v1.3" hidden="1">Lemonade!$H$2:$H$366</definedName>
    <definedName name="_xlchart.v1.4" hidden="1">Lemonade!$H$1</definedName>
    <definedName name="_xlchart.v1.5" hidden="1">Lemonade!$H$2:$H$366</definedName>
    <definedName name="_xlchart.v1.6" hidden="1">Lemonade!$E$1</definedName>
    <definedName name="_xlchart.v1.7" hidden="1">Lemonade!$E$2:$E$366</definedName>
    <definedName name="_xlchart.v1.8" hidden="1">Lemonade!$D$1</definedName>
    <definedName name="_xlchart.v1.9" hidden="1">Lemonade!$D$2:$D$366</definedName>
  </definedNam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5" l="1"/>
  <c r="L3" i="15"/>
  <c r="L2" i="15"/>
  <c r="L1" i="15"/>
  <c r="H5" i="15"/>
  <c r="H3" i="15"/>
  <c r="H2" i="15"/>
  <c r="H1" i="15"/>
  <c r="F377" i="15"/>
  <c r="I376" i="15"/>
  <c r="B376" i="15"/>
  <c r="I375" i="15"/>
  <c r="B375" i="15"/>
  <c r="I371" i="15"/>
  <c r="B371" i="15"/>
  <c r="I374" i="15"/>
  <c r="B374" i="15"/>
  <c r="I340" i="15"/>
  <c r="B340" i="15"/>
  <c r="I354" i="15"/>
  <c r="B354" i="15"/>
  <c r="I353" i="15"/>
  <c r="B353" i="15"/>
  <c r="I337" i="15"/>
  <c r="B337" i="15"/>
  <c r="I341" i="15"/>
  <c r="B341" i="15"/>
  <c r="I349" i="15"/>
  <c r="B349" i="15"/>
  <c r="I345" i="15"/>
  <c r="B345" i="15"/>
  <c r="I365" i="15"/>
  <c r="B365" i="15"/>
  <c r="I328" i="15"/>
  <c r="B328" i="15"/>
  <c r="I339" i="15"/>
  <c r="B339" i="15"/>
  <c r="I369" i="15"/>
  <c r="B369" i="15"/>
  <c r="I373" i="15"/>
  <c r="B373" i="15"/>
  <c r="I358" i="15"/>
  <c r="B358" i="15"/>
  <c r="I372" i="15"/>
  <c r="B372" i="15"/>
  <c r="I370" i="15"/>
  <c r="B370" i="15"/>
  <c r="I332" i="15"/>
  <c r="B332" i="15"/>
  <c r="I362" i="15"/>
  <c r="B362" i="15"/>
  <c r="I326" i="15"/>
  <c r="B326" i="15"/>
  <c r="I338" i="15"/>
  <c r="B338" i="15"/>
  <c r="I368" i="15"/>
  <c r="B368" i="15"/>
  <c r="I329" i="15"/>
  <c r="B329" i="15"/>
  <c r="I367" i="15"/>
  <c r="B367" i="15"/>
  <c r="I366" i="15"/>
  <c r="B366" i="15"/>
  <c r="I363" i="15"/>
  <c r="B363" i="15"/>
  <c r="I344" i="15"/>
  <c r="B344" i="15"/>
  <c r="I300" i="15"/>
  <c r="B300" i="15"/>
  <c r="I348" i="15"/>
  <c r="B348" i="15"/>
  <c r="I298" i="15"/>
  <c r="B298" i="15"/>
  <c r="I361" i="15"/>
  <c r="B361" i="15"/>
  <c r="I359" i="15"/>
  <c r="B359" i="15"/>
  <c r="I307" i="15"/>
  <c r="B307" i="15"/>
  <c r="I325" i="15"/>
  <c r="B325" i="15"/>
  <c r="I280" i="15"/>
  <c r="B280" i="15"/>
  <c r="I333" i="15"/>
  <c r="B333" i="15"/>
  <c r="I356" i="15"/>
  <c r="B356" i="15"/>
  <c r="I364" i="15"/>
  <c r="B364" i="15"/>
  <c r="I360" i="15"/>
  <c r="B360" i="15"/>
  <c r="I254" i="15"/>
  <c r="B254" i="15"/>
  <c r="I299" i="15"/>
  <c r="B299" i="15"/>
  <c r="I266" i="15"/>
  <c r="B266" i="15"/>
  <c r="I331" i="15"/>
  <c r="B331" i="15"/>
  <c r="I237" i="15"/>
  <c r="B237" i="15"/>
  <c r="I355" i="15"/>
  <c r="B355" i="15"/>
  <c r="I346" i="15"/>
  <c r="B346" i="15"/>
  <c r="I350" i="15"/>
  <c r="B350" i="15"/>
  <c r="I291" i="15"/>
  <c r="B291" i="15"/>
  <c r="I342" i="15"/>
  <c r="B342" i="15"/>
  <c r="I352" i="15"/>
  <c r="B352" i="15"/>
  <c r="I306" i="15"/>
  <c r="B306" i="15"/>
  <c r="I357" i="15"/>
  <c r="B357" i="15"/>
  <c r="I267" i="15"/>
  <c r="B267" i="15"/>
  <c r="I351" i="15"/>
  <c r="B351" i="15"/>
  <c r="I310" i="15"/>
  <c r="B310" i="15"/>
  <c r="I301" i="15"/>
  <c r="B301" i="15"/>
  <c r="I238" i="15"/>
  <c r="B238" i="15"/>
  <c r="I269" i="15"/>
  <c r="B269" i="15"/>
  <c r="I229" i="15"/>
  <c r="B229" i="15"/>
  <c r="I211" i="15"/>
  <c r="B211" i="15"/>
  <c r="I253" i="15"/>
  <c r="B253" i="15"/>
  <c r="I252" i="15"/>
  <c r="B252" i="15"/>
  <c r="I251" i="15"/>
  <c r="B251" i="15"/>
  <c r="I268" i="15"/>
  <c r="B268" i="15"/>
  <c r="I324" i="15"/>
  <c r="B324" i="15"/>
  <c r="I250" i="15"/>
  <c r="B250" i="15"/>
  <c r="I323" i="15"/>
  <c r="B323" i="15"/>
  <c r="I296" i="15"/>
  <c r="B296" i="15"/>
  <c r="I190" i="15"/>
  <c r="B190" i="15"/>
  <c r="I219" i="15"/>
  <c r="B219" i="15"/>
  <c r="I330" i="15"/>
  <c r="B330" i="15"/>
  <c r="I210" i="15"/>
  <c r="B210" i="15"/>
  <c r="I218" i="15"/>
  <c r="B218" i="15"/>
  <c r="I201" i="15"/>
  <c r="B201" i="15"/>
  <c r="I270" i="15"/>
  <c r="B270" i="15"/>
  <c r="I221" i="15"/>
  <c r="B221" i="15"/>
  <c r="I335" i="15"/>
  <c r="B335" i="15"/>
  <c r="I231" i="15"/>
  <c r="B231" i="15"/>
  <c r="I192" i="15"/>
  <c r="B192" i="15"/>
  <c r="I327" i="15"/>
  <c r="B327" i="15"/>
  <c r="I279" i="15"/>
  <c r="B279" i="15"/>
  <c r="I322" i="15"/>
  <c r="B322" i="15"/>
  <c r="I290" i="15"/>
  <c r="B290" i="15"/>
  <c r="I239" i="15"/>
  <c r="B239" i="15"/>
  <c r="I343" i="15"/>
  <c r="B343" i="15"/>
  <c r="I309" i="15"/>
  <c r="B309" i="15"/>
  <c r="I255" i="15"/>
  <c r="B255" i="15"/>
  <c r="I184" i="15"/>
  <c r="B184" i="15"/>
  <c r="I308" i="15"/>
  <c r="B308" i="15"/>
  <c r="I347" i="15"/>
  <c r="B347" i="15"/>
  <c r="I321" i="15"/>
  <c r="B321" i="15"/>
  <c r="I265" i="15"/>
  <c r="B265" i="15"/>
  <c r="I248" i="15"/>
  <c r="B248" i="15"/>
  <c r="I209" i="15"/>
  <c r="B209" i="15"/>
  <c r="I222" i="15"/>
  <c r="B222" i="15"/>
  <c r="I336" i="15"/>
  <c r="B336" i="15"/>
  <c r="I282" i="15"/>
  <c r="B282" i="15"/>
  <c r="I230" i="15"/>
  <c r="B230" i="15"/>
  <c r="I191" i="15"/>
  <c r="B191" i="15"/>
  <c r="I334" i="15"/>
  <c r="B334" i="15"/>
  <c r="I220" i="15"/>
  <c r="B220" i="15"/>
  <c r="I183" i="15"/>
  <c r="B183" i="15"/>
  <c r="I181" i="15"/>
  <c r="B181" i="15"/>
  <c r="I319" i="15"/>
  <c r="B319" i="15"/>
  <c r="I318" i="15"/>
  <c r="B318" i="15"/>
  <c r="I178" i="15"/>
  <c r="B178" i="15"/>
  <c r="I14" i="15"/>
  <c r="B14" i="15"/>
  <c r="I13" i="15"/>
  <c r="B13" i="15"/>
  <c r="I281" i="15"/>
  <c r="B281" i="15"/>
  <c r="I12" i="15"/>
  <c r="B12" i="15"/>
  <c r="I297" i="15"/>
  <c r="B297" i="15"/>
  <c r="I182" i="15"/>
  <c r="B182" i="15"/>
  <c r="I249" i="15"/>
  <c r="B249" i="15"/>
  <c r="I180" i="15"/>
  <c r="B180" i="15"/>
  <c r="I320" i="15"/>
  <c r="B320" i="15"/>
  <c r="I264" i="15"/>
  <c r="B264" i="15"/>
  <c r="I179" i="15"/>
  <c r="B179" i="15"/>
  <c r="I177" i="15"/>
  <c r="B177" i="15"/>
  <c r="I22" i="15"/>
  <c r="B22" i="15"/>
  <c r="I20" i="15"/>
  <c r="B20" i="15"/>
  <c r="I233" i="15"/>
  <c r="B233" i="15"/>
  <c r="I202" i="15"/>
  <c r="B202" i="15"/>
  <c r="I273" i="15"/>
  <c r="B273" i="15"/>
  <c r="I232" i="15"/>
  <c r="B232" i="15"/>
  <c r="I18" i="15"/>
  <c r="B18" i="15"/>
  <c r="I303" i="15"/>
  <c r="B303" i="15"/>
  <c r="I271" i="15"/>
  <c r="B271" i="15"/>
  <c r="I15" i="15"/>
  <c r="B15" i="15"/>
  <c r="I208" i="15"/>
  <c r="B208" i="15"/>
  <c r="I236" i="15"/>
  <c r="B236" i="15"/>
  <c r="I175" i="15"/>
  <c r="B175" i="15"/>
  <c r="I174" i="15"/>
  <c r="B174" i="15"/>
  <c r="I316" i="15"/>
  <c r="B316" i="15"/>
  <c r="I171" i="15"/>
  <c r="B171" i="15"/>
  <c r="I315" i="15"/>
  <c r="B315" i="15"/>
  <c r="I200" i="15"/>
  <c r="B200" i="15"/>
  <c r="I165" i="15"/>
  <c r="B165" i="15"/>
  <c r="I261" i="15"/>
  <c r="B261" i="15"/>
  <c r="I246" i="15"/>
  <c r="B246" i="15"/>
  <c r="I23" i="15"/>
  <c r="B23" i="15"/>
  <c r="I195" i="15"/>
  <c r="B195" i="15"/>
  <c r="I21" i="15"/>
  <c r="B21" i="15"/>
  <c r="I223" i="15"/>
  <c r="B223" i="15"/>
  <c r="I256" i="15"/>
  <c r="B256" i="15"/>
  <c r="I193" i="15"/>
  <c r="B193" i="15"/>
  <c r="I293" i="15"/>
  <c r="B293" i="15"/>
  <c r="I292" i="15"/>
  <c r="B292" i="15"/>
  <c r="I284" i="15"/>
  <c r="B284" i="15"/>
  <c r="I272" i="15"/>
  <c r="B272" i="15"/>
  <c r="I312" i="15"/>
  <c r="B312" i="15"/>
  <c r="I311" i="15"/>
  <c r="B311" i="15"/>
  <c r="I283" i="15"/>
  <c r="B283" i="15"/>
  <c r="I247" i="15"/>
  <c r="B247" i="15"/>
  <c r="I317" i="15"/>
  <c r="B317" i="15"/>
  <c r="I173" i="15"/>
  <c r="B173" i="15"/>
  <c r="I172" i="15"/>
  <c r="B172" i="15"/>
  <c r="I235" i="15"/>
  <c r="B235" i="15"/>
  <c r="I170" i="15"/>
  <c r="B170" i="15"/>
  <c r="I263" i="15"/>
  <c r="B263" i="15"/>
  <c r="I169" i="15"/>
  <c r="B169" i="15"/>
  <c r="I228" i="15"/>
  <c r="B228" i="15"/>
  <c r="I314" i="15"/>
  <c r="B314" i="15"/>
  <c r="I313" i="15"/>
  <c r="B313" i="15"/>
  <c r="I168" i="15"/>
  <c r="B168" i="15"/>
  <c r="I167" i="15"/>
  <c r="B167" i="15"/>
  <c r="I166" i="15"/>
  <c r="B166" i="15"/>
  <c r="I289" i="15"/>
  <c r="B289" i="15"/>
  <c r="I164" i="15"/>
  <c r="B164" i="15"/>
  <c r="I262" i="15"/>
  <c r="B262" i="15"/>
  <c r="I278" i="15"/>
  <c r="B278" i="15"/>
  <c r="I163" i="15"/>
  <c r="B163" i="15"/>
  <c r="I42" i="15"/>
  <c r="B42" i="15"/>
  <c r="I41" i="15"/>
  <c r="B41" i="15"/>
  <c r="I38" i="15"/>
  <c r="B38" i="15"/>
  <c r="I287" i="15"/>
  <c r="B287" i="15"/>
  <c r="I31" i="15"/>
  <c r="B31" i="15"/>
  <c r="I29" i="15"/>
  <c r="B29" i="15"/>
  <c r="I286" i="15"/>
  <c r="B286" i="15"/>
  <c r="I257" i="15"/>
  <c r="B257" i="15"/>
  <c r="I24" i="15"/>
  <c r="B24" i="15"/>
  <c r="I294" i="15"/>
  <c r="B294" i="15"/>
  <c r="I194" i="15"/>
  <c r="B194" i="15"/>
  <c r="I203" i="15"/>
  <c r="B203" i="15"/>
  <c r="I19" i="15"/>
  <c r="B19" i="15"/>
  <c r="I17" i="15"/>
  <c r="B17" i="15"/>
  <c r="I16" i="15"/>
  <c r="B16" i="15"/>
  <c r="I302" i="15"/>
  <c r="B302" i="15"/>
  <c r="I176" i="15"/>
  <c r="B176" i="15"/>
  <c r="I305" i="15"/>
  <c r="B305" i="15"/>
  <c r="I160" i="15"/>
  <c r="B160" i="15"/>
  <c r="I245" i="15"/>
  <c r="B245" i="15"/>
  <c r="I158" i="15"/>
  <c r="B158" i="15"/>
  <c r="I217" i="15"/>
  <c r="B217" i="15"/>
  <c r="I155" i="15"/>
  <c r="B155" i="15"/>
  <c r="I304" i="15"/>
  <c r="B304" i="15"/>
  <c r="I153" i="15"/>
  <c r="B153" i="15"/>
  <c r="I152" i="15"/>
  <c r="B152" i="15"/>
  <c r="I151" i="15"/>
  <c r="B151" i="15"/>
  <c r="I198" i="15"/>
  <c r="B198" i="15"/>
  <c r="I148" i="15"/>
  <c r="B148" i="15"/>
  <c r="I274" i="15"/>
  <c r="B274" i="15"/>
  <c r="I39" i="15"/>
  <c r="B39" i="15"/>
  <c r="I35" i="15"/>
  <c r="B35" i="15"/>
  <c r="I32" i="15"/>
  <c r="B32" i="15"/>
  <c r="I240" i="15"/>
  <c r="B240" i="15"/>
  <c r="I212" i="15"/>
  <c r="B212" i="15"/>
  <c r="I27" i="15"/>
  <c r="B27" i="15"/>
  <c r="I26" i="15"/>
  <c r="B26" i="15"/>
  <c r="I25" i="15"/>
  <c r="B25" i="15"/>
  <c r="I162" i="15"/>
  <c r="B162" i="15"/>
  <c r="I260" i="15"/>
  <c r="B260" i="15"/>
  <c r="I157" i="15"/>
  <c r="B157" i="15"/>
  <c r="I216" i="15"/>
  <c r="B216" i="15"/>
  <c r="I227" i="15"/>
  <c r="B227" i="15"/>
  <c r="I215" i="15"/>
  <c r="B215" i="15"/>
  <c r="I147" i="15"/>
  <c r="B147" i="15"/>
  <c r="I234" i="15"/>
  <c r="B234" i="15"/>
  <c r="I275" i="15"/>
  <c r="B275" i="15"/>
  <c r="I213" i="15"/>
  <c r="B213" i="15"/>
  <c r="I40" i="15"/>
  <c r="B40" i="15"/>
  <c r="I37" i="15"/>
  <c r="B37" i="15"/>
  <c r="I36" i="15"/>
  <c r="B36" i="15"/>
  <c r="I34" i="15"/>
  <c r="B34" i="15"/>
  <c r="I33" i="15"/>
  <c r="B33" i="15"/>
  <c r="I30" i="15"/>
  <c r="B30" i="15"/>
  <c r="I295" i="15"/>
  <c r="B295" i="15"/>
  <c r="I28" i="15"/>
  <c r="B28" i="15"/>
  <c r="I285" i="15"/>
  <c r="B285" i="15"/>
  <c r="I207" i="15"/>
  <c r="B207" i="15"/>
  <c r="I159" i="15"/>
  <c r="B159" i="15"/>
  <c r="I199" i="15"/>
  <c r="B199" i="15"/>
  <c r="I156" i="15"/>
  <c r="B156" i="15"/>
  <c r="I154" i="15"/>
  <c r="B154" i="15"/>
  <c r="I206" i="15"/>
  <c r="B206" i="15"/>
  <c r="I150" i="15"/>
  <c r="B150" i="15"/>
  <c r="I146" i="15"/>
  <c r="B146" i="15"/>
  <c r="I243" i="15"/>
  <c r="B243" i="15"/>
  <c r="I56" i="15"/>
  <c r="B56" i="15"/>
  <c r="I276" i="15"/>
  <c r="B276" i="15"/>
  <c r="I186" i="15"/>
  <c r="B186" i="15"/>
  <c r="I288" i="15"/>
  <c r="B288" i="15"/>
  <c r="I258" i="15"/>
  <c r="B258" i="15"/>
  <c r="I161" i="15"/>
  <c r="B161" i="15"/>
  <c r="I149" i="15"/>
  <c r="B149" i="15"/>
  <c r="I145" i="15"/>
  <c r="B145" i="15"/>
  <c r="I144" i="15"/>
  <c r="B144" i="15"/>
  <c r="I141" i="15"/>
  <c r="B141" i="15"/>
  <c r="I259" i="15"/>
  <c r="B259" i="15"/>
  <c r="I133" i="15"/>
  <c r="B133" i="15"/>
  <c r="I128" i="15"/>
  <c r="B128" i="15"/>
  <c r="I127" i="15"/>
  <c r="B127" i="15"/>
  <c r="I123" i="15"/>
  <c r="B123" i="15"/>
  <c r="I244" i="15"/>
  <c r="B244" i="15"/>
  <c r="I277" i="15"/>
  <c r="B277" i="15"/>
  <c r="I62" i="15"/>
  <c r="B62" i="15"/>
  <c r="I59" i="15"/>
  <c r="B59" i="15"/>
  <c r="I57" i="15"/>
  <c r="B57" i="15"/>
  <c r="I53" i="15"/>
  <c r="B53" i="15"/>
  <c r="I52" i="15"/>
  <c r="B52" i="15"/>
  <c r="I187" i="15"/>
  <c r="B187" i="15"/>
  <c r="I50" i="15"/>
  <c r="B50" i="15"/>
  <c r="I47" i="15"/>
  <c r="B47" i="15"/>
  <c r="I46" i="15"/>
  <c r="B46" i="15"/>
  <c r="I185" i="15"/>
  <c r="B185" i="15"/>
  <c r="I43" i="15"/>
  <c r="B43" i="15"/>
  <c r="I143" i="15"/>
  <c r="B143" i="15"/>
  <c r="I189" i="15"/>
  <c r="B189" i="15"/>
  <c r="I140" i="15"/>
  <c r="B140" i="15"/>
  <c r="I139" i="15"/>
  <c r="B139" i="15"/>
  <c r="I137" i="15"/>
  <c r="B137" i="15"/>
  <c r="I136" i="15"/>
  <c r="B136" i="15"/>
  <c r="I132" i="15"/>
  <c r="B132" i="15"/>
  <c r="I131" i="15"/>
  <c r="B131" i="15"/>
  <c r="I126" i="15"/>
  <c r="B126" i="15"/>
  <c r="I205" i="15"/>
  <c r="B205" i="15"/>
  <c r="I121" i="15"/>
  <c r="B121" i="15"/>
  <c r="I63" i="15"/>
  <c r="B63" i="15"/>
  <c r="I60" i="15"/>
  <c r="B60" i="15"/>
  <c r="I242" i="15"/>
  <c r="B242" i="15"/>
  <c r="I54" i="15"/>
  <c r="B54" i="15"/>
  <c r="I241" i="15"/>
  <c r="B241" i="15"/>
  <c r="I48" i="15"/>
  <c r="B48" i="15"/>
  <c r="I44" i="15"/>
  <c r="B44" i="15"/>
  <c r="I135" i="15"/>
  <c r="B135" i="15"/>
  <c r="I130" i="15"/>
  <c r="B130" i="15"/>
  <c r="I125" i="15"/>
  <c r="B125" i="15"/>
  <c r="I226" i="15"/>
  <c r="B226" i="15"/>
  <c r="I120" i="15"/>
  <c r="B120" i="15"/>
  <c r="I88" i="15"/>
  <c r="B88" i="15"/>
  <c r="I225" i="15"/>
  <c r="B225" i="15"/>
  <c r="I80" i="15"/>
  <c r="B80" i="15"/>
  <c r="I65" i="15"/>
  <c r="B65" i="15"/>
  <c r="I64" i="15"/>
  <c r="B64" i="15"/>
  <c r="I61" i="15"/>
  <c r="B61" i="15"/>
  <c r="I58" i="15"/>
  <c r="B58" i="15"/>
  <c r="I55" i="15"/>
  <c r="B55" i="15"/>
  <c r="I51" i="15"/>
  <c r="B51" i="15"/>
  <c r="I49" i="15"/>
  <c r="B49" i="15"/>
  <c r="I45" i="15"/>
  <c r="B45" i="15"/>
  <c r="I142" i="15"/>
  <c r="B142" i="15"/>
  <c r="I138" i="15"/>
  <c r="B138" i="15"/>
  <c r="I134" i="15"/>
  <c r="B134" i="15"/>
  <c r="I129" i="15"/>
  <c r="B129" i="15"/>
  <c r="I124" i="15"/>
  <c r="B124" i="15"/>
  <c r="I122" i="15"/>
  <c r="B122" i="15"/>
  <c r="I119" i="15"/>
  <c r="B119" i="15"/>
  <c r="I204" i="15"/>
  <c r="B204" i="15"/>
  <c r="I214" i="15"/>
  <c r="B214" i="15"/>
  <c r="I96" i="15"/>
  <c r="B96" i="15"/>
  <c r="I81" i="15"/>
  <c r="B81" i="15"/>
  <c r="I76" i="15"/>
  <c r="B76" i="15"/>
  <c r="I72" i="15"/>
  <c r="B72" i="15"/>
  <c r="I224" i="15"/>
  <c r="B224" i="15"/>
  <c r="I114" i="15"/>
  <c r="B114" i="15"/>
  <c r="I110" i="15"/>
  <c r="B110" i="15"/>
  <c r="I106" i="15"/>
  <c r="B106" i="15"/>
  <c r="I102" i="15"/>
  <c r="B102" i="15"/>
  <c r="I100" i="15"/>
  <c r="B100" i="15"/>
  <c r="I89" i="15"/>
  <c r="B89" i="15"/>
  <c r="I196" i="15"/>
  <c r="B196" i="15"/>
  <c r="I66" i="15"/>
  <c r="B66" i="15"/>
  <c r="I118" i="15"/>
  <c r="B118" i="15"/>
  <c r="I105" i="15"/>
  <c r="B105" i="15"/>
  <c r="I197" i="15"/>
  <c r="B197" i="15"/>
  <c r="I99" i="15"/>
  <c r="B99" i="15"/>
  <c r="I95" i="15"/>
  <c r="B95" i="15"/>
  <c r="I69" i="15"/>
  <c r="B69" i="15"/>
  <c r="I117" i="15"/>
  <c r="B117" i="15"/>
  <c r="I113" i="15"/>
  <c r="B113" i="15"/>
  <c r="I109" i="15"/>
  <c r="B109" i="15"/>
  <c r="I104" i="15"/>
  <c r="B104" i="15"/>
  <c r="I188" i="15"/>
  <c r="B188" i="15"/>
  <c r="I98" i="15"/>
  <c r="B98" i="15"/>
  <c r="I94" i="15"/>
  <c r="B94" i="15"/>
  <c r="I90" i="15"/>
  <c r="B90" i="15"/>
  <c r="I85" i="15"/>
  <c r="B85" i="15"/>
  <c r="I82" i="15"/>
  <c r="B82" i="15"/>
  <c r="I77" i="15"/>
  <c r="B77" i="15"/>
  <c r="I73" i="15"/>
  <c r="B73" i="15"/>
  <c r="I67" i="15"/>
  <c r="B67" i="15"/>
  <c r="I108" i="15"/>
  <c r="B108" i="15"/>
  <c r="I78" i="15"/>
  <c r="B78" i="15"/>
  <c r="I74" i="15"/>
  <c r="B74" i="15"/>
  <c r="I70" i="15"/>
  <c r="B70" i="15"/>
  <c r="I112" i="15"/>
  <c r="B112" i="15"/>
  <c r="I86" i="15"/>
  <c r="B86" i="15"/>
  <c r="I83" i="15"/>
  <c r="B83" i="15"/>
  <c r="I116" i="15"/>
  <c r="B116" i="15"/>
  <c r="I93" i="15"/>
  <c r="B93" i="15"/>
  <c r="I91" i="15"/>
  <c r="B91" i="15"/>
  <c r="I68" i="15"/>
  <c r="B68" i="15"/>
  <c r="I97" i="15"/>
  <c r="B97" i="15"/>
  <c r="I71" i="15"/>
  <c r="B71" i="15"/>
  <c r="I103" i="15"/>
  <c r="B103" i="15"/>
  <c r="I101" i="15"/>
  <c r="B101" i="15"/>
  <c r="I75" i="15"/>
  <c r="B75" i="15"/>
  <c r="I107" i="15"/>
  <c r="B107" i="15"/>
  <c r="I84" i="15"/>
  <c r="B84" i="15"/>
  <c r="I79" i="15"/>
  <c r="B79" i="15"/>
  <c r="I111" i="15"/>
  <c r="B111" i="15"/>
  <c r="I87" i="15"/>
  <c r="B87" i="15"/>
  <c r="I115" i="15"/>
  <c r="B115" i="15"/>
  <c r="I92" i="15"/>
  <c r="B92" i="15"/>
  <c r="F367" i="3"/>
  <c r="I367" i="3"/>
  <c r="I2" i="13"/>
  <c r="D2" i="13"/>
  <c r="T2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R47" i="10"/>
  <c r="S47" i="10"/>
  <c r="R48" i="10"/>
  <c r="S48" i="10"/>
  <c r="R49" i="10"/>
  <c r="S49" i="10"/>
  <c r="R50" i="10"/>
  <c r="S50" i="10"/>
  <c r="R51" i="10"/>
  <c r="S51" i="10"/>
  <c r="R52" i="10"/>
  <c r="S52" i="10"/>
  <c r="R53" i="10"/>
  <c r="S53" i="10"/>
  <c r="R54" i="10"/>
  <c r="S54" i="10"/>
  <c r="R55" i="10"/>
  <c r="S55" i="10"/>
  <c r="R56" i="10"/>
  <c r="S56" i="10"/>
  <c r="R57" i="10"/>
  <c r="S57" i="10"/>
  <c r="R58" i="10"/>
  <c r="S58" i="10"/>
  <c r="R59" i="10"/>
  <c r="S59" i="10"/>
  <c r="R60" i="10"/>
  <c r="S60" i="10"/>
  <c r="R61" i="10"/>
  <c r="S61" i="10"/>
  <c r="R62" i="10"/>
  <c r="S62" i="10"/>
  <c r="R63" i="10"/>
  <c r="S63" i="10"/>
  <c r="R64" i="10"/>
  <c r="S64" i="10"/>
  <c r="R65" i="10"/>
  <c r="S65" i="10"/>
  <c r="R66" i="10"/>
  <c r="S66" i="10"/>
  <c r="R67" i="10"/>
  <c r="S67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R84" i="10"/>
  <c r="S84" i="10"/>
  <c r="R85" i="10"/>
  <c r="S85" i="10"/>
  <c r="R86" i="10"/>
  <c r="S86" i="10"/>
  <c r="R87" i="10"/>
  <c r="S87" i="10"/>
  <c r="R88" i="10"/>
  <c r="S88" i="10"/>
  <c r="R89" i="10"/>
  <c r="S89" i="10"/>
  <c r="R90" i="10"/>
  <c r="S90" i="10"/>
  <c r="R91" i="10"/>
  <c r="S91" i="10"/>
  <c r="R92" i="10"/>
  <c r="S92" i="10"/>
  <c r="R93" i="10"/>
  <c r="S93" i="10"/>
  <c r="R94" i="10"/>
  <c r="S94" i="10"/>
  <c r="R95" i="10"/>
  <c r="S95" i="10"/>
  <c r="R96" i="10"/>
  <c r="S96" i="10"/>
  <c r="R97" i="10"/>
  <c r="S97" i="10"/>
  <c r="R98" i="10"/>
  <c r="S98" i="10"/>
  <c r="R99" i="10"/>
  <c r="S99" i="10"/>
  <c r="R100" i="10"/>
  <c r="S100" i="10"/>
  <c r="R101" i="10"/>
  <c r="S101" i="10"/>
  <c r="R102" i="10"/>
  <c r="S102" i="10"/>
  <c r="R103" i="10"/>
  <c r="S103" i="10"/>
  <c r="R104" i="10"/>
  <c r="S104" i="10"/>
  <c r="R105" i="10"/>
  <c r="S105" i="10"/>
  <c r="R106" i="10"/>
  <c r="S106" i="10"/>
  <c r="R107" i="10"/>
  <c r="S107" i="10"/>
  <c r="R108" i="10"/>
  <c r="S108" i="10"/>
  <c r="R109" i="10"/>
  <c r="S109" i="10"/>
  <c r="R110" i="10"/>
  <c r="S110" i="10"/>
  <c r="R111" i="10"/>
  <c r="S111" i="10"/>
  <c r="R112" i="10"/>
  <c r="S112" i="10"/>
  <c r="R113" i="10"/>
  <c r="S113" i="10"/>
  <c r="R114" i="10"/>
  <c r="S114" i="10"/>
  <c r="R115" i="10"/>
  <c r="S115" i="10"/>
  <c r="R116" i="10"/>
  <c r="S116" i="10"/>
  <c r="R117" i="10"/>
  <c r="S117" i="10"/>
  <c r="R118" i="10"/>
  <c r="S118" i="10"/>
  <c r="R119" i="10"/>
  <c r="S119" i="10"/>
  <c r="R120" i="10"/>
  <c r="S120" i="10"/>
  <c r="R121" i="10"/>
  <c r="S121" i="10"/>
  <c r="R122" i="10"/>
  <c r="S122" i="10"/>
  <c r="R123" i="10"/>
  <c r="S123" i="10"/>
  <c r="R124" i="10"/>
  <c r="S124" i="10"/>
  <c r="R125" i="10"/>
  <c r="S125" i="10"/>
  <c r="R126" i="10"/>
  <c r="S126" i="10"/>
  <c r="R127" i="10"/>
  <c r="S127" i="10"/>
  <c r="R128" i="10"/>
  <c r="S128" i="10"/>
  <c r="R129" i="10"/>
  <c r="S129" i="10"/>
  <c r="R130" i="10"/>
  <c r="S130" i="10"/>
  <c r="R131" i="10"/>
  <c r="S131" i="10"/>
  <c r="R132" i="10"/>
  <c r="S132" i="10"/>
  <c r="R133" i="10"/>
  <c r="S133" i="10"/>
  <c r="R134" i="10"/>
  <c r="S134" i="10"/>
  <c r="R135" i="10"/>
  <c r="S135" i="10"/>
  <c r="R136" i="10"/>
  <c r="S136" i="10"/>
  <c r="R137" i="10"/>
  <c r="S137" i="10"/>
  <c r="R138" i="10"/>
  <c r="S138" i="10"/>
  <c r="R139" i="10"/>
  <c r="S139" i="10"/>
  <c r="R140" i="10"/>
  <c r="S140" i="10"/>
  <c r="R141" i="10"/>
  <c r="S141" i="10"/>
  <c r="R142" i="10"/>
  <c r="S142" i="10"/>
  <c r="R143" i="10"/>
  <c r="S143" i="10"/>
  <c r="R144" i="10"/>
  <c r="S144" i="10"/>
  <c r="R145" i="10"/>
  <c r="S145" i="10"/>
  <c r="R146" i="10"/>
  <c r="S146" i="10"/>
  <c r="R147" i="10"/>
  <c r="S147" i="10"/>
  <c r="R148" i="10"/>
  <c r="S148" i="10"/>
  <c r="R149" i="10"/>
  <c r="S149" i="10"/>
  <c r="R150" i="10"/>
  <c r="S150" i="10"/>
  <c r="R151" i="10"/>
  <c r="S151" i="10"/>
  <c r="R152" i="10"/>
  <c r="S152" i="10"/>
  <c r="R153" i="10"/>
  <c r="S153" i="10"/>
  <c r="R154" i="10"/>
  <c r="S154" i="10"/>
  <c r="R155" i="10"/>
  <c r="S155" i="10"/>
  <c r="R156" i="10"/>
  <c r="S156" i="10"/>
  <c r="R157" i="10"/>
  <c r="S157" i="10"/>
  <c r="R158" i="10"/>
  <c r="S158" i="10"/>
  <c r="R159" i="10"/>
  <c r="S159" i="10"/>
  <c r="R160" i="10"/>
  <c r="S160" i="10"/>
  <c r="R161" i="10"/>
  <c r="S161" i="10"/>
  <c r="R162" i="10"/>
  <c r="S162" i="10"/>
  <c r="R163" i="10"/>
  <c r="S163" i="10"/>
  <c r="R164" i="10"/>
  <c r="S164" i="10"/>
  <c r="R165" i="10"/>
  <c r="S165" i="10"/>
  <c r="R166" i="10"/>
  <c r="S166" i="10"/>
  <c r="R167" i="10"/>
  <c r="S167" i="10"/>
  <c r="R168" i="10"/>
  <c r="S168" i="10"/>
  <c r="R169" i="10"/>
  <c r="S169" i="10"/>
  <c r="R170" i="10"/>
  <c r="S170" i="10"/>
  <c r="R171" i="10"/>
  <c r="S171" i="10"/>
  <c r="R172" i="10"/>
  <c r="S172" i="10"/>
  <c r="R173" i="10"/>
  <c r="S173" i="10"/>
  <c r="R174" i="10"/>
  <c r="S174" i="10"/>
  <c r="R175" i="10"/>
  <c r="S175" i="10"/>
  <c r="R176" i="10"/>
  <c r="S176" i="10"/>
  <c r="R177" i="10"/>
  <c r="S177" i="10"/>
  <c r="R178" i="10"/>
  <c r="S178" i="10"/>
  <c r="R179" i="10"/>
  <c r="S179" i="10"/>
  <c r="R180" i="10"/>
  <c r="S180" i="10"/>
  <c r="R181" i="10"/>
  <c r="S181" i="10"/>
  <c r="R182" i="10"/>
  <c r="S182" i="10"/>
  <c r="R183" i="10"/>
  <c r="S183" i="10"/>
  <c r="R184" i="10"/>
  <c r="S184" i="10"/>
  <c r="R185" i="10"/>
  <c r="S185" i="10"/>
  <c r="R186" i="10"/>
  <c r="S186" i="10"/>
  <c r="R187" i="10"/>
  <c r="S187" i="10"/>
  <c r="R188" i="10"/>
  <c r="S188" i="10"/>
  <c r="R189" i="10"/>
  <c r="S189" i="10"/>
  <c r="R190" i="10"/>
  <c r="S190" i="10"/>
  <c r="R191" i="10"/>
  <c r="S191" i="10"/>
  <c r="R192" i="10"/>
  <c r="S192" i="10"/>
  <c r="R193" i="10"/>
  <c r="S193" i="10"/>
  <c r="R194" i="10"/>
  <c r="S194" i="10"/>
  <c r="R195" i="10"/>
  <c r="S195" i="10"/>
  <c r="R196" i="10"/>
  <c r="S196" i="10"/>
  <c r="R197" i="10"/>
  <c r="S197" i="10"/>
  <c r="R198" i="10"/>
  <c r="S198" i="10"/>
  <c r="R199" i="10"/>
  <c r="S199" i="10"/>
  <c r="R200" i="10"/>
  <c r="S200" i="10"/>
  <c r="R201" i="10"/>
  <c r="S201" i="10"/>
  <c r="R202" i="10"/>
  <c r="S202" i="10"/>
  <c r="R203" i="10"/>
  <c r="S203" i="10"/>
  <c r="R204" i="10"/>
  <c r="S204" i="10"/>
  <c r="R205" i="10"/>
  <c r="S205" i="10"/>
  <c r="R206" i="10"/>
  <c r="S206" i="10"/>
  <c r="R207" i="10"/>
  <c r="S207" i="10"/>
  <c r="R208" i="10"/>
  <c r="S208" i="10"/>
  <c r="R209" i="10"/>
  <c r="S209" i="10"/>
  <c r="R210" i="10"/>
  <c r="S210" i="10"/>
  <c r="R211" i="10"/>
  <c r="S211" i="10"/>
  <c r="R212" i="10"/>
  <c r="S212" i="10"/>
  <c r="R213" i="10"/>
  <c r="S213" i="10"/>
  <c r="R214" i="10"/>
  <c r="S214" i="10"/>
  <c r="R215" i="10"/>
  <c r="S215" i="10"/>
  <c r="R216" i="10"/>
  <c r="S216" i="10"/>
  <c r="R217" i="10"/>
  <c r="S217" i="10"/>
  <c r="R218" i="10"/>
  <c r="S218" i="10"/>
  <c r="R219" i="10"/>
  <c r="S219" i="10"/>
  <c r="R220" i="10"/>
  <c r="S220" i="10"/>
  <c r="R221" i="10"/>
  <c r="S221" i="10"/>
  <c r="R222" i="10"/>
  <c r="S222" i="10"/>
  <c r="R223" i="10"/>
  <c r="S223" i="10"/>
  <c r="R224" i="10"/>
  <c r="S224" i="10"/>
  <c r="R225" i="10"/>
  <c r="S225" i="10"/>
  <c r="R226" i="10"/>
  <c r="S226" i="10"/>
  <c r="R227" i="10"/>
  <c r="S227" i="10"/>
  <c r="R228" i="10"/>
  <c r="S228" i="10"/>
  <c r="R229" i="10"/>
  <c r="S229" i="10"/>
  <c r="R230" i="10"/>
  <c r="S230" i="10"/>
  <c r="R231" i="10"/>
  <c r="S231" i="10"/>
  <c r="R232" i="10"/>
  <c r="S232" i="10"/>
  <c r="R233" i="10"/>
  <c r="S233" i="10"/>
  <c r="R234" i="10"/>
  <c r="S234" i="10"/>
  <c r="R235" i="10"/>
  <c r="S235" i="10"/>
  <c r="R236" i="10"/>
  <c r="S236" i="10"/>
  <c r="R237" i="10"/>
  <c r="S237" i="10"/>
  <c r="R238" i="10"/>
  <c r="S238" i="10"/>
  <c r="R239" i="10"/>
  <c r="S239" i="10"/>
  <c r="R240" i="10"/>
  <c r="S240" i="10"/>
  <c r="R241" i="10"/>
  <c r="S241" i="10"/>
  <c r="R242" i="10"/>
  <c r="S242" i="10"/>
  <c r="R243" i="10"/>
  <c r="S243" i="10"/>
  <c r="R244" i="10"/>
  <c r="S244" i="10"/>
  <c r="R245" i="10"/>
  <c r="S245" i="10"/>
  <c r="R246" i="10"/>
  <c r="S246" i="10"/>
  <c r="R247" i="10"/>
  <c r="S247" i="10"/>
  <c r="R248" i="10"/>
  <c r="S248" i="10"/>
  <c r="R249" i="10"/>
  <c r="S249" i="10"/>
  <c r="R250" i="10"/>
  <c r="S250" i="10"/>
  <c r="R251" i="10"/>
  <c r="S251" i="10"/>
  <c r="R252" i="10"/>
  <c r="S252" i="10"/>
  <c r="R253" i="10"/>
  <c r="S253" i="10"/>
  <c r="R254" i="10"/>
  <c r="S254" i="10"/>
  <c r="R255" i="10"/>
  <c r="S255" i="10"/>
  <c r="R256" i="10"/>
  <c r="S256" i="10"/>
  <c r="R257" i="10"/>
  <c r="S257" i="10"/>
  <c r="R258" i="10"/>
  <c r="S258" i="10"/>
  <c r="R259" i="10"/>
  <c r="S259" i="10"/>
  <c r="R260" i="10"/>
  <c r="S260" i="10"/>
  <c r="R261" i="10"/>
  <c r="S261" i="10"/>
  <c r="R262" i="10"/>
  <c r="S262" i="10"/>
  <c r="R263" i="10"/>
  <c r="S263" i="10"/>
  <c r="R264" i="10"/>
  <c r="S264" i="10"/>
  <c r="R265" i="10"/>
  <c r="S265" i="10"/>
  <c r="R266" i="10"/>
  <c r="S266" i="10"/>
  <c r="R267" i="10"/>
  <c r="S267" i="10"/>
  <c r="R268" i="10"/>
  <c r="S268" i="10"/>
  <c r="R269" i="10"/>
  <c r="S269" i="10"/>
  <c r="R270" i="10"/>
  <c r="S270" i="10"/>
  <c r="R271" i="10"/>
  <c r="S271" i="10"/>
  <c r="R272" i="10"/>
  <c r="S272" i="10"/>
  <c r="R273" i="10"/>
  <c r="S273" i="10"/>
  <c r="R274" i="10"/>
  <c r="S274" i="10"/>
  <c r="R275" i="10"/>
  <c r="S275" i="10"/>
  <c r="R276" i="10"/>
  <c r="S276" i="10"/>
  <c r="R277" i="10"/>
  <c r="S277" i="10"/>
  <c r="R278" i="10"/>
  <c r="S278" i="10"/>
  <c r="R279" i="10"/>
  <c r="S279" i="10"/>
  <c r="R280" i="10"/>
  <c r="S280" i="10"/>
  <c r="R281" i="10"/>
  <c r="S281" i="10"/>
  <c r="R282" i="10"/>
  <c r="S282" i="10"/>
  <c r="R283" i="10"/>
  <c r="S283" i="10"/>
  <c r="R284" i="10"/>
  <c r="S284" i="10"/>
  <c r="R285" i="10"/>
  <c r="S285" i="10"/>
  <c r="R286" i="10"/>
  <c r="S286" i="10"/>
  <c r="R287" i="10"/>
  <c r="S287" i="10"/>
  <c r="R288" i="10"/>
  <c r="S288" i="10"/>
  <c r="R289" i="10"/>
  <c r="S289" i="10"/>
  <c r="R290" i="10"/>
  <c r="S290" i="10"/>
  <c r="R291" i="10"/>
  <c r="S291" i="10"/>
  <c r="R292" i="10"/>
  <c r="S292" i="10"/>
  <c r="R293" i="10"/>
  <c r="S293" i="10"/>
  <c r="R294" i="10"/>
  <c r="S29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M293" i="10"/>
  <c r="N293" i="10"/>
  <c r="M294" i="10"/>
  <c r="N294" i="10"/>
  <c r="S4" i="10"/>
  <c r="S3" i="10"/>
  <c r="S2" i="10"/>
  <c r="R4" i="10"/>
  <c r="R3" i="10"/>
  <c r="R2" i="10"/>
  <c r="M3" i="10"/>
  <c r="O2" i="10" s="1"/>
  <c r="N3" i="10"/>
  <c r="M4" i="10"/>
  <c r="N4" i="10"/>
  <c r="N2" i="10"/>
  <c r="M2" i="10"/>
  <c r="A225" i="10"/>
  <c r="A326" i="10"/>
  <c r="A5" i="10"/>
  <c r="A356" i="10"/>
  <c r="A315" i="10"/>
  <c r="A123" i="10"/>
  <c r="A203" i="10"/>
  <c r="A53" i="10"/>
  <c r="A234" i="10"/>
  <c r="A129" i="10"/>
  <c r="A74" i="10"/>
  <c r="A70" i="10"/>
  <c r="A276" i="10"/>
  <c r="A248" i="10"/>
  <c r="A196" i="10"/>
  <c r="A69" i="10"/>
  <c r="A174" i="10"/>
  <c r="A115" i="10"/>
  <c r="A101" i="10"/>
  <c r="A327" i="10"/>
  <c r="A300" i="10"/>
  <c r="A45" i="10"/>
  <c r="A363" i="10"/>
  <c r="A35" i="10"/>
  <c r="A217" i="10"/>
  <c r="A236" i="10"/>
  <c r="A177" i="10"/>
  <c r="A292" i="10"/>
  <c r="A62" i="10"/>
  <c r="A15" i="10"/>
  <c r="A307" i="10"/>
  <c r="A65" i="10"/>
  <c r="A67" i="10"/>
  <c r="A288" i="10"/>
  <c r="A39" i="10"/>
  <c r="A303" i="10"/>
  <c r="A255" i="10"/>
  <c r="A76" i="10"/>
  <c r="A320" i="10"/>
  <c r="A281" i="10"/>
  <c r="A361" i="10"/>
  <c r="A331" i="10"/>
  <c r="A110" i="10"/>
  <c r="A286" i="10"/>
  <c r="A42" i="10"/>
  <c r="A193" i="10"/>
  <c r="A88" i="10"/>
  <c r="A127" i="10"/>
  <c r="A98" i="10"/>
  <c r="A184" i="10"/>
  <c r="A188" i="10"/>
  <c r="A353" i="10"/>
  <c r="A324" i="10"/>
  <c r="A2" i="10"/>
  <c r="A334" i="10"/>
  <c r="A295" i="10"/>
  <c r="A97" i="10"/>
  <c r="A164" i="10"/>
  <c r="A211" i="10"/>
  <c r="A209" i="10"/>
  <c r="A80" i="10"/>
  <c r="A298" i="10"/>
  <c r="A352" i="10"/>
  <c r="A64" i="10"/>
  <c r="A100" i="10"/>
  <c r="A198" i="10"/>
  <c r="A243" i="10"/>
  <c r="A63" i="10"/>
  <c r="A192" i="10"/>
  <c r="A224" i="10"/>
  <c r="A329" i="10"/>
  <c r="A354" i="10"/>
  <c r="A27" i="10"/>
  <c r="A119" i="10"/>
  <c r="A314" i="10"/>
  <c r="A85" i="10"/>
  <c r="A142" i="10"/>
  <c r="A282" i="10"/>
  <c r="A118" i="10"/>
  <c r="A91" i="10"/>
  <c r="A290" i="10"/>
  <c r="A338" i="10"/>
  <c r="A28" i="10"/>
  <c r="A204" i="10"/>
  <c r="A176" i="10"/>
  <c r="A216" i="10"/>
  <c r="A362" i="10"/>
  <c r="A158" i="10"/>
  <c r="A121" i="10"/>
  <c r="A280" i="10"/>
  <c r="A108" i="10"/>
  <c r="A181" i="10"/>
  <c r="A202" i="10"/>
  <c r="A81" i="10"/>
  <c r="A269" i="10"/>
  <c r="A99" i="10"/>
  <c r="A120" i="10"/>
  <c r="A37" i="10"/>
  <c r="A32" i="10"/>
  <c r="A17" i="10"/>
  <c r="A30" i="10"/>
  <c r="A50" i="10"/>
  <c r="A358" i="10"/>
  <c r="A3" i="10"/>
  <c r="A235" i="10"/>
  <c r="A75" i="10"/>
  <c r="A124" i="10"/>
  <c r="A135" i="10"/>
  <c r="A58" i="10"/>
  <c r="A309" i="10"/>
  <c r="A220" i="10"/>
  <c r="A90" i="10"/>
  <c r="A125" i="10"/>
  <c r="A173" i="10"/>
  <c r="A313" i="10"/>
  <c r="A226" i="10"/>
  <c r="A89" i="10"/>
  <c r="A148" i="10"/>
  <c r="A103" i="10"/>
  <c r="A165" i="10"/>
  <c r="A317" i="10"/>
  <c r="A147" i="10"/>
  <c r="A185" i="10"/>
  <c r="A335" i="10"/>
  <c r="A20" i="10"/>
  <c r="A7" i="10"/>
  <c r="A251" i="10"/>
  <c r="A230" i="10"/>
  <c r="A263" i="10"/>
  <c r="A221" i="10"/>
  <c r="A157" i="10"/>
  <c r="A237" i="10"/>
  <c r="A351" i="10"/>
  <c r="A249" i="10"/>
  <c r="A231" i="10"/>
  <c r="A350" i="10"/>
  <c r="A156" i="10"/>
  <c r="A24" i="10"/>
  <c r="A306" i="10"/>
  <c r="A163" i="10"/>
  <c r="A302" i="10"/>
  <c r="A201" i="10"/>
  <c r="A200" i="10"/>
  <c r="A104" i="10"/>
  <c r="A319" i="10"/>
  <c r="A252" i="10"/>
  <c r="A259" i="10"/>
  <c r="A136" i="10"/>
  <c r="A66" i="10"/>
  <c r="A144" i="10"/>
  <c r="A107" i="10"/>
  <c r="A258" i="10"/>
  <c r="A166" i="10"/>
  <c r="A240" i="10"/>
  <c r="A337" i="10"/>
  <c r="A293" i="10"/>
  <c r="A161" i="10"/>
  <c r="A96" i="10"/>
  <c r="A178" i="10"/>
  <c r="A278" i="10"/>
  <c r="A179" i="10"/>
  <c r="A87" i="10"/>
  <c r="A170" i="10"/>
  <c r="A55" i="10"/>
  <c r="A73" i="10"/>
  <c r="A14" i="10"/>
  <c r="A342" i="10"/>
  <c r="A328" i="10"/>
  <c r="A153" i="10"/>
  <c r="A44" i="10"/>
  <c r="A213" i="10"/>
  <c r="A109" i="10"/>
  <c r="A359" i="10"/>
  <c r="A199" i="10"/>
  <c r="A254" i="10"/>
  <c r="A284" i="10"/>
  <c r="A336" i="10"/>
  <c r="A77" i="10"/>
  <c r="A21" i="10"/>
  <c r="A194" i="10"/>
  <c r="A215" i="10"/>
  <c r="A132" i="10"/>
  <c r="A52" i="10"/>
  <c r="A84" i="10"/>
  <c r="A4" i="10"/>
  <c r="A106" i="10"/>
  <c r="A285" i="10"/>
  <c r="A150" i="10"/>
  <c r="A229" i="10"/>
  <c r="A256" i="10"/>
  <c r="A143" i="10"/>
  <c r="A41" i="10"/>
  <c r="A345" i="10"/>
  <c r="A312" i="10"/>
  <c r="A250" i="10"/>
  <c r="A267" i="10"/>
  <c r="A155" i="10"/>
  <c r="A131" i="10"/>
  <c r="A212" i="10"/>
  <c r="A128" i="10"/>
  <c r="A241" i="10"/>
  <c r="A333" i="10"/>
  <c r="A175" i="10"/>
  <c r="A40" i="10"/>
  <c r="A141" i="10"/>
  <c r="A138" i="10"/>
  <c r="A48" i="10"/>
  <c r="A270" i="10"/>
  <c r="A257" i="10"/>
  <c r="A137" i="10"/>
  <c r="A133" i="10"/>
  <c r="A207" i="10"/>
  <c r="A294" i="10"/>
  <c r="A68" i="10"/>
  <c r="A57" i="10"/>
  <c r="A264" i="10"/>
  <c r="A322" i="10"/>
  <c r="A266" i="10"/>
  <c r="A268" i="10"/>
  <c r="A167" i="10"/>
  <c r="A116" i="10"/>
  <c r="A233" i="10"/>
  <c r="A260" i="10"/>
  <c r="A46" i="10"/>
  <c r="A130" i="10"/>
  <c r="A305" i="10"/>
  <c r="A154" i="10"/>
  <c r="A78" i="10"/>
  <c r="A102" i="10"/>
  <c r="A208" i="10"/>
  <c r="A321" i="10"/>
  <c r="A297" i="10"/>
  <c r="A357" i="10"/>
  <c r="A273" i="10"/>
  <c r="A171" i="10"/>
  <c r="A19" i="10"/>
  <c r="A330" i="10"/>
  <c r="A318" i="10"/>
  <c r="A113" i="10"/>
  <c r="A93" i="10"/>
  <c r="A265" i="10"/>
  <c r="A183" i="10"/>
  <c r="A261" i="10"/>
  <c r="A111" i="10"/>
  <c r="A145" i="10"/>
  <c r="A23" i="10"/>
  <c r="A311" i="10"/>
  <c r="A16" i="10"/>
  <c r="A244" i="10"/>
  <c r="A343" i="10"/>
  <c r="A60" i="10"/>
  <c r="A8" i="10"/>
  <c r="A172" i="10"/>
  <c r="A347" i="10"/>
  <c r="A366" i="10"/>
  <c r="A186" i="10"/>
  <c r="A275" i="10"/>
  <c r="A152" i="10"/>
  <c r="A253" i="10"/>
  <c r="A61" i="10"/>
  <c r="A210" i="10"/>
  <c r="A355" i="10"/>
  <c r="A279" i="10"/>
  <c r="A206" i="10"/>
  <c r="A187" i="10"/>
  <c r="A308" i="10"/>
  <c r="A341" i="10"/>
  <c r="A316" i="10"/>
  <c r="A332" i="10"/>
  <c r="A160" i="10"/>
  <c r="A365" i="10"/>
  <c r="A162" i="10"/>
  <c r="A10" i="10"/>
  <c r="A79" i="10"/>
  <c r="A168" i="10"/>
  <c r="A117" i="10"/>
  <c r="A38" i="10"/>
  <c r="A325" i="10"/>
  <c r="A323" i="10"/>
  <c r="A49" i="10"/>
  <c r="A277" i="10"/>
  <c r="A299" i="10"/>
  <c r="A291" i="10"/>
  <c r="A227" i="10"/>
  <c r="A289" i="10"/>
  <c r="A182" i="10"/>
  <c r="A271" i="10"/>
  <c r="A189" i="10"/>
  <c r="A287" i="10"/>
  <c r="A51" i="10"/>
  <c r="A180" i="10"/>
  <c r="A59" i="10"/>
  <c r="A340" i="10"/>
  <c r="A86" i="10"/>
  <c r="A36" i="10"/>
  <c r="A223" i="10"/>
  <c r="A43" i="10"/>
  <c r="A92" i="10"/>
  <c r="A22" i="10"/>
  <c r="A12" i="10"/>
  <c r="A33" i="10"/>
  <c r="A218" i="10"/>
  <c r="A296" i="10"/>
  <c r="A31" i="10"/>
  <c r="A83" i="10"/>
  <c r="A54" i="10"/>
  <c r="A82" i="10"/>
  <c r="A238" i="10"/>
  <c r="A151" i="10"/>
  <c r="A245" i="10"/>
  <c r="A146" i="10"/>
  <c r="A6" i="10"/>
  <c r="A222" i="10"/>
  <c r="A169" i="10"/>
  <c r="A9" i="10"/>
  <c r="A26" i="10"/>
  <c r="A219" i="10"/>
  <c r="A11" i="10"/>
  <c r="A94" i="10"/>
  <c r="A247" i="10"/>
  <c r="A114" i="10"/>
  <c r="A344" i="10"/>
  <c r="A29" i="10"/>
  <c r="A228" i="10"/>
  <c r="A140" i="10"/>
  <c r="A159" i="10"/>
  <c r="A126" i="10"/>
  <c r="A191" i="10"/>
  <c r="A272" i="10"/>
  <c r="A18" i="10"/>
  <c r="A246" i="10"/>
  <c r="A71" i="10"/>
  <c r="A348" i="10"/>
  <c r="A349" i="10"/>
  <c r="A149" i="10"/>
  <c r="A205" i="10"/>
  <c r="A112" i="10"/>
  <c r="A95" i="10"/>
  <c r="A34" i="10"/>
  <c r="A364" i="10"/>
  <c r="A360" i="10"/>
  <c r="A339" i="10"/>
  <c r="A139" i="10"/>
  <c r="A25" i="10"/>
  <c r="A232" i="10"/>
  <c r="A262" i="10"/>
  <c r="A195" i="10"/>
  <c r="A346" i="10"/>
  <c r="A134" i="10"/>
  <c r="A105" i="10"/>
  <c r="A310" i="10"/>
  <c r="A239" i="10"/>
  <c r="A301" i="10"/>
  <c r="A304" i="10"/>
  <c r="A197" i="10"/>
  <c r="A122" i="10"/>
  <c r="A56" i="10"/>
  <c r="A190" i="10"/>
  <c r="A47" i="10"/>
  <c r="A242" i="10"/>
  <c r="A214" i="10"/>
  <c r="A72" i="10"/>
  <c r="A283" i="10"/>
  <c r="A274" i="10"/>
  <c r="A13" i="10"/>
  <c r="J274" i="10"/>
  <c r="C274" i="10"/>
  <c r="J283" i="10"/>
  <c r="C283" i="10"/>
  <c r="J72" i="10"/>
  <c r="C72" i="10"/>
  <c r="J214" i="10"/>
  <c r="C214" i="10"/>
  <c r="J242" i="10"/>
  <c r="C242" i="10"/>
  <c r="J47" i="10"/>
  <c r="C47" i="10"/>
  <c r="J190" i="10"/>
  <c r="C190" i="10"/>
  <c r="J56" i="10"/>
  <c r="C56" i="10"/>
  <c r="J122" i="10"/>
  <c r="C122" i="10"/>
  <c r="J197" i="10"/>
  <c r="C197" i="10"/>
  <c r="J304" i="10"/>
  <c r="C304" i="10"/>
  <c r="J301" i="10"/>
  <c r="C301" i="10"/>
  <c r="J239" i="10"/>
  <c r="C239" i="10"/>
  <c r="J310" i="10"/>
  <c r="C310" i="10"/>
  <c r="J105" i="10"/>
  <c r="C105" i="10"/>
  <c r="J134" i="10"/>
  <c r="C134" i="10"/>
  <c r="J346" i="10"/>
  <c r="C346" i="10"/>
  <c r="J195" i="10"/>
  <c r="C195" i="10"/>
  <c r="J262" i="10"/>
  <c r="C262" i="10"/>
  <c r="J232" i="10"/>
  <c r="C232" i="10"/>
  <c r="J25" i="10"/>
  <c r="C25" i="10"/>
  <c r="J139" i="10"/>
  <c r="C139" i="10"/>
  <c r="J339" i="10"/>
  <c r="C339" i="10"/>
  <c r="J360" i="10"/>
  <c r="C360" i="10"/>
  <c r="J364" i="10"/>
  <c r="C364" i="10"/>
  <c r="J34" i="10"/>
  <c r="C34" i="10"/>
  <c r="J95" i="10"/>
  <c r="C95" i="10"/>
  <c r="J112" i="10"/>
  <c r="C112" i="10"/>
  <c r="J205" i="10"/>
  <c r="C205" i="10"/>
  <c r="J149" i="10"/>
  <c r="C149" i="10"/>
  <c r="J349" i="10"/>
  <c r="C349" i="10"/>
  <c r="J348" i="10"/>
  <c r="C348" i="10"/>
  <c r="J71" i="10"/>
  <c r="C71" i="10"/>
  <c r="J246" i="10"/>
  <c r="C246" i="10"/>
  <c r="J18" i="10"/>
  <c r="C18" i="10"/>
  <c r="J272" i="10"/>
  <c r="C272" i="10"/>
  <c r="J191" i="10"/>
  <c r="C191" i="10"/>
  <c r="J126" i="10"/>
  <c r="C126" i="10"/>
  <c r="J159" i="10"/>
  <c r="C159" i="10"/>
  <c r="J140" i="10"/>
  <c r="C140" i="10"/>
  <c r="J228" i="10"/>
  <c r="C228" i="10"/>
  <c r="J29" i="10"/>
  <c r="C29" i="10"/>
  <c r="J344" i="10"/>
  <c r="C344" i="10"/>
  <c r="J114" i="10"/>
  <c r="C114" i="10"/>
  <c r="J247" i="10"/>
  <c r="C247" i="10"/>
  <c r="J94" i="10"/>
  <c r="C94" i="10"/>
  <c r="J11" i="10"/>
  <c r="C11" i="10"/>
  <c r="J219" i="10"/>
  <c r="C219" i="10"/>
  <c r="J26" i="10"/>
  <c r="C26" i="10"/>
  <c r="J9" i="10"/>
  <c r="C9" i="10"/>
  <c r="J169" i="10"/>
  <c r="C169" i="10"/>
  <c r="J222" i="10"/>
  <c r="C222" i="10"/>
  <c r="J6" i="10"/>
  <c r="C6" i="10"/>
  <c r="J146" i="10"/>
  <c r="C146" i="10"/>
  <c r="J245" i="10"/>
  <c r="C245" i="10"/>
  <c r="J151" i="10"/>
  <c r="C151" i="10"/>
  <c r="J238" i="10"/>
  <c r="C238" i="10"/>
  <c r="J82" i="10"/>
  <c r="C82" i="10"/>
  <c r="J54" i="10"/>
  <c r="C54" i="10"/>
  <c r="J83" i="10"/>
  <c r="C83" i="10"/>
  <c r="J31" i="10"/>
  <c r="C31" i="10"/>
  <c r="J296" i="10"/>
  <c r="C296" i="10"/>
  <c r="J218" i="10"/>
  <c r="C218" i="10"/>
  <c r="J33" i="10"/>
  <c r="C33" i="10"/>
  <c r="J12" i="10"/>
  <c r="C12" i="10"/>
  <c r="J22" i="10"/>
  <c r="C22" i="10"/>
  <c r="J92" i="10"/>
  <c r="C92" i="10"/>
  <c r="J43" i="10"/>
  <c r="C43" i="10"/>
  <c r="J223" i="10"/>
  <c r="C223" i="10"/>
  <c r="J36" i="10"/>
  <c r="C36" i="10"/>
  <c r="J86" i="10"/>
  <c r="C86" i="10"/>
  <c r="J340" i="10"/>
  <c r="C340" i="10"/>
  <c r="J59" i="10"/>
  <c r="C59" i="10"/>
  <c r="J180" i="10"/>
  <c r="C180" i="10"/>
  <c r="J51" i="10"/>
  <c r="C51" i="10"/>
  <c r="J287" i="10"/>
  <c r="C287" i="10"/>
  <c r="J189" i="10"/>
  <c r="C189" i="10"/>
  <c r="J271" i="10"/>
  <c r="C271" i="10"/>
  <c r="J182" i="10"/>
  <c r="C182" i="10"/>
  <c r="J289" i="10"/>
  <c r="C289" i="10"/>
  <c r="J227" i="10"/>
  <c r="C227" i="10"/>
  <c r="J291" i="10"/>
  <c r="C291" i="10"/>
  <c r="J299" i="10"/>
  <c r="C299" i="10"/>
  <c r="J277" i="10"/>
  <c r="C277" i="10"/>
  <c r="J49" i="10"/>
  <c r="C49" i="10"/>
  <c r="J323" i="10"/>
  <c r="C323" i="10"/>
  <c r="J325" i="10"/>
  <c r="C325" i="10"/>
  <c r="J38" i="10"/>
  <c r="C38" i="10"/>
  <c r="J117" i="10"/>
  <c r="C117" i="10"/>
  <c r="J168" i="10"/>
  <c r="C168" i="10"/>
  <c r="J79" i="10"/>
  <c r="C79" i="10"/>
  <c r="J10" i="10"/>
  <c r="C10" i="10"/>
  <c r="J162" i="10"/>
  <c r="C162" i="10"/>
  <c r="J365" i="10"/>
  <c r="C365" i="10"/>
  <c r="J160" i="10"/>
  <c r="C160" i="10"/>
  <c r="J332" i="10"/>
  <c r="C332" i="10"/>
  <c r="J316" i="10"/>
  <c r="C316" i="10"/>
  <c r="J341" i="10"/>
  <c r="C341" i="10"/>
  <c r="J308" i="10"/>
  <c r="C308" i="10"/>
  <c r="J187" i="10"/>
  <c r="C187" i="10"/>
  <c r="J206" i="10"/>
  <c r="C206" i="10"/>
  <c r="J279" i="10"/>
  <c r="C279" i="10"/>
  <c r="J355" i="10"/>
  <c r="C355" i="10"/>
  <c r="J210" i="10"/>
  <c r="C210" i="10"/>
  <c r="J61" i="10"/>
  <c r="C61" i="10"/>
  <c r="J253" i="10"/>
  <c r="C253" i="10"/>
  <c r="J152" i="10"/>
  <c r="C152" i="10"/>
  <c r="J275" i="10"/>
  <c r="C275" i="10"/>
  <c r="J186" i="10"/>
  <c r="C186" i="10"/>
  <c r="J366" i="10"/>
  <c r="C366" i="10"/>
  <c r="J347" i="10"/>
  <c r="C347" i="10"/>
  <c r="J172" i="10"/>
  <c r="C172" i="10"/>
  <c r="J8" i="10"/>
  <c r="C8" i="10"/>
  <c r="J60" i="10"/>
  <c r="C60" i="10"/>
  <c r="J343" i="10"/>
  <c r="C343" i="10"/>
  <c r="J244" i="10"/>
  <c r="C244" i="10"/>
  <c r="J16" i="10"/>
  <c r="C16" i="10"/>
  <c r="J311" i="10"/>
  <c r="C311" i="10"/>
  <c r="J23" i="10"/>
  <c r="C23" i="10"/>
  <c r="J145" i="10"/>
  <c r="C145" i="10"/>
  <c r="J111" i="10"/>
  <c r="C111" i="10"/>
  <c r="J261" i="10"/>
  <c r="C261" i="10"/>
  <c r="J183" i="10"/>
  <c r="C183" i="10"/>
  <c r="J265" i="10"/>
  <c r="C265" i="10"/>
  <c r="J93" i="10"/>
  <c r="C93" i="10"/>
  <c r="J113" i="10"/>
  <c r="C113" i="10"/>
  <c r="J318" i="10"/>
  <c r="C318" i="10"/>
  <c r="J330" i="10"/>
  <c r="C330" i="10"/>
  <c r="J19" i="10"/>
  <c r="C19" i="10"/>
  <c r="J171" i="10"/>
  <c r="C171" i="10"/>
  <c r="J273" i="10"/>
  <c r="C273" i="10"/>
  <c r="J357" i="10"/>
  <c r="C357" i="10"/>
  <c r="J297" i="10"/>
  <c r="C297" i="10"/>
  <c r="J321" i="10"/>
  <c r="C321" i="10"/>
  <c r="J208" i="10"/>
  <c r="C208" i="10"/>
  <c r="J102" i="10"/>
  <c r="C102" i="10"/>
  <c r="J78" i="10"/>
  <c r="C78" i="10"/>
  <c r="J154" i="10"/>
  <c r="C154" i="10"/>
  <c r="J305" i="10"/>
  <c r="C305" i="10"/>
  <c r="J130" i="10"/>
  <c r="C130" i="10"/>
  <c r="J46" i="10"/>
  <c r="C46" i="10"/>
  <c r="J260" i="10"/>
  <c r="C260" i="10"/>
  <c r="J233" i="10"/>
  <c r="C233" i="10"/>
  <c r="J116" i="10"/>
  <c r="C116" i="10"/>
  <c r="J167" i="10"/>
  <c r="C167" i="10"/>
  <c r="J268" i="10"/>
  <c r="C268" i="10"/>
  <c r="J266" i="10"/>
  <c r="C266" i="10"/>
  <c r="J322" i="10"/>
  <c r="C322" i="10"/>
  <c r="J264" i="10"/>
  <c r="C264" i="10"/>
  <c r="J57" i="10"/>
  <c r="C57" i="10"/>
  <c r="J68" i="10"/>
  <c r="C68" i="10"/>
  <c r="J294" i="10"/>
  <c r="C294" i="10"/>
  <c r="J207" i="10"/>
  <c r="C207" i="10"/>
  <c r="J133" i="10"/>
  <c r="C133" i="10"/>
  <c r="J137" i="10"/>
  <c r="C137" i="10"/>
  <c r="J257" i="10"/>
  <c r="C257" i="10"/>
  <c r="J270" i="10"/>
  <c r="C270" i="10"/>
  <c r="J48" i="10"/>
  <c r="C48" i="10"/>
  <c r="J138" i="10"/>
  <c r="C138" i="10"/>
  <c r="J141" i="10"/>
  <c r="C141" i="10"/>
  <c r="J40" i="10"/>
  <c r="C40" i="10"/>
  <c r="J175" i="10"/>
  <c r="C175" i="10"/>
  <c r="J333" i="10"/>
  <c r="C333" i="10"/>
  <c r="J241" i="10"/>
  <c r="C241" i="10"/>
  <c r="J128" i="10"/>
  <c r="C128" i="10"/>
  <c r="J212" i="10"/>
  <c r="C212" i="10"/>
  <c r="J131" i="10"/>
  <c r="C131" i="10"/>
  <c r="J155" i="10"/>
  <c r="C155" i="10"/>
  <c r="J267" i="10"/>
  <c r="C267" i="10"/>
  <c r="J250" i="10"/>
  <c r="C250" i="10"/>
  <c r="J312" i="10"/>
  <c r="C312" i="10"/>
  <c r="J345" i="10"/>
  <c r="C345" i="10"/>
  <c r="J41" i="10"/>
  <c r="C41" i="10"/>
  <c r="J143" i="10"/>
  <c r="C143" i="10"/>
  <c r="J256" i="10"/>
  <c r="C256" i="10"/>
  <c r="J229" i="10"/>
  <c r="C229" i="10"/>
  <c r="J150" i="10"/>
  <c r="C150" i="10"/>
  <c r="J285" i="10"/>
  <c r="C285" i="10"/>
  <c r="J106" i="10"/>
  <c r="C106" i="10"/>
  <c r="J4" i="10"/>
  <c r="C4" i="10"/>
  <c r="J84" i="10"/>
  <c r="C84" i="10"/>
  <c r="J52" i="10"/>
  <c r="C52" i="10"/>
  <c r="J132" i="10"/>
  <c r="C132" i="10"/>
  <c r="J215" i="10"/>
  <c r="C215" i="10"/>
  <c r="J194" i="10"/>
  <c r="C194" i="10"/>
  <c r="J21" i="10"/>
  <c r="C21" i="10"/>
  <c r="J77" i="10"/>
  <c r="C77" i="10"/>
  <c r="J336" i="10"/>
  <c r="C336" i="10"/>
  <c r="J284" i="10"/>
  <c r="C284" i="10"/>
  <c r="J254" i="10"/>
  <c r="C254" i="10"/>
  <c r="J199" i="10"/>
  <c r="C199" i="10"/>
  <c r="J359" i="10"/>
  <c r="C359" i="10"/>
  <c r="J109" i="10"/>
  <c r="C109" i="10"/>
  <c r="J213" i="10"/>
  <c r="C213" i="10"/>
  <c r="J44" i="10"/>
  <c r="C44" i="10"/>
  <c r="J153" i="10"/>
  <c r="C153" i="10"/>
  <c r="J328" i="10"/>
  <c r="C328" i="10"/>
  <c r="J342" i="10"/>
  <c r="C342" i="10"/>
  <c r="J14" i="10"/>
  <c r="C14" i="10"/>
  <c r="J73" i="10"/>
  <c r="C73" i="10"/>
  <c r="J55" i="10"/>
  <c r="C55" i="10"/>
  <c r="J170" i="10"/>
  <c r="C170" i="10"/>
  <c r="J87" i="10"/>
  <c r="C87" i="10"/>
  <c r="J179" i="10"/>
  <c r="C179" i="10"/>
  <c r="J278" i="10"/>
  <c r="C278" i="10"/>
  <c r="J178" i="10"/>
  <c r="C178" i="10"/>
  <c r="J96" i="10"/>
  <c r="C96" i="10"/>
  <c r="J161" i="10"/>
  <c r="C161" i="10"/>
  <c r="J293" i="10"/>
  <c r="C293" i="10"/>
  <c r="J337" i="10"/>
  <c r="C337" i="10"/>
  <c r="J240" i="10"/>
  <c r="C240" i="10"/>
  <c r="J166" i="10"/>
  <c r="C166" i="10"/>
  <c r="J258" i="10"/>
  <c r="C258" i="10"/>
  <c r="J107" i="10"/>
  <c r="C107" i="10"/>
  <c r="J144" i="10"/>
  <c r="C144" i="10"/>
  <c r="J66" i="10"/>
  <c r="C66" i="10"/>
  <c r="J136" i="10"/>
  <c r="C136" i="10"/>
  <c r="J259" i="10"/>
  <c r="C259" i="10"/>
  <c r="J252" i="10"/>
  <c r="C252" i="10"/>
  <c r="J319" i="10"/>
  <c r="C319" i="10"/>
  <c r="J104" i="10"/>
  <c r="C104" i="10"/>
  <c r="J200" i="10"/>
  <c r="C200" i="10"/>
  <c r="J201" i="10"/>
  <c r="C201" i="10"/>
  <c r="J302" i="10"/>
  <c r="C302" i="10"/>
  <c r="J163" i="10"/>
  <c r="C163" i="10"/>
  <c r="J306" i="10"/>
  <c r="C306" i="10"/>
  <c r="J24" i="10"/>
  <c r="C24" i="10"/>
  <c r="J156" i="10"/>
  <c r="C156" i="10"/>
  <c r="J350" i="10"/>
  <c r="C350" i="10"/>
  <c r="J231" i="10"/>
  <c r="C231" i="10"/>
  <c r="J249" i="10"/>
  <c r="C249" i="10"/>
  <c r="J351" i="10"/>
  <c r="C351" i="10"/>
  <c r="J237" i="10"/>
  <c r="C237" i="10"/>
  <c r="J157" i="10"/>
  <c r="C157" i="10"/>
  <c r="J221" i="10"/>
  <c r="C221" i="10"/>
  <c r="J263" i="10"/>
  <c r="C263" i="10"/>
  <c r="J230" i="10"/>
  <c r="C230" i="10"/>
  <c r="J251" i="10"/>
  <c r="C251" i="10"/>
  <c r="J7" i="10"/>
  <c r="C7" i="10"/>
  <c r="J20" i="10"/>
  <c r="C20" i="10"/>
  <c r="J335" i="10"/>
  <c r="C335" i="10"/>
  <c r="J185" i="10"/>
  <c r="C185" i="10"/>
  <c r="J147" i="10"/>
  <c r="C147" i="10"/>
  <c r="J317" i="10"/>
  <c r="C317" i="10"/>
  <c r="J165" i="10"/>
  <c r="C165" i="10"/>
  <c r="J103" i="10"/>
  <c r="C103" i="10"/>
  <c r="J148" i="10"/>
  <c r="C148" i="10"/>
  <c r="J89" i="10"/>
  <c r="C89" i="10"/>
  <c r="J226" i="10"/>
  <c r="C226" i="10"/>
  <c r="J313" i="10"/>
  <c r="C313" i="10"/>
  <c r="J173" i="10"/>
  <c r="C173" i="10"/>
  <c r="J125" i="10"/>
  <c r="C125" i="10"/>
  <c r="J90" i="10"/>
  <c r="C90" i="10"/>
  <c r="J220" i="10"/>
  <c r="C220" i="10"/>
  <c r="J309" i="10"/>
  <c r="C309" i="10"/>
  <c r="J58" i="10"/>
  <c r="C58" i="10"/>
  <c r="J135" i="10"/>
  <c r="C135" i="10"/>
  <c r="J124" i="10"/>
  <c r="C124" i="10"/>
  <c r="J75" i="10"/>
  <c r="C75" i="10"/>
  <c r="J235" i="10"/>
  <c r="C235" i="10"/>
  <c r="J3" i="10"/>
  <c r="C3" i="10"/>
  <c r="J358" i="10"/>
  <c r="C358" i="10"/>
  <c r="J50" i="10"/>
  <c r="C50" i="10"/>
  <c r="J30" i="10"/>
  <c r="C30" i="10"/>
  <c r="J17" i="10"/>
  <c r="C17" i="10"/>
  <c r="J32" i="10"/>
  <c r="C32" i="10"/>
  <c r="J37" i="10"/>
  <c r="C37" i="10"/>
  <c r="J120" i="10"/>
  <c r="C120" i="10"/>
  <c r="J99" i="10"/>
  <c r="C99" i="10"/>
  <c r="J269" i="10"/>
  <c r="C269" i="10"/>
  <c r="J81" i="10"/>
  <c r="C81" i="10"/>
  <c r="J202" i="10"/>
  <c r="C202" i="10"/>
  <c r="J181" i="10"/>
  <c r="C181" i="10"/>
  <c r="J108" i="10"/>
  <c r="C108" i="10"/>
  <c r="J280" i="10"/>
  <c r="C280" i="10"/>
  <c r="J121" i="10"/>
  <c r="C121" i="10"/>
  <c r="J158" i="10"/>
  <c r="C158" i="10"/>
  <c r="J362" i="10"/>
  <c r="C362" i="10"/>
  <c r="J216" i="10"/>
  <c r="C216" i="10"/>
  <c r="J176" i="10"/>
  <c r="C176" i="10"/>
  <c r="J204" i="10"/>
  <c r="C204" i="10"/>
  <c r="J28" i="10"/>
  <c r="C28" i="10"/>
  <c r="J338" i="10"/>
  <c r="C338" i="10"/>
  <c r="J290" i="10"/>
  <c r="C290" i="10"/>
  <c r="J91" i="10"/>
  <c r="C91" i="10"/>
  <c r="J118" i="10"/>
  <c r="C118" i="10"/>
  <c r="J282" i="10"/>
  <c r="C282" i="10"/>
  <c r="J142" i="10"/>
  <c r="C142" i="10"/>
  <c r="J85" i="10"/>
  <c r="C85" i="10"/>
  <c r="J314" i="10"/>
  <c r="C314" i="10"/>
  <c r="J119" i="10"/>
  <c r="C119" i="10"/>
  <c r="J27" i="10"/>
  <c r="C27" i="10"/>
  <c r="J354" i="10"/>
  <c r="C354" i="10"/>
  <c r="J329" i="10"/>
  <c r="C329" i="10"/>
  <c r="J224" i="10"/>
  <c r="C224" i="10"/>
  <c r="J192" i="10"/>
  <c r="C192" i="10"/>
  <c r="J63" i="10"/>
  <c r="C63" i="10"/>
  <c r="J243" i="10"/>
  <c r="C243" i="10"/>
  <c r="J198" i="10"/>
  <c r="C198" i="10"/>
  <c r="J100" i="10"/>
  <c r="C100" i="10"/>
  <c r="J64" i="10"/>
  <c r="C64" i="10"/>
  <c r="J352" i="10"/>
  <c r="C352" i="10"/>
  <c r="J298" i="10"/>
  <c r="C298" i="10"/>
  <c r="J80" i="10"/>
  <c r="C80" i="10"/>
  <c r="J209" i="10"/>
  <c r="C209" i="10"/>
  <c r="J211" i="10"/>
  <c r="C211" i="10"/>
  <c r="J164" i="10"/>
  <c r="C164" i="10"/>
  <c r="J97" i="10"/>
  <c r="C97" i="10"/>
  <c r="J295" i="10"/>
  <c r="C295" i="10"/>
  <c r="J334" i="10"/>
  <c r="C334" i="10"/>
  <c r="J2" i="10"/>
  <c r="C2" i="10"/>
  <c r="J324" i="10"/>
  <c r="C324" i="10"/>
  <c r="J353" i="10"/>
  <c r="C353" i="10"/>
  <c r="J188" i="10"/>
  <c r="C188" i="10"/>
  <c r="J184" i="10"/>
  <c r="C184" i="10"/>
  <c r="J98" i="10"/>
  <c r="C98" i="10"/>
  <c r="J127" i="10"/>
  <c r="C127" i="10"/>
  <c r="J88" i="10"/>
  <c r="C88" i="10"/>
  <c r="J193" i="10"/>
  <c r="C193" i="10"/>
  <c r="J42" i="10"/>
  <c r="C42" i="10"/>
  <c r="J286" i="10"/>
  <c r="C286" i="10"/>
  <c r="J110" i="10"/>
  <c r="C110" i="10"/>
  <c r="J331" i="10"/>
  <c r="C331" i="10"/>
  <c r="J361" i="10"/>
  <c r="C361" i="10"/>
  <c r="J281" i="10"/>
  <c r="C281" i="10"/>
  <c r="J320" i="10"/>
  <c r="C320" i="10"/>
  <c r="J76" i="10"/>
  <c r="C76" i="10"/>
  <c r="J255" i="10"/>
  <c r="C255" i="10"/>
  <c r="J303" i="10"/>
  <c r="C303" i="10"/>
  <c r="J39" i="10"/>
  <c r="C39" i="10"/>
  <c r="J288" i="10"/>
  <c r="C288" i="10"/>
  <c r="J67" i="10"/>
  <c r="C67" i="10"/>
  <c r="J65" i="10"/>
  <c r="C65" i="10"/>
  <c r="J307" i="10"/>
  <c r="C307" i="10"/>
  <c r="J15" i="10"/>
  <c r="C15" i="10"/>
  <c r="J62" i="10"/>
  <c r="C62" i="10"/>
  <c r="J292" i="10"/>
  <c r="C292" i="10"/>
  <c r="J177" i="10"/>
  <c r="C177" i="10"/>
  <c r="J236" i="10"/>
  <c r="C236" i="10"/>
  <c r="J217" i="10"/>
  <c r="C217" i="10"/>
  <c r="J35" i="10"/>
  <c r="C35" i="10"/>
  <c r="J363" i="10"/>
  <c r="C363" i="10"/>
  <c r="J45" i="10"/>
  <c r="C45" i="10"/>
  <c r="J300" i="10"/>
  <c r="C300" i="10"/>
  <c r="J327" i="10"/>
  <c r="C327" i="10"/>
  <c r="J101" i="10"/>
  <c r="C101" i="10"/>
  <c r="J115" i="10"/>
  <c r="C115" i="10"/>
  <c r="J174" i="10"/>
  <c r="C174" i="10"/>
  <c r="J69" i="10"/>
  <c r="C69" i="10"/>
  <c r="J196" i="10"/>
  <c r="C196" i="10"/>
  <c r="J248" i="10"/>
  <c r="C248" i="10"/>
  <c r="J276" i="10"/>
  <c r="C276" i="10"/>
  <c r="J70" i="10"/>
  <c r="C70" i="10"/>
  <c r="J74" i="10"/>
  <c r="C74" i="10"/>
  <c r="J129" i="10"/>
  <c r="C129" i="10"/>
  <c r="J234" i="10"/>
  <c r="C234" i="10"/>
  <c r="J53" i="10"/>
  <c r="C53" i="10"/>
  <c r="J203" i="10"/>
  <c r="C203" i="10"/>
  <c r="J123" i="10"/>
  <c r="C123" i="10"/>
  <c r="J315" i="10"/>
  <c r="C315" i="10"/>
  <c r="J356" i="10"/>
  <c r="C356" i="10"/>
  <c r="J5" i="10"/>
  <c r="C5" i="10"/>
  <c r="J326" i="10"/>
  <c r="C326" i="10"/>
  <c r="J225" i="10"/>
  <c r="C225" i="10"/>
  <c r="J13" i="10"/>
  <c r="C13" i="10"/>
  <c r="I377" i="15" l="1"/>
  <c r="L36" i="3"/>
  <c r="L35" i="3"/>
  <c r="L34" i="3"/>
  <c r="L33" i="3"/>
  <c r="L32" i="3"/>
  <c r="L22" i="3"/>
  <c r="L21" i="3"/>
  <c r="L5" i="3"/>
  <c r="L4" i="3"/>
  <c r="L20" i="3"/>
  <c r="L19" i="3"/>
  <c r="L3" i="3"/>
  <c r="L18" i="3"/>
  <c r="L6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I366" i="3"/>
  <c r="I365" i="3"/>
  <c r="I362" i="3"/>
  <c r="I364" i="3"/>
  <c r="I361" i="3"/>
  <c r="I349" i="3"/>
  <c r="I356" i="3"/>
  <c r="I359" i="3"/>
  <c r="I354" i="3"/>
  <c r="I355" i="3"/>
  <c r="I357" i="3"/>
  <c r="I346" i="3"/>
  <c r="I363" i="3"/>
  <c r="I360" i="3"/>
  <c r="I353" i="3"/>
  <c r="I344" i="3"/>
  <c r="I342" i="3"/>
  <c r="I347" i="3"/>
  <c r="I348" i="3"/>
  <c r="I358" i="3"/>
  <c r="I350" i="3"/>
  <c r="I336" i="3"/>
  <c r="I334" i="3"/>
  <c r="I331" i="3"/>
  <c r="I352" i="3"/>
  <c r="I351" i="3"/>
  <c r="I345" i="3"/>
  <c r="I339" i="3"/>
  <c r="I337" i="3"/>
  <c r="I327" i="3"/>
  <c r="I329" i="3"/>
  <c r="I343" i="3"/>
  <c r="I328" i="3"/>
  <c r="I333" i="3"/>
  <c r="I332" i="3"/>
  <c r="I330" i="3"/>
  <c r="I318" i="3"/>
  <c r="I315" i="3"/>
  <c r="I341" i="3"/>
  <c r="I340" i="3"/>
  <c r="I309" i="3"/>
  <c r="I305" i="3"/>
  <c r="I335" i="3"/>
  <c r="I338" i="3"/>
  <c r="I326" i="3"/>
  <c r="I320" i="3"/>
  <c r="I312" i="3"/>
  <c r="I319" i="3"/>
  <c r="I322" i="3"/>
  <c r="I324" i="3"/>
  <c r="I302" i="3"/>
  <c r="I306" i="3"/>
  <c r="I310" i="3"/>
  <c r="I311" i="3"/>
  <c r="I313" i="3"/>
  <c r="I286" i="3"/>
  <c r="I301" i="3"/>
  <c r="I325" i="3"/>
  <c r="I317" i="3"/>
  <c r="I303" i="3"/>
  <c r="I304" i="3"/>
  <c r="I288" i="3"/>
  <c r="I314" i="3"/>
  <c r="I316" i="3"/>
  <c r="I321" i="3"/>
  <c r="I292" i="3"/>
  <c r="I300" i="3"/>
  <c r="I294" i="3"/>
  <c r="I298" i="3"/>
  <c r="I276" i="3"/>
  <c r="I280" i="3"/>
  <c r="I281" i="3"/>
  <c r="I323" i="3"/>
  <c r="I307" i="3"/>
  <c r="I282" i="3"/>
  <c r="I308" i="3"/>
  <c r="I283" i="3"/>
  <c r="I268" i="3"/>
  <c r="I270" i="3"/>
  <c r="I274" i="3"/>
  <c r="I273" i="3"/>
  <c r="I287" i="3"/>
  <c r="I289" i="3"/>
  <c r="I296" i="3"/>
  <c r="I299" i="3"/>
  <c r="I291" i="3"/>
  <c r="I290" i="3"/>
  <c r="I295" i="3"/>
  <c r="I284" i="3"/>
  <c r="I258" i="3"/>
  <c r="I293" i="3"/>
  <c r="I297" i="3"/>
  <c r="I277" i="3"/>
  <c r="I285" i="3"/>
  <c r="I279" i="3"/>
  <c r="I265" i="3"/>
  <c r="I269" i="3"/>
  <c r="I271" i="3"/>
  <c r="I267" i="3"/>
  <c r="I260" i="3"/>
  <c r="I247" i="3"/>
  <c r="I253" i="3"/>
  <c r="I278" i="3"/>
  <c r="I275" i="3"/>
  <c r="I266" i="3"/>
  <c r="I272" i="3"/>
  <c r="I256" i="3"/>
  <c r="I239" i="3"/>
  <c r="I263" i="3"/>
  <c r="I259" i="3"/>
  <c r="I249" i="3"/>
  <c r="I254" i="3"/>
  <c r="I242" i="3"/>
  <c r="I234" i="3"/>
  <c r="I236" i="3"/>
  <c r="I261" i="3"/>
  <c r="I264" i="3"/>
  <c r="I225" i="3"/>
  <c r="I262" i="3"/>
  <c r="I257" i="3"/>
  <c r="I250" i="3"/>
  <c r="I246" i="3"/>
  <c r="I251" i="3"/>
  <c r="I240" i="3"/>
  <c r="I244" i="3"/>
  <c r="I238" i="3"/>
  <c r="I248" i="3"/>
  <c r="I252" i="3"/>
  <c r="I219" i="3"/>
  <c r="I232" i="3"/>
  <c r="I182" i="3"/>
  <c r="I181" i="3"/>
  <c r="I194" i="3"/>
  <c r="I255" i="3"/>
  <c r="I245" i="3"/>
  <c r="I243" i="3"/>
  <c r="I213" i="3"/>
  <c r="I222" i="3"/>
  <c r="I224" i="3"/>
  <c r="I187" i="3"/>
  <c r="I191" i="3"/>
  <c r="I208" i="3"/>
  <c r="I211" i="3"/>
  <c r="I186" i="3"/>
  <c r="I237" i="3"/>
  <c r="I221" i="3"/>
  <c r="I229" i="3"/>
  <c r="I235" i="3"/>
  <c r="I230" i="3"/>
  <c r="I223" i="3"/>
  <c r="I218" i="3"/>
  <c r="I188" i="3"/>
  <c r="I195" i="3"/>
  <c r="I200" i="3"/>
  <c r="I179" i="3"/>
  <c r="I185" i="3"/>
  <c r="I205" i="3"/>
  <c r="I209" i="3"/>
  <c r="I164" i="3"/>
  <c r="I241" i="3"/>
  <c r="I226" i="3"/>
  <c r="I217" i="3"/>
  <c r="I203" i="3"/>
  <c r="I178" i="3"/>
  <c r="I183" i="3"/>
  <c r="I171" i="3"/>
  <c r="I173" i="3"/>
  <c r="I158" i="3"/>
  <c r="I165" i="3"/>
  <c r="I162" i="3"/>
  <c r="I214" i="3"/>
  <c r="I216" i="3"/>
  <c r="I231" i="3"/>
  <c r="I220" i="3"/>
  <c r="I228" i="3"/>
  <c r="I184" i="3"/>
  <c r="I196" i="3"/>
  <c r="I207" i="3"/>
  <c r="I157" i="3"/>
  <c r="I160" i="3"/>
  <c r="I163" i="3"/>
  <c r="I149" i="3"/>
  <c r="I140" i="3"/>
  <c r="I151" i="3"/>
  <c r="I154" i="3"/>
  <c r="I215" i="3"/>
  <c r="I227" i="3"/>
  <c r="I233" i="3"/>
  <c r="I180" i="3"/>
  <c r="I204" i="3"/>
  <c r="I210" i="3"/>
  <c r="I189" i="3"/>
  <c r="I201" i="3"/>
  <c r="I202" i="3"/>
  <c r="I212" i="3"/>
  <c r="I168" i="3"/>
  <c r="I166" i="3"/>
  <c r="I175" i="3"/>
  <c r="I137" i="3"/>
  <c r="I190" i="3"/>
  <c r="I197" i="3"/>
  <c r="I206" i="3"/>
  <c r="I192" i="3"/>
  <c r="I177" i="3"/>
  <c r="I138" i="3"/>
  <c r="I134" i="3"/>
  <c r="I135" i="3"/>
  <c r="I132" i="3"/>
  <c r="I126" i="3"/>
  <c r="I199" i="3"/>
  <c r="I193" i="3"/>
  <c r="I198" i="3"/>
  <c r="I159" i="3"/>
  <c r="I170" i="3"/>
  <c r="I142" i="3"/>
  <c r="I127" i="3"/>
  <c r="I123" i="3"/>
  <c r="I176" i="3"/>
  <c r="I167" i="3"/>
  <c r="I169" i="3"/>
  <c r="I172" i="3"/>
  <c r="I174" i="3"/>
  <c r="I141" i="3"/>
  <c r="I147" i="3"/>
  <c r="I145" i="3"/>
  <c r="I146" i="3"/>
  <c r="I150" i="3"/>
  <c r="I118" i="3"/>
  <c r="I106" i="3"/>
  <c r="I101" i="3"/>
  <c r="I116" i="3"/>
  <c r="I156" i="3"/>
  <c r="I161" i="3"/>
  <c r="I155" i="3"/>
  <c r="I139" i="3"/>
  <c r="I102" i="3"/>
  <c r="I100" i="3"/>
  <c r="I111" i="3"/>
  <c r="I105" i="3"/>
  <c r="I148" i="3"/>
  <c r="I153" i="3"/>
  <c r="I144" i="3"/>
  <c r="I129" i="3"/>
  <c r="I133" i="3"/>
  <c r="I136" i="3"/>
  <c r="I114" i="3"/>
  <c r="I115" i="3"/>
  <c r="I119" i="3"/>
  <c r="I94" i="3"/>
  <c r="I93" i="3"/>
  <c r="I152" i="3"/>
  <c r="I143" i="3"/>
  <c r="I130" i="3"/>
  <c r="I131" i="3"/>
  <c r="I113" i="3"/>
  <c r="I95" i="3"/>
  <c r="I125" i="3"/>
  <c r="I128" i="3"/>
  <c r="I124" i="3"/>
  <c r="I103" i="3"/>
  <c r="I97" i="3"/>
  <c r="I84" i="3"/>
  <c r="I79" i="3"/>
  <c r="I107" i="3"/>
  <c r="I117" i="3"/>
  <c r="I122" i="3"/>
  <c r="I112" i="3"/>
  <c r="I82" i="3"/>
  <c r="I92" i="3"/>
  <c r="I96" i="3"/>
  <c r="I86" i="3"/>
  <c r="I66" i="3"/>
  <c r="I67" i="3"/>
  <c r="I73" i="3"/>
  <c r="I110" i="3"/>
  <c r="I108" i="3"/>
  <c r="I109" i="3"/>
  <c r="I120" i="3"/>
  <c r="I121" i="3"/>
  <c r="I99" i="3"/>
  <c r="I85" i="3"/>
  <c r="I87" i="3"/>
  <c r="I75" i="3"/>
  <c r="I55" i="3"/>
  <c r="I62" i="3"/>
  <c r="I104" i="3"/>
  <c r="I56" i="3"/>
  <c r="I81" i="3"/>
  <c r="I80" i="3"/>
  <c r="I64" i="3"/>
  <c r="I58" i="3"/>
  <c r="I89" i="3"/>
  <c r="I98" i="3"/>
  <c r="I83" i="3"/>
  <c r="I88" i="3"/>
  <c r="I90" i="3"/>
  <c r="I91" i="3"/>
  <c r="I69" i="3"/>
  <c r="I76" i="3"/>
  <c r="I54" i="3"/>
  <c r="I59" i="3"/>
  <c r="I46" i="3"/>
  <c r="I74" i="3"/>
  <c r="I70" i="3"/>
  <c r="I77" i="3"/>
  <c r="I60" i="3"/>
  <c r="I57" i="3"/>
  <c r="I61" i="3"/>
  <c r="I50" i="3"/>
  <c r="I78" i="3"/>
  <c r="I68" i="3"/>
  <c r="I71" i="3"/>
  <c r="I72" i="3"/>
  <c r="I53" i="3"/>
  <c r="I65" i="3"/>
  <c r="I47" i="3"/>
  <c r="I43" i="3"/>
  <c r="I52" i="3"/>
  <c r="I48" i="3"/>
  <c r="I42" i="3"/>
  <c r="I26" i="3"/>
  <c r="I63" i="3"/>
  <c r="I51" i="3"/>
  <c r="I44" i="3"/>
  <c r="I45" i="3"/>
  <c r="I41" i="3"/>
  <c r="I29" i="3"/>
  <c r="I27" i="3"/>
  <c r="I49" i="3"/>
  <c r="I25" i="3"/>
  <c r="I31" i="3"/>
  <c r="I34" i="3"/>
  <c r="I32" i="3"/>
  <c r="I40" i="3"/>
  <c r="I33" i="3"/>
  <c r="I36" i="3"/>
  <c r="I24" i="3"/>
  <c r="I38" i="3"/>
  <c r="I39" i="3"/>
  <c r="I22" i="3"/>
  <c r="I23" i="3"/>
  <c r="I19" i="3"/>
  <c r="I18" i="3"/>
  <c r="I37" i="3"/>
  <c r="I30" i="3"/>
  <c r="I28" i="3"/>
  <c r="I35" i="3"/>
  <c r="I21" i="3"/>
  <c r="I17" i="3"/>
  <c r="I20" i="3"/>
  <c r="I15" i="3"/>
  <c r="I14" i="3"/>
  <c r="I12" i="3"/>
  <c r="I13" i="3"/>
  <c r="I11" i="3"/>
  <c r="I9" i="3"/>
  <c r="I16" i="3"/>
  <c r="I7" i="3"/>
  <c r="I3" i="3"/>
  <c r="I10" i="3"/>
  <c r="I6" i="3"/>
  <c r="I8" i="3"/>
  <c r="I5" i="3"/>
  <c r="I4" i="3"/>
  <c r="I2" i="3"/>
  <c r="B366" i="3"/>
  <c r="B365" i="3"/>
  <c r="B362" i="3"/>
  <c r="B364" i="3"/>
  <c r="B361" i="3"/>
  <c r="B349" i="3"/>
  <c r="B356" i="3"/>
  <c r="B359" i="3"/>
  <c r="B354" i="3"/>
  <c r="B355" i="3"/>
  <c r="B357" i="3"/>
  <c r="B346" i="3"/>
  <c r="B363" i="3"/>
  <c r="B360" i="3"/>
  <c r="B353" i="3"/>
  <c r="B344" i="3"/>
  <c r="B342" i="3"/>
  <c r="B347" i="3"/>
  <c r="B348" i="3"/>
  <c r="B358" i="3"/>
  <c r="B350" i="3"/>
  <c r="B336" i="3"/>
  <c r="B334" i="3"/>
  <c r="B331" i="3"/>
  <c r="B352" i="3"/>
  <c r="B351" i="3"/>
  <c r="B345" i="3"/>
  <c r="B339" i="3"/>
  <c r="B337" i="3"/>
  <c r="B327" i="3"/>
  <c r="B329" i="3"/>
  <c r="B343" i="3"/>
  <c r="B328" i="3"/>
  <c r="B333" i="3"/>
  <c r="B332" i="3"/>
  <c r="B330" i="3"/>
  <c r="B318" i="3"/>
  <c r="B315" i="3"/>
  <c r="B341" i="3"/>
  <c r="B340" i="3"/>
  <c r="B309" i="3"/>
  <c r="B305" i="3"/>
  <c r="B335" i="3"/>
  <c r="B338" i="3"/>
  <c r="B326" i="3"/>
  <c r="B320" i="3"/>
  <c r="B312" i="3"/>
  <c r="B319" i="3"/>
  <c r="B322" i="3"/>
  <c r="B324" i="3"/>
  <c r="B302" i="3"/>
  <c r="B306" i="3"/>
  <c r="B310" i="3"/>
  <c r="B311" i="3"/>
  <c r="B313" i="3"/>
  <c r="B286" i="3"/>
  <c r="B301" i="3"/>
  <c r="B325" i="3"/>
  <c r="B317" i="3"/>
  <c r="B303" i="3"/>
  <c r="B304" i="3"/>
  <c r="B288" i="3"/>
  <c r="B314" i="3"/>
  <c r="B316" i="3"/>
  <c r="B321" i="3"/>
  <c r="B292" i="3"/>
  <c r="B300" i="3"/>
  <c r="B294" i="3"/>
  <c r="B298" i="3"/>
  <c r="B276" i="3"/>
  <c r="B280" i="3"/>
  <c r="B281" i="3"/>
  <c r="B323" i="3"/>
  <c r="B307" i="3"/>
  <c r="B282" i="3"/>
  <c r="B308" i="3"/>
  <c r="B283" i="3"/>
  <c r="B268" i="3"/>
  <c r="B270" i="3"/>
  <c r="B274" i="3"/>
  <c r="B273" i="3"/>
  <c r="B287" i="3"/>
  <c r="B289" i="3"/>
  <c r="B296" i="3"/>
  <c r="B299" i="3"/>
  <c r="B291" i="3"/>
  <c r="B290" i="3"/>
  <c r="B295" i="3"/>
  <c r="B284" i="3"/>
  <c r="B258" i="3"/>
  <c r="B293" i="3"/>
  <c r="B297" i="3"/>
  <c r="B277" i="3"/>
  <c r="B285" i="3"/>
  <c r="B279" i="3"/>
  <c r="B265" i="3"/>
  <c r="B269" i="3"/>
  <c r="B271" i="3"/>
  <c r="B267" i="3"/>
  <c r="B260" i="3"/>
  <c r="B247" i="3"/>
  <c r="B253" i="3"/>
  <c r="B278" i="3"/>
  <c r="B275" i="3"/>
  <c r="B266" i="3"/>
  <c r="B272" i="3"/>
  <c r="B256" i="3"/>
  <c r="B239" i="3"/>
  <c r="B263" i="3"/>
  <c r="B259" i="3"/>
  <c r="B249" i="3"/>
  <c r="B254" i="3"/>
  <c r="B242" i="3"/>
  <c r="B234" i="3"/>
  <c r="B236" i="3"/>
  <c r="B261" i="3"/>
  <c r="B264" i="3"/>
  <c r="B225" i="3"/>
  <c r="B262" i="3"/>
  <c r="B257" i="3"/>
  <c r="B250" i="3"/>
  <c r="B246" i="3"/>
  <c r="B251" i="3"/>
  <c r="B240" i="3"/>
  <c r="B244" i="3"/>
  <c r="B238" i="3"/>
  <c r="B248" i="3"/>
  <c r="B252" i="3"/>
  <c r="B219" i="3"/>
  <c r="B232" i="3"/>
  <c r="B182" i="3"/>
  <c r="B181" i="3"/>
  <c r="B194" i="3"/>
  <c r="B255" i="3"/>
  <c r="B245" i="3"/>
  <c r="B243" i="3"/>
  <c r="B213" i="3"/>
  <c r="B222" i="3"/>
  <c r="B224" i="3"/>
  <c r="B187" i="3"/>
  <c r="B191" i="3"/>
  <c r="B208" i="3"/>
  <c r="B211" i="3"/>
  <c r="B186" i="3"/>
  <c r="B237" i="3"/>
  <c r="B221" i="3"/>
  <c r="B229" i="3"/>
  <c r="B235" i="3"/>
  <c r="B230" i="3"/>
  <c r="B223" i="3"/>
  <c r="B218" i="3"/>
  <c r="B188" i="3"/>
  <c r="B195" i="3"/>
  <c r="B200" i="3"/>
  <c r="B179" i="3"/>
  <c r="B185" i="3"/>
  <c r="B205" i="3"/>
  <c r="B209" i="3"/>
  <c r="B164" i="3"/>
  <c r="B241" i="3"/>
  <c r="B226" i="3"/>
  <c r="B217" i="3"/>
  <c r="B203" i="3"/>
  <c r="B178" i="3"/>
  <c r="B183" i="3"/>
  <c r="B171" i="3"/>
  <c r="B173" i="3"/>
  <c r="B158" i="3"/>
  <c r="B165" i="3"/>
  <c r="B162" i="3"/>
  <c r="B214" i="3"/>
  <c r="B216" i="3"/>
  <c r="B231" i="3"/>
  <c r="B220" i="3"/>
  <c r="B228" i="3"/>
  <c r="B184" i="3"/>
  <c r="B196" i="3"/>
  <c r="B207" i="3"/>
  <c r="B157" i="3"/>
  <c r="B160" i="3"/>
  <c r="B163" i="3"/>
  <c r="B149" i="3"/>
  <c r="B140" i="3"/>
  <c r="B151" i="3"/>
  <c r="B154" i="3"/>
  <c r="B215" i="3"/>
  <c r="B227" i="3"/>
  <c r="B233" i="3"/>
  <c r="B180" i="3"/>
  <c r="B204" i="3"/>
  <c r="B210" i="3"/>
  <c r="B189" i="3"/>
  <c r="B201" i="3"/>
  <c r="B202" i="3"/>
  <c r="B212" i="3"/>
  <c r="B168" i="3"/>
  <c r="B166" i="3"/>
  <c r="B175" i="3"/>
  <c r="B137" i="3"/>
  <c r="B190" i="3"/>
  <c r="B197" i="3"/>
  <c r="B206" i="3"/>
  <c r="B192" i="3"/>
  <c r="B177" i="3"/>
  <c r="B138" i="3"/>
  <c r="B134" i="3"/>
  <c r="B135" i="3"/>
  <c r="B132" i="3"/>
  <c r="B126" i="3"/>
  <c r="B199" i="3"/>
  <c r="B193" i="3"/>
  <c r="B198" i="3"/>
  <c r="B159" i="3"/>
  <c r="B170" i="3"/>
  <c r="B142" i="3"/>
  <c r="B127" i="3"/>
  <c r="B123" i="3"/>
  <c r="B176" i="3"/>
  <c r="B167" i="3"/>
  <c r="B169" i="3"/>
  <c r="B172" i="3"/>
  <c r="B174" i="3"/>
  <c r="B141" i="3"/>
  <c r="B147" i="3"/>
  <c r="B145" i="3"/>
  <c r="B146" i="3"/>
  <c r="B150" i="3"/>
  <c r="B118" i="3"/>
  <c r="B106" i="3"/>
  <c r="B101" i="3"/>
  <c r="B116" i="3"/>
  <c r="B156" i="3"/>
  <c r="B161" i="3"/>
  <c r="B155" i="3"/>
  <c r="B139" i="3"/>
  <c r="B102" i="3"/>
  <c r="B100" i="3"/>
  <c r="B111" i="3"/>
  <c r="B105" i="3"/>
  <c r="B148" i="3"/>
  <c r="B153" i="3"/>
  <c r="B144" i="3"/>
  <c r="B129" i="3"/>
  <c r="B133" i="3"/>
  <c r="B136" i="3"/>
  <c r="B114" i="3"/>
  <c r="B115" i="3"/>
  <c r="B119" i="3"/>
  <c r="B94" i="3"/>
  <c r="B93" i="3"/>
  <c r="B152" i="3"/>
  <c r="B143" i="3"/>
  <c r="B130" i="3"/>
  <c r="B131" i="3"/>
  <c r="B113" i="3"/>
  <c r="B95" i="3"/>
  <c r="B125" i="3"/>
  <c r="B128" i="3"/>
  <c r="B124" i="3"/>
  <c r="B103" i="3"/>
  <c r="B97" i="3"/>
  <c r="B84" i="3"/>
  <c r="B79" i="3"/>
  <c r="B107" i="3"/>
  <c r="B117" i="3"/>
  <c r="B122" i="3"/>
  <c r="B112" i="3"/>
  <c r="B82" i="3"/>
  <c r="B92" i="3"/>
  <c r="B96" i="3"/>
  <c r="B86" i="3"/>
  <c r="B66" i="3"/>
  <c r="B67" i="3"/>
  <c r="B73" i="3"/>
  <c r="B110" i="3"/>
  <c r="B108" i="3"/>
  <c r="B109" i="3"/>
  <c r="B120" i="3"/>
  <c r="B121" i="3"/>
  <c r="B99" i="3"/>
  <c r="B85" i="3"/>
  <c r="B87" i="3"/>
  <c r="B75" i="3"/>
  <c r="B55" i="3"/>
  <c r="B62" i="3"/>
  <c r="B104" i="3"/>
  <c r="B56" i="3"/>
  <c r="B81" i="3"/>
  <c r="B80" i="3"/>
  <c r="B64" i="3"/>
  <c r="B58" i="3"/>
  <c r="B89" i="3"/>
  <c r="B98" i="3"/>
  <c r="B83" i="3"/>
  <c r="B88" i="3"/>
  <c r="B90" i="3"/>
  <c r="B91" i="3"/>
  <c r="B69" i="3"/>
  <c r="B76" i="3"/>
  <c r="B54" i="3"/>
  <c r="B59" i="3"/>
  <c r="B46" i="3"/>
  <c r="B74" i="3"/>
  <c r="B70" i="3"/>
  <c r="B77" i="3"/>
  <c r="B60" i="3"/>
  <c r="B57" i="3"/>
  <c r="B61" i="3"/>
  <c r="B50" i="3"/>
  <c r="B78" i="3"/>
  <c r="B68" i="3"/>
  <c r="B71" i="3"/>
  <c r="B72" i="3"/>
  <c r="B53" i="3"/>
  <c r="B65" i="3"/>
  <c r="B47" i="3"/>
  <c r="B43" i="3"/>
  <c r="B52" i="3"/>
  <c r="B48" i="3"/>
  <c r="B42" i="3"/>
  <c r="B26" i="3"/>
  <c r="B63" i="3"/>
  <c r="B51" i="3"/>
  <c r="B44" i="3"/>
  <c r="B45" i="3"/>
  <c r="B41" i="3"/>
  <c r="B29" i="3"/>
  <c r="B27" i="3"/>
  <c r="B49" i="3"/>
  <c r="B25" i="3"/>
  <c r="B31" i="3"/>
  <c r="B34" i="3"/>
  <c r="B32" i="3"/>
  <c r="B40" i="3"/>
  <c r="B33" i="3"/>
  <c r="B36" i="3"/>
  <c r="B24" i="3"/>
  <c r="B38" i="3"/>
  <c r="B39" i="3"/>
  <c r="B22" i="3"/>
  <c r="B23" i="3"/>
  <c r="B19" i="3"/>
  <c r="B18" i="3"/>
  <c r="B37" i="3"/>
  <c r="B30" i="3"/>
  <c r="B28" i="3"/>
  <c r="B35" i="3"/>
  <c r="B21" i="3"/>
  <c r="B17" i="3"/>
  <c r="B20" i="3"/>
  <c r="B15" i="3"/>
  <c r="B14" i="3"/>
  <c r="B12" i="3"/>
  <c r="B13" i="3"/>
  <c r="B11" i="3"/>
  <c r="B9" i="3"/>
  <c r="B16" i="3"/>
  <c r="B7" i="3"/>
  <c r="B3" i="3"/>
  <c r="B10" i="3"/>
  <c r="B6" i="3"/>
  <c r="B8" i="3"/>
  <c r="B5" i="3"/>
  <c r="B4" i="3"/>
  <c r="B2" i="3"/>
</calcChain>
</file>

<file path=xl/sharedStrings.xml><?xml version="1.0" encoding="utf-8"?>
<sst xmlns="http://schemas.openxmlformats.org/spreadsheetml/2006/main" count="2523" uniqueCount="719">
  <si>
    <t>Promedio de Rainfall</t>
  </si>
  <si>
    <t>Promedio de Temperature</t>
  </si>
  <si>
    <t>Total general</t>
  </si>
  <si>
    <t>Date</t>
  </si>
  <si>
    <t>Rainfall</t>
  </si>
  <si>
    <t>Temperature</t>
  </si>
  <si>
    <t>sales</t>
  </si>
  <si>
    <t>Log Rainfall</t>
  </si>
  <si>
    <t>Log Sales</t>
  </si>
  <si>
    <t xml:space="preserve">Date </t>
  </si>
  <si>
    <t>Flayers</t>
  </si>
  <si>
    <t>Sales</t>
  </si>
  <si>
    <t>Day</t>
  </si>
  <si>
    <t>Averege Revenue</t>
  </si>
  <si>
    <t>Friday</t>
  </si>
  <si>
    <t>Monday</t>
  </si>
  <si>
    <t>Saturday</t>
  </si>
  <si>
    <t>Sunday</t>
  </si>
  <si>
    <t>Thursday</t>
  </si>
  <si>
    <t>Tuesday</t>
  </si>
  <si>
    <t>Wednesday</t>
  </si>
  <si>
    <t>Dates</t>
  </si>
  <si>
    <t>Month</t>
  </si>
  <si>
    <t>Flyers</t>
  </si>
  <si>
    <t>Price</t>
  </si>
  <si>
    <t>Revenue</t>
  </si>
  <si>
    <t>Sales statistics</t>
  </si>
  <si>
    <t>Mean</t>
  </si>
  <si>
    <t>Mode</t>
  </si>
  <si>
    <t>Variance</t>
  </si>
  <si>
    <t>St. Dev</t>
  </si>
  <si>
    <t>Rainfall Statistics</t>
  </si>
  <si>
    <t>Median</t>
  </si>
  <si>
    <t>Temperature Statics</t>
  </si>
  <si>
    <t>RandomID</t>
  </si>
  <si>
    <t>Main Rain</t>
  </si>
  <si>
    <t>Population</t>
  </si>
  <si>
    <t>Rain StDev</t>
  </si>
  <si>
    <t>Sample 1</t>
  </si>
  <si>
    <t>Sample2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</si>
  <si>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</si>
  <si>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</si>
  <si>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</si>
  <si>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</si>
  <si>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</si>
  <si>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</si>
  <si>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</si>
  <si>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</si>
  <si>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</si>
  <si>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</si>
  <si>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</si>
  <si>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</si>
  <si>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</si>
  <si>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</si>
  <si>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</si>
  <si>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</si>
  <si>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</si>
  <si>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</si>
  <si>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</si>
  <si>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</si>
  <si>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</si>
  <si>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</si>
  <si>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</si>
  <si>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</si>
  <si>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</si>
  <si>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</si>
  <si>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</si>
  <si>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</si>
  <si>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</si>
  <si>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</si>
  <si>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</si>
  <si>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</si>
  <si>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</si>
  <si>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</si>
  <si>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</si>
  <si>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</si>
  <si>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</si>
  <si>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</si>
  <si>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</si>
  <si>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</si>
  <si>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</si>
  <si>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</si>
  <si>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</si>
  <si>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</si>
  <si>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</si>
  <si>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</si>
  <si>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</si>
  <si>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</si>
  <si>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</si>
  <si>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</si>
  <si>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</si>
  <si>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</si>
  <si>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</si>
  <si>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</si>
  <si>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</si>
  <si>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</si>
  <si>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</si>
  <si>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</si>
  <si>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</si>
  <si>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</si>
  <si>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</si>
  <si>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</si>
  <si>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</si>
  <si>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</si>
  <si>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</si>
  <si>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</si>
  <si>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</si>
  <si>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</si>
  <si>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</si>
  <si>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</si>
  <si>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</si>
  <si>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</si>
  <si>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</si>
  <si>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</si>
  <si>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</si>
  <si>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</si>
  <si>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</si>
  <si>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</si>
  <si>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</si>
  <si>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</si>
  <si>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</si>
  <si>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</si>
  <si>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</si>
  <si>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</si>
  <si>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</si>
  <si>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</si>
  <si>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</si>
  <si>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</si>
  <si>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</si>
  <si>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</si>
  <si>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</si>
  <si>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</si>
  <si>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</si>
  <si>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</si>
  <si>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</si>
  <si>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</si>
  <si>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</si>
  <si>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</si>
  <si>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</si>
  <si>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</si>
  <si>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</si>
  <si>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</si>
  <si>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</si>
  <si>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</si>
  <si>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</si>
  <si>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</si>
  <si>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</si>
  <si>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</si>
  <si>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</si>
  <si>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</si>
  <si>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</si>
  <si>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</si>
  <si>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</si>
  <si>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</si>
  <si>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</si>
  <si>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</si>
  <si>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</si>
  <si>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</si>
  <si>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</si>
  <si>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</si>
  <si>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</si>
  <si>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</si>
  <si>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</si>
  <si>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</si>
  <si>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</si>
  <si>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</si>
  <si>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</si>
  <si>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</si>
  <si>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</si>
  <si>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</si>
  <si>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</si>
  <si>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</si>
  <si>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</si>
  <si>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</si>
  <si>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</si>
  <si>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</si>
  <si>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</si>
  <si>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</si>
  <si>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</si>
  <si>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</si>
  <si>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</si>
  <si>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</si>
  <si>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</si>
  <si>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</si>
  <si>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</si>
  <si>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</si>
  <si>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</si>
  <si>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</si>
  <si>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</si>
  <si>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</si>
  <si>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</si>
  <si>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</si>
  <si>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</si>
  <si>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</si>
  <si>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</si>
  <si>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</si>
  <si>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</si>
  <si>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</si>
  <si>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</si>
  <si>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</si>
  <si>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</si>
  <si>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</si>
  <si>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</si>
  <si>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</si>
  <si>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</si>
  <si>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</si>
  <si>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</si>
  <si>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</si>
  <si>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</si>
  <si>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</si>
  <si>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</si>
  <si>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</si>
  <si>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</si>
  <si>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</si>
  <si>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</si>
  <si>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</si>
  <si>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</si>
  <si>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</si>
  <si>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</si>
  <si>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</si>
  <si>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</si>
  <si>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</si>
  <si>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</si>
  <si>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</si>
  <si>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</si>
  <si>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</si>
  <si>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</si>
  <si>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</si>
  <si>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</si>
  <si>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</si>
  <si>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</si>
  <si>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</si>
  <si>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</si>
  <si>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</si>
  <si>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</si>
  <si>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</si>
  <si>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</si>
  <si>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</si>
  <si>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</si>
  <si>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</si>
  <si>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</si>
  <si>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</si>
  <si>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</si>
  <si>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</si>
  <si>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</si>
  <si>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</si>
  <si>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</si>
  <si>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</si>
  <si>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</si>
  <si>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</si>
  <si>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</si>
  <si>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</si>
  <si>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</si>
  <si>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</si>
  <si>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</si>
  <si>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</si>
  <si>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</si>
  <si>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</si>
  <si>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</si>
  <si>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</si>
  <si>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</si>
  <si>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</si>
  <si>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</si>
  <si>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</si>
  <si>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</si>
  <si>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</si>
  <si>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</si>
  <si>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</si>
  <si>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</si>
  <si>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</si>
  <si>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</si>
  <si>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</si>
  <si>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</si>
  <si>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</si>
  <si>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</si>
  <si>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</si>
  <si>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</si>
  <si>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</si>
  <si>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</si>
  <si>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</si>
  <si>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</si>
  <si>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</si>
  <si>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</si>
  <si>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</si>
  <si>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</si>
  <si>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</si>
  <si>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</si>
  <si>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</si>
  <si>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</si>
  <si>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</si>
  <si>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</si>
  <si>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</si>
  <si>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</si>
  <si>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</si>
  <si>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</si>
  <si>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</si>
  <si>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</si>
  <si>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</si>
  <si>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</si>
  <si>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</si>
  <si>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</si>
  <si>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</si>
  <si>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</si>
  <si>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</si>
  <si>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</si>
  <si>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</si>
  <si>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</si>
  <si>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</si>
  <si>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</si>
  <si>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</si>
  <si>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</si>
  <si>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</si>
  <si>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</si>
  <si>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</si>
  <si>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</si>
  <si>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</si>
  <si>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</si>
  <si>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</si>
  <si>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</si>
  <si>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</si>
  <si>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</si>
  <si>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</si>
  <si>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</si>
  <si>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</si>
  <si>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</si>
  <si>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</si>
  <si>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</si>
  <si>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</si>
  <si>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</si>
  <si>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</si>
  <si>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Sampling Mean</t>
  </si>
  <si>
    <t>Main Temperature</t>
  </si>
  <si>
    <t>Temperature StDev</t>
  </si>
  <si>
    <t>Row Labels</t>
  </si>
  <si>
    <t>Grand Total</t>
  </si>
  <si>
    <t>Sum of Sales</t>
  </si>
  <si>
    <t>ene</t>
  </si>
  <si>
    <t>01-ene</t>
  </si>
  <si>
    <t>02-ene</t>
  </si>
  <si>
    <t>03-ene</t>
  </si>
  <si>
    <t>04-ene</t>
  </si>
  <si>
    <t>05-ene</t>
  </si>
  <si>
    <t>06-ene</t>
  </si>
  <si>
    <t>07-ene</t>
  </si>
  <si>
    <t>08-ene</t>
  </si>
  <si>
    <t>09-ene</t>
  </si>
  <si>
    <t>10-ene</t>
  </si>
  <si>
    <t>11-ene</t>
  </si>
  <si>
    <t>12-ene</t>
  </si>
  <si>
    <t>13-ene</t>
  </si>
  <si>
    <t>14-ene</t>
  </si>
  <si>
    <t>15-ene</t>
  </si>
  <si>
    <t>16-ene</t>
  </si>
  <si>
    <t>17-ene</t>
  </si>
  <si>
    <t>18-ene</t>
  </si>
  <si>
    <t>19-ene</t>
  </si>
  <si>
    <t>20-ene</t>
  </si>
  <si>
    <t>21-ene</t>
  </si>
  <si>
    <t>22-ene</t>
  </si>
  <si>
    <t>23-ene</t>
  </si>
  <si>
    <t>24-ene</t>
  </si>
  <si>
    <t>25-ene</t>
  </si>
  <si>
    <t>26-ene</t>
  </si>
  <si>
    <t>27-ene</t>
  </si>
  <si>
    <t>28-ene</t>
  </si>
  <si>
    <t>29-ene</t>
  </si>
  <si>
    <t>30-ene</t>
  </si>
  <si>
    <t>31-ene</t>
  </si>
  <si>
    <t>feb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</si>
  <si>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</si>
  <si>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</si>
  <si>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</si>
  <si>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</si>
  <si>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</si>
  <si>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</si>
  <si>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</si>
  <si>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</si>
  <si>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</si>
  <si>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</si>
  <si>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</si>
  <si>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</si>
  <si>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</si>
  <si>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</si>
  <si>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</si>
  <si>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</si>
  <si>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</si>
  <si>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</si>
  <si>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</si>
  <si>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</si>
  <si>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</si>
  <si>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</si>
  <si>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</si>
  <si>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</si>
  <si>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</si>
  <si>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</si>
  <si>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</si>
  <si>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</si>
  <si>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</si>
  <si>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</si>
  <si>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</si>
  <si>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</si>
  <si>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</si>
  <si>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</si>
  <si>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</si>
  <si>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</si>
  <si>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</si>
  <si>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</si>
  <si>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</si>
  <si>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</si>
  <si>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</si>
  <si>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</si>
  <si>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</si>
  <si>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</si>
  <si>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</si>
  <si>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</si>
  <si>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</si>
  <si>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</si>
  <si>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</si>
  <si>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</si>
  <si>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</si>
  <si>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</si>
  <si>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</si>
  <si>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</si>
  <si>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</si>
  <si>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</si>
  <si>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</si>
  <si>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</si>
  <si>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</si>
  <si>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</si>
  <si>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abr</t>
  </si>
  <si>
    <t>01-abr</t>
  </si>
  <si>
    <t>02-abr</t>
  </si>
  <si>
    <t>03-abr</t>
  </si>
  <si>
    <t>04-abr</t>
  </si>
  <si>
    <t>05-abr</t>
  </si>
  <si>
    <t>06-abr</t>
  </si>
  <si>
    <t>07-abr</t>
  </si>
  <si>
    <t>08-abr</t>
  </si>
  <si>
    <t>09-abr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</si>
  <si>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</si>
  <si>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</si>
  <si>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</si>
  <si>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</si>
  <si>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</si>
  <si>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</si>
  <si>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</si>
  <si>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</si>
  <si>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</si>
  <si>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</si>
  <si>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</si>
  <si>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</si>
  <si>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</si>
  <si>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</si>
  <si>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</si>
  <si>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</si>
  <si>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</si>
  <si>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</si>
  <si>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</si>
  <si>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</si>
  <si>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</si>
  <si>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may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</si>
  <si>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</si>
  <si>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</si>
  <si>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</si>
  <si>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</si>
  <si>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</si>
  <si>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</si>
  <si>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</si>
  <si>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</si>
  <si>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</si>
  <si>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</si>
  <si>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</si>
  <si>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</si>
  <si>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</si>
  <si>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</si>
  <si>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</si>
  <si>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</si>
  <si>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</si>
  <si>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</si>
  <si>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</si>
  <si>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</si>
  <si>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</si>
  <si>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</si>
  <si>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</si>
  <si>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</si>
  <si>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</si>
  <si>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</si>
  <si>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</si>
  <si>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</si>
  <si>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</si>
  <si>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</si>
  <si>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</si>
  <si>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</si>
  <si>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</si>
  <si>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</si>
  <si>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</si>
  <si>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</si>
  <si>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</si>
  <si>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</si>
  <si>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</si>
  <si>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</si>
  <si>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</si>
  <si>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</si>
  <si>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</si>
  <si>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</si>
  <si>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</si>
  <si>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</si>
  <si>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</si>
  <si>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</si>
  <si>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</si>
  <si>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</si>
  <si>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</si>
  <si>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</si>
  <si>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</si>
  <si>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</si>
  <si>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</si>
  <si>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</si>
  <si>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</si>
  <si>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</si>
  <si>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</si>
  <si>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</si>
  <si>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</si>
  <si>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</si>
  <si>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</si>
  <si>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</si>
  <si>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</si>
  <si>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</si>
  <si>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</si>
  <si>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</si>
  <si>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</si>
  <si>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</si>
  <si>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</si>
  <si>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</si>
  <si>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</si>
  <si>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</si>
  <si>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</si>
  <si>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</si>
  <si>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</si>
  <si>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</si>
  <si>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</si>
  <si>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</si>
  <si>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</si>
  <si>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</si>
  <si>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</si>
  <si>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</si>
  <si>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</si>
  <si>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</si>
  <si>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</si>
  <si>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</si>
  <si>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</si>
  <si>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</si>
  <si>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</si>
  <si>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</si>
  <si>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</si>
  <si>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</si>
  <si>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</si>
  <si>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</si>
  <si>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</si>
  <si>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</si>
  <si>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</si>
  <si>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</si>
  <si>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</si>
  <si>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</si>
  <si>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</si>
  <si>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</si>
  <si>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</si>
  <si>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</si>
  <si>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</si>
  <si>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</si>
  <si>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</si>
  <si>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</si>
  <si>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</si>
  <si>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</si>
  <si>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</si>
  <si>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</si>
  <si>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>20-ago</t>
  </si>
  <si>
    <t>21-ago</t>
  </si>
  <si>
    <t>22-ago</t>
  </si>
  <si>
    <t>23-ago</t>
  </si>
  <si>
    <t>24-ago</t>
  </si>
  <si>
    <t>25-ago</t>
  </si>
  <si>
    <t>26-ago</t>
  </si>
  <si>
    <t>27-ago</t>
  </si>
  <si>
    <t>28-ago</t>
  </si>
  <si>
    <t>29-ago</t>
  </si>
  <si>
    <t>30-ago</t>
  </si>
  <si>
    <t>31-ago</t>
  </si>
  <si>
    <t>sep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</si>
  <si>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</si>
  <si>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</si>
  <si>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</si>
  <si>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</si>
  <si>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</si>
  <si>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</si>
  <si>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</si>
  <si>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</si>
  <si>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</si>
  <si>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</si>
  <si>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</si>
  <si>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</si>
  <si>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</si>
  <si>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</si>
  <si>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</si>
  <si>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</si>
  <si>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</si>
  <si>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</si>
  <si>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</si>
  <si>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</si>
  <si>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</si>
  <si>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</si>
  <si>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</si>
  <si>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</si>
  <si>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</si>
  <si>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</si>
  <si>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</si>
  <si>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</si>
  <si>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</si>
  <si>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</si>
  <si>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</si>
  <si>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</si>
  <si>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</si>
  <si>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</si>
  <si>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</si>
  <si>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</si>
  <si>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</si>
  <si>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</si>
  <si>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</si>
  <si>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</si>
  <si>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</si>
  <si>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</si>
  <si>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</si>
  <si>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</si>
  <si>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</si>
  <si>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</si>
  <si>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</si>
  <si>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</si>
  <si>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</si>
  <si>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</si>
  <si>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</si>
  <si>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</si>
  <si>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</si>
  <si>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</si>
  <si>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</si>
  <si>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</si>
  <si>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</si>
  <si>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</si>
  <si>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</si>
  <si>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</si>
  <si>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</si>
  <si>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</si>
  <si>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</si>
  <si>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</si>
  <si>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</si>
  <si>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</si>
  <si>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</si>
  <si>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</si>
  <si>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</si>
  <si>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</si>
  <si>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</si>
  <si>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</si>
  <si>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</si>
  <si>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</si>
  <si>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</si>
  <si>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</si>
  <si>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</si>
  <si>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</si>
  <si>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</si>
  <si>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</si>
  <si>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</si>
  <si>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</si>
  <si>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</si>
  <si>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</si>
  <si>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</si>
  <si>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</si>
  <si>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</si>
  <si>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</si>
  <si>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</si>
  <si>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</si>
  <si>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</si>
  <si>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</si>
  <si>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</si>
  <si>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dic</t>
  </si>
  <si>
    <t>01-dic</t>
  </si>
  <si>
    <t>02-dic</t>
  </si>
  <si>
    <t>03-dic</t>
  </si>
  <si>
    <t>04-dic</t>
  </si>
  <si>
    <t>05-dic</t>
  </si>
  <si>
    <t>06-dic</t>
  </si>
  <si>
    <t>07-dic</t>
  </si>
  <si>
    <t>08-dic</t>
  </si>
  <si>
    <t>09-dic</t>
  </si>
  <si>
    <t>10-dic</t>
  </si>
  <si>
    <t>11-dic</t>
  </si>
  <si>
    <t>12-dic</t>
  </si>
  <si>
    <t>13-dic</t>
  </si>
  <si>
    <t>14-dic</t>
  </si>
  <si>
    <t>15-dic</t>
  </si>
  <si>
    <t>16-dic</t>
  </si>
  <si>
    <t>17-dic</t>
  </si>
  <si>
    <t>18-dic</t>
  </si>
  <si>
    <t>19-dic</t>
  </si>
  <si>
    <t>20-dic</t>
  </si>
  <si>
    <t>21-dic</t>
  </si>
  <si>
    <t>22-dic</t>
  </si>
  <si>
    <t>23-dic</t>
  </si>
  <si>
    <t>24-dic</t>
  </si>
  <si>
    <t>25-dic</t>
  </si>
  <si>
    <t>26-dic</t>
  </si>
  <si>
    <t>27-dic</t>
  </si>
  <si>
    <t>28-dic</t>
  </si>
  <si>
    <t>29-dic</t>
  </si>
  <si>
    <t>30-dic</t>
  </si>
  <si>
    <t>31-dic</t>
  </si>
  <si>
    <t xml:space="preserve"> Temperature</t>
  </si>
  <si>
    <t xml:space="preserve">Correlation </t>
  </si>
  <si>
    <t>Sum of Rainfall</t>
  </si>
  <si>
    <t>Sample</t>
  </si>
  <si>
    <t>StDev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</si>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</sst>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$-F800]dddd\,\ mmmm\ dd\,\ yyyy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F2F2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/>
    <xf numFmtId="0" fontId="1" fillId="0" borderId="0" xfId="0" applyFont="1"/>
    <xf numFmtId="0" fontId="0" fillId="0" borderId="0" xfId="0" applyFont="1"/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3" xfId="0" applyFont="1" applyBorder="1"/>
    <xf numFmtId="2" fontId="0" fillId="0" borderId="3" xfId="0" applyNumberFormat="1" applyFont="1" applyBorder="1"/>
    <xf numFmtId="14" fontId="0" fillId="2" borderId="2" xfId="0" applyNumberFormat="1" applyFont="1" applyFill="1" applyBorder="1"/>
    <xf numFmtId="14" fontId="0" fillId="2" borderId="3" xfId="0" applyNumberFormat="1" applyFont="1" applyFill="1" applyBorder="1"/>
    <xf numFmtId="0" fontId="0" fillId="2" borderId="3" xfId="0" applyFont="1" applyFill="1" applyBorder="1"/>
    <xf numFmtId="2" fontId="0" fillId="2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0" fontId="2" fillId="3" borderId="3" xfId="0" applyFont="1" applyFill="1" applyBorder="1"/>
    <xf numFmtId="2" fontId="2" fillId="3" borderId="3" xfId="0" applyNumberFormat="1" applyFont="1" applyFill="1" applyBorder="1"/>
    <xf numFmtId="166" fontId="2" fillId="3" borderId="3" xfId="0" applyNumberFormat="1" applyFont="1" applyFill="1" applyBorder="1"/>
    <xf numFmtId="166" fontId="0" fillId="2" borderId="3" xfId="0" applyNumberFormat="1" applyFont="1" applyFill="1" applyBorder="1"/>
    <xf numFmtId="166" fontId="0" fillId="0" borderId="3" xfId="0" applyNumberFormat="1" applyFont="1" applyBorder="1"/>
    <xf numFmtId="0" fontId="1" fillId="2" borderId="4" xfId="0" applyFont="1" applyFill="1" applyBorder="1"/>
    <xf numFmtId="14" fontId="0" fillId="0" borderId="0" xfId="0" applyNumberFormat="1" applyAlignment="1">
      <alignment horizontal="left" inden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.00_ ;_-[$$-409]* \-#,##0.00\ ;_-[$$-409]* &quot;-&quot;??_ ;_-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_-* #,##0.00\ _€_-;\-* #,##0.00\ _€_-;_-* &quot;-&quot;??\ _€_-;_-@_-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_-* #,##0.00\ _€_-;\-* #,##0.00\ _€_-;_-* &quot;-&quot;??\ _€_-;_-@_-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7" formatCode="_-* #,##0.00\ &quot;€&quot;_-;\-* #,##0.00\ &quot;€&quot;_-;_-* &quot;-&quot;??\ &quot;€&quot;_-;_-@_-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xVal>
          <c:yVal>
            <c:numRef>
              <c:f>Hoja6!$B$2:$B$8</c:f>
              <c:numCache>
                <c:formatCode>General</c:formatCode>
                <c:ptCount val="7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6-4E16-98A3-A57A9A450C0A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xVal>
          <c:yVal>
            <c:numRef>
              <c:f>Hoja6!$C$2:$C$8</c:f>
              <c:numCache>
                <c:formatCode>General</c:formatCode>
                <c:ptCount val="7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6-4E16-98A3-A57A9A4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22455"/>
        <c:axId val="587110199"/>
      </c:scatterChart>
      <c:valAx>
        <c:axId val="14021224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10199"/>
        <c:crosses val="autoZero"/>
        <c:crossBetween val="midCat"/>
      </c:valAx>
      <c:valAx>
        <c:axId val="58711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22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Hoja3!$B$1</c:f>
              <c:strCache>
                <c:ptCount val="1"/>
                <c:pt idx="0">
                  <c:v>Averege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0-4369-976C-D9BDA39F6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0-4369-976C-D9BDA39F66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30-4369-976C-D9BDA39F66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30-4369-976C-D9BDA39F66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30-4369-976C-D9BDA39F66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30-4369-976C-D9BDA39F66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30-4369-976C-D9BDA39F66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Hoja3!$A$2:$A$8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Hoja3!$B$2:$B$8</c:f>
              <c:numCache>
                <c:formatCode>_-[$$-409]* #,##0.00_ ;_-[$$-409]* \-#,##0.00\ ;_-[$$-409]* "-"??_ ;_-@_ </c:formatCode>
                <c:ptCount val="7"/>
                <c:pt idx="0">
                  <c:v>8.6307692307692321</c:v>
                </c:pt>
                <c:pt idx="1">
                  <c:v>8.7884615384615383</c:v>
                </c:pt>
                <c:pt idx="2">
                  <c:v>8.8038461538461537</c:v>
                </c:pt>
                <c:pt idx="3">
                  <c:v>8.566037735849056</c:v>
                </c:pt>
                <c:pt idx="4">
                  <c:v>8.8634615384615376</c:v>
                </c:pt>
                <c:pt idx="5">
                  <c:v>8.6749999999999989</c:v>
                </c:pt>
                <c:pt idx="6">
                  <c:v>8.7326923076923055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30-4369-976C-D9BDA39F66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Hoja2!$B$2:$B$366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157-B39F-8516D0A00162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Hoja2!$C$2:$C$366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A-4157-B39F-8516D0A0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017192"/>
        <c:axId val="767019272"/>
      </c:lineChart>
      <c:dateAx>
        <c:axId val="767017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19272"/>
        <c:crosses val="autoZero"/>
        <c:auto val="1"/>
        <c:lblOffset val="100"/>
        <c:baseTimeUnit val="days"/>
      </c:dateAx>
      <c:valAx>
        <c:axId val="7670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</a:t>
            </a:r>
            <a:r>
              <a:rPr lang="en-US" baseline="0"/>
              <a:t> temp </a:t>
            </a: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Sheet4!$B$2:$B$366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4-4257-830B-0E10D2B5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76760"/>
        <c:axId val="487976104"/>
      </c:scatterChart>
      <c:valAx>
        <c:axId val="4879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6104"/>
        <c:crosses val="autoZero"/>
        <c:crossBetween val="midCat"/>
      </c:valAx>
      <c:valAx>
        <c:axId val="4879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Rainfall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Sheet4!$G$2:$G$366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9-4476-8E75-4649EC9E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72880"/>
        <c:axId val="657871896"/>
      </c:scatterChart>
      <c:valAx>
        <c:axId val="6578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1896"/>
        <c:crosses val="autoZero"/>
        <c:crossBetween val="midCat"/>
      </c:valAx>
      <c:valAx>
        <c:axId val="6578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Hoja6!$B$2:$B$8</c:f>
              <c:numCache>
                <c:formatCode>General</c:formatCode>
                <c:ptCount val="7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B1-937E-5E02DF22AE01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Hoja6!$C$2:$C$8</c:f>
              <c:numCache>
                <c:formatCode>General</c:formatCode>
                <c:ptCount val="7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B1-937E-5E02DF22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81656"/>
        <c:axId val="1587583736"/>
      </c:scatterChart>
      <c:valAx>
        <c:axId val="158758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83736"/>
        <c:crosses val="autoZero"/>
        <c:crossBetween val="midCat"/>
      </c:valAx>
      <c:valAx>
        <c:axId val="15875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Hoja6!$B$2:$B$8</c:f>
              <c:numCache>
                <c:formatCode>General</c:formatCode>
                <c:ptCount val="7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E91-A0C6-AF80BB421F84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Hoja6!$C$2:$C$8</c:f>
              <c:numCache>
                <c:formatCode>General</c:formatCode>
                <c:ptCount val="7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E91-A0C6-AF80BB42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38615"/>
        <c:axId val="175137367"/>
      </c:lineChart>
      <c:catAx>
        <c:axId val="17513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7367"/>
        <c:crosses val="autoZero"/>
        <c:auto val="1"/>
        <c:lblAlgn val="ctr"/>
        <c:lblOffset val="100"/>
        <c:noMultiLvlLbl val="0"/>
      </c:catAx>
      <c:valAx>
        <c:axId val="17513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Hoja6!$B$2:$B$8</c:f>
              <c:numCache>
                <c:formatCode>General</c:formatCode>
                <c:ptCount val="7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4EDB-BD01-532A0CFE4328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Hoja6!$C$2:$C$8</c:f>
              <c:numCache>
                <c:formatCode>General</c:formatCode>
                <c:ptCount val="7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4EDB-BD01-532A0CFE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7127"/>
        <c:axId val="90094215"/>
      </c:lineChart>
      <c:dateAx>
        <c:axId val="900971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4215"/>
        <c:crosses val="autoZero"/>
        <c:auto val="1"/>
        <c:lblOffset val="100"/>
        <c:baseTimeUnit val="days"/>
      </c:dateAx>
      <c:valAx>
        <c:axId val="9009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Hoja6!$B$2:$B$8</c:f>
              <c:numCache>
                <c:formatCode>General</c:formatCode>
                <c:ptCount val="7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3-4FB8-915A-0BD7DF49C874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Hoja6!$A$2:$A$8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Hoja6!$C$2:$C$8</c:f>
              <c:numCache>
                <c:formatCode>General</c:formatCode>
                <c:ptCount val="7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3-4FB8-915A-0BD7DF49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66295"/>
        <c:axId val="1383064631"/>
      </c:lineChart>
      <c:dateAx>
        <c:axId val="1383066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64631"/>
        <c:crosses val="autoZero"/>
        <c:auto val="1"/>
        <c:lblOffset val="100"/>
        <c:baseTimeUnit val="days"/>
      </c:dateAx>
      <c:valAx>
        <c:axId val="1383064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6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Hoja6!$A$2:$A$366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Hoja6!$B$2:$B$366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3-4631-BF25-2004ABD9506D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Hoja6!$A$2:$A$366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Hoja6!$C$2:$C$366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3-4631-BF25-2004ABD9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05096"/>
        <c:axId val="761807176"/>
      </c:lineChart>
      <c:dateAx>
        <c:axId val="761805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07176"/>
        <c:crosses val="autoZero"/>
        <c:auto val="1"/>
        <c:lblOffset val="100"/>
        <c:baseTimeUnit val="days"/>
      </c:dateAx>
      <c:valAx>
        <c:axId val="761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Hoja5!$C$2:$C$366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B-46B7-AA3C-939A05A6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87368"/>
        <c:axId val="1574981960"/>
      </c:scatterChart>
      <c:valAx>
        <c:axId val="157498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1960"/>
        <c:crosses val="autoZero"/>
        <c:crossBetween val="midCat"/>
      </c:valAx>
      <c:valAx>
        <c:axId val="15749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Hoja5!$E$1</c:f>
              <c:strCache>
                <c:ptCount val="1"/>
                <c:pt idx="0">
                  <c:v>Log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Hoja5!$E$2:$E$366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F-4875-9D50-A81FDF7E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8408"/>
        <c:axId val="2134458824"/>
      </c:scatterChart>
      <c:valAx>
        <c:axId val="213445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58824"/>
        <c:crosses val="autoZero"/>
        <c:crossBetween val="midCat"/>
      </c:valAx>
      <c:valAx>
        <c:axId val="21344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5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Hoja4!$C$2:$C$366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2-43CC-B496-38BB7C9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0759"/>
        <c:axId val="214652007"/>
      </c:scatterChart>
      <c:valAx>
        <c:axId val="214650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2007"/>
        <c:crosses val="autoZero"/>
        <c:crossBetween val="midCat"/>
      </c:valAx>
      <c:valAx>
        <c:axId val="21465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CF066C49-5A88-43DC-9BE9-748CF31F32DF}">
          <cx:tx>
            <cx:txData>
              <cx:f>_xlchart.v1.4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D598883A-50DA-4510-8473-6801C0432AEB}">
          <cx:tx>
            <cx:txData>
              <cx:f>_xlchart.v1.2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D22FC443-470D-4156-9170-6C1D4A1B3697}">
          <cx:tx>
            <cx:txData>
              <cx:f>_xlchart.v1.6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DFEC1BC4-C35B-4A9C-ABF4-C8629C794746}">
          <cx:tx>
            <cx:txData>
              <cx:f>_xlchart.v1.0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8EE727E2-342D-4DC9-A73D-27AA13F5BA90}">
          <cx:tx>
            <cx:txData>
              <cx:f>_xlchart.v1.8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AC7EE0BD-D4BA-4689-8D80-AF469EE6E212}">
          <cx:tx>
            <cx:txData>
              <cx:f>_xlchart.v1.10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CBC67304-5A49-4EB8-AC3C-BC58012BC0D0}">
          <cx:tx>
            <cx:txData>
              <cx:f>_xlchart.v1.12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20EB738-316A-4715-8788-FCAA632A1F56}">
          <cx:tx>
            <cx:txData>
              <cx:f>_xlchart.v1.14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Rain sample 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 sample mean</a:t>
          </a:r>
        </a:p>
      </cx:txPr>
    </cx:title>
    <cx:plotArea>
      <cx:plotAreaRegion>
        <cx:series layoutId="clusteredColumn" uniqueId="{B6984BFA-6DBF-4227-97ED-6808C335A0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142875</xdr:rowOff>
    </xdr:from>
    <xdr:to>
      <xdr:col>13</xdr:col>
      <xdr:colOff>419100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BAB32-6318-4C13-B8B2-B525E94DC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</xdr:row>
      <xdr:rowOff>142875</xdr:rowOff>
    </xdr:from>
    <xdr:to>
      <xdr:col>13</xdr:col>
      <xdr:colOff>419100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1F13C-77E0-4828-897E-1F7DFB8DC848}"/>
            </a:ext>
            <a:ext uri="{147F2762-F138-4A5C-976F-8EAC2B608ADB}">
              <a16:predDERef xmlns:a16="http://schemas.microsoft.com/office/drawing/2014/main" pred="{354BAB32-6318-4C13-B8B2-B525E94DC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</xdr:row>
      <xdr:rowOff>142875</xdr:rowOff>
    </xdr:from>
    <xdr:to>
      <xdr:col>13</xdr:col>
      <xdr:colOff>419100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4FD47-1092-422A-BE6C-574FE14D4FF0}"/>
            </a:ext>
            <a:ext uri="{147F2762-F138-4A5C-976F-8EAC2B608ADB}">
              <a16:predDERef xmlns:a16="http://schemas.microsoft.com/office/drawing/2014/main" pred="{AC51F13C-77E0-4828-897E-1F7DFB8D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3</xdr:row>
      <xdr:rowOff>142875</xdr:rowOff>
    </xdr:from>
    <xdr:to>
      <xdr:col>13</xdr:col>
      <xdr:colOff>419100</xdr:colOff>
      <xdr:row>18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1E29D-1A39-4B91-9C2D-D8987145ABC1}"/>
            </a:ext>
            <a:ext uri="{147F2762-F138-4A5C-976F-8EAC2B608ADB}">
              <a16:predDERef xmlns:a16="http://schemas.microsoft.com/office/drawing/2014/main" pred="{C494FD47-1092-422A-BE6C-574FE14D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3</xdr:row>
      <xdr:rowOff>142875</xdr:rowOff>
    </xdr:from>
    <xdr:to>
      <xdr:col>13</xdr:col>
      <xdr:colOff>419100</xdr:colOff>
      <xdr:row>18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9249-0A16-43BB-8CC3-A518AF29B9C8}"/>
            </a:ext>
            <a:ext uri="{147F2762-F138-4A5C-976F-8EAC2B608ADB}">
              <a16:predDERef xmlns:a16="http://schemas.microsoft.com/office/drawing/2014/main" pred="{AF01E29D-1A39-4B91-9C2D-D898714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523875</xdr:colOff>
      <xdr:row>3</xdr:row>
      <xdr:rowOff>142875</xdr:rowOff>
    </xdr:from>
    <xdr:to>
      <xdr:col>13</xdr:col>
      <xdr:colOff>219075</xdr:colOff>
      <xdr:row>18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84921-7E4F-4952-B227-F9A13BEDF9B1}"/>
            </a:ext>
            <a:ext uri="{147F2762-F138-4A5C-976F-8EAC2B608ADB}">
              <a16:predDERef xmlns:a16="http://schemas.microsoft.com/office/drawing/2014/main" pred="{C02B9249-0A16-43BB-8CC3-A518AF29B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</xdr:row>
      <xdr:rowOff>142875</xdr:rowOff>
    </xdr:from>
    <xdr:to>
      <xdr:col>14</xdr:col>
      <xdr:colOff>257175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0CF0-F95E-477F-8247-4CFB32C3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3</xdr:row>
      <xdr:rowOff>142875</xdr:rowOff>
    </xdr:from>
    <xdr:to>
      <xdr:col>14</xdr:col>
      <xdr:colOff>85725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084CE-5352-4CE1-BB95-B074B1992300}"/>
            </a:ext>
            <a:ext uri="{147F2762-F138-4A5C-976F-8EAC2B608ADB}">
              <a16:predDERef xmlns:a16="http://schemas.microsoft.com/office/drawing/2014/main" pred="{740C0CF0-F95E-477F-8247-4CFB32C3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142875</xdr:rowOff>
    </xdr:from>
    <xdr:to>
      <xdr:col>13</xdr:col>
      <xdr:colOff>485775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88403-FEF2-46C7-B00E-B72568F6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142875</xdr:rowOff>
    </xdr:from>
    <xdr:to>
      <xdr:col>13</xdr:col>
      <xdr:colOff>571500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1AB30-3015-4EDB-A25C-00F11D50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142875</xdr:rowOff>
    </xdr:from>
    <xdr:to>
      <xdr:col>13</xdr:col>
      <xdr:colOff>590550</xdr:colOff>
      <xdr:row>18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9E0857C9-1266-4A1D-A0DD-881384EB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133349</xdr:rowOff>
    </xdr:from>
    <xdr:to>
      <xdr:col>15</xdr:col>
      <xdr:colOff>390525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8DE04-69A8-465F-AC4C-993349E1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12</xdr:row>
      <xdr:rowOff>28574</xdr:rowOff>
    </xdr:from>
    <xdr:to>
      <xdr:col>14</xdr:col>
      <xdr:colOff>409575</xdr:colOff>
      <xdr:row>22</xdr:row>
      <xdr:rowOff>138111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BD12B-BEC4-4402-889E-33F573EC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600076</xdr:colOff>
      <xdr:row>0</xdr:row>
      <xdr:rowOff>171450</xdr:rowOff>
    </xdr:from>
    <xdr:to>
      <xdr:col>18</xdr:col>
      <xdr:colOff>9525</xdr:colOff>
      <xdr:row>10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D72D81-9B6E-4AC7-B5DD-373D6F10C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6" y="171450"/>
              <a:ext cx="3067049" cy="1890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600075</xdr:colOff>
      <xdr:row>0</xdr:row>
      <xdr:rowOff>104774</xdr:rowOff>
    </xdr:from>
    <xdr:to>
      <xdr:col>23</xdr:col>
      <xdr:colOff>485775</xdr:colOff>
      <xdr:row>11</xdr:row>
      <xdr:rowOff>138111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8587EC-1E0F-42F4-AB36-9857A06A7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104774"/>
              <a:ext cx="2933700" cy="2128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16</xdr:row>
      <xdr:rowOff>1</xdr:rowOff>
    </xdr:from>
    <xdr:to>
      <xdr:col>18</xdr:col>
      <xdr:colOff>390525</xdr:colOff>
      <xdr:row>27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B52178-4FB7-4B1A-8374-E1A78749C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575" y="3048001"/>
              <a:ext cx="3429000" cy="2147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38099</xdr:colOff>
      <xdr:row>14</xdr:row>
      <xdr:rowOff>133351</xdr:rowOff>
    </xdr:from>
    <xdr:to>
      <xdr:col>24</xdr:col>
      <xdr:colOff>257175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12A7A70-7F71-46A0-B73B-20E7F9D70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9" y="2800351"/>
              <a:ext cx="3267076" cy="1747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609599</xdr:colOff>
      <xdr:row>30</xdr:row>
      <xdr:rowOff>180975</xdr:rowOff>
    </xdr:from>
    <xdr:to>
      <xdr:col>18</xdr:col>
      <xdr:colOff>142875</xdr:colOff>
      <xdr:row>42</xdr:row>
      <xdr:rowOff>14286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095909-1F81-4D58-A7B8-02B420FF4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4049" y="5895975"/>
              <a:ext cx="3190876" cy="2119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30</xdr:row>
      <xdr:rowOff>190499</xdr:rowOff>
    </xdr:from>
    <xdr:to>
      <xdr:col>23</xdr:col>
      <xdr:colOff>590550</xdr:colOff>
      <xdr:row>41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C76B522-56E0-4498-9976-78DCAD86F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1650" y="5905499"/>
              <a:ext cx="3028950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91109</xdr:colOff>
      <xdr:row>0</xdr:row>
      <xdr:rowOff>0</xdr:rowOff>
    </xdr:from>
    <xdr:to>
      <xdr:col>4</xdr:col>
      <xdr:colOff>215348</xdr:colOff>
      <xdr:row>9</xdr:row>
      <xdr:rowOff>107674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D85051-571C-4E38-B448-10A83933D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09" y="0"/>
              <a:ext cx="2715039" cy="185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24848</xdr:colOff>
      <xdr:row>0</xdr:row>
      <xdr:rowOff>33131</xdr:rowOff>
    </xdr:from>
    <xdr:to>
      <xdr:col>16</xdr:col>
      <xdr:colOff>463826</xdr:colOff>
      <xdr:row>8</xdr:row>
      <xdr:rowOff>178905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7F3CF7-2393-420E-AF47-98BA36D1C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9273" y="33131"/>
              <a:ext cx="2267778" cy="1698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185737</xdr:rowOff>
    </xdr:from>
    <xdr:to>
      <xdr:col>10</xdr:col>
      <xdr:colOff>381000</xdr:colOff>
      <xdr:row>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97B3F1-3159-4A56-9EBF-713C64534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376237"/>
              <a:ext cx="2362200" cy="1423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50.933020949073" createdVersion="6" refreshedVersion="6" minRefreshableVersion="3" recordCount="365" xr:uid="{696ED658-F838-44EF-9ABB-C179CF6410E7}">
  <cacheSource type="worksheet">
    <worksheetSource name="Tabla1" sheet="Lemonade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7-01T00:00:00"/>
        <d v="2017-07-27T00:00:00"/>
        <d v="2017-06-26T00:00:00"/>
        <d v="2017-07-22T00:00:00"/>
        <d v="2017-06-16T00:00:00"/>
        <d v="2017-06-21T00:00:00"/>
        <d v="2017-07-18T00:00:00"/>
        <d v="2017-06-12T00:00:00"/>
        <d v="2017-07-10T00:00:00"/>
        <d v="2017-07-14T00:00:00"/>
        <d v="2017-06-08T00:00:00"/>
        <d v="2017-07-06T00:00:00"/>
        <d v="2017-06-04T00:00:00"/>
        <d v="2017-06-30T00:00:00"/>
        <d v="2017-07-02T00:00:00"/>
        <d v="2017-07-28T00:00:00"/>
        <d v="2017-06-20T00:00:00"/>
        <d v="2017-06-25T00:00:00"/>
        <d v="2017-07-23T00:00:00"/>
        <d v="2017-06-07T00:00:00"/>
        <d v="2017-06-11T00:00:00"/>
        <d v="2017-06-15T00:00:00"/>
        <d v="2017-07-19T00:00:00"/>
        <d v="2017-06-03T00:00:00"/>
        <d v="2017-06-10T00:00:00"/>
        <d v="2017-06-14T00:00:00"/>
        <d v="2017-06-19T00:00:00"/>
        <d v="2017-06-24T00:00:00"/>
        <d v="2017-06-29T00:00:00"/>
        <d v="2017-07-03T00:00:00"/>
        <d v="2017-07-07T00:00:00"/>
        <d v="2017-07-11T00:00:00"/>
        <d v="2017-07-15T00:00:00"/>
        <d v="2017-07-20T00:00:00"/>
        <d v="2017-07-24T00:00:00"/>
        <d v="2017-07-29T00:00:00"/>
        <d v="2017-06-06T00:00:00"/>
        <d v="2017-07-04T00:00:00"/>
        <d v="2017-07-08T00:00:00"/>
        <d v="2017-07-12T00:00:00"/>
        <d v="2017-07-16T00:00:00"/>
        <d v="2017-07-30T00:00:00"/>
        <d v="2017-06-02T00:00:00"/>
        <d v="2017-06-23T00:00:00"/>
        <d v="2017-06-28T00:00:00"/>
        <d v="2017-07-09T00:00:00"/>
        <d v="2017-07-13T00:00:00"/>
        <d v="2017-07-17T00:00:00"/>
        <d v="2017-07-21T00:00:00"/>
        <d v="2017-07-25T00:00:00"/>
        <d v="2017-06-05T00:00:00"/>
        <d v="2017-06-09T00:00:00"/>
        <d v="2017-06-13T00:00:00"/>
        <d v="2017-06-18T00:00:00"/>
        <d v="2017-07-05T00:00:00"/>
        <d v="2017-07-26T00:00:00"/>
        <d v="2017-07-31T00:00:00"/>
        <d v="2017-08-01T00:00:00"/>
        <d v="2017-08-05T00:00:00"/>
        <d v="2017-08-09T00:00:00"/>
        <d v="2017-08-14T00:00:00"/>
        <d v="2017-08-19T00:00:00"/>
        <d v="2017-08-24T00:00:00"/>
        <d v="2017-08-28T00:00:00"/>
        <d v="2017-05-04T00:00:00"/>
        <d v="2017-05-09T00:00:00"/>
        <d v="2017-05-14T00:00:00"/>
        <d v="2017-05-19T00:00:00"/>
        <d v="2017-05-23T00:00:00"/>
        <d v="2017-05-27T00:00:00"/>
        <d v="2017-05-31T00:00:00"/>
        <d v="2017-06-01T00:00:00"/>
        <d v="2017-06-17T00:00:00"/>
        <d v="2017-06-22T00:00:00"/>
        <d v="2017-06-27T00:00:00"/>
        <d v="2017-08-02T00:00:00"/>
        <d v="2017-08-06T00:00:00"/>
        <d v="2017-08-10T00:00:00"/>
        <d v="2017-08-15T00:00:00"/>
        <d v="2017-08-20T00:00:00"/>
        <d v="2017-05-03T00:00:00"/>
        <d v="2017-05-08T00:00:00"/>
        <d v="2017-05-13T00:00:00"/>
        <d v="2017-05-18T00:00:00"/>
        <d v="2017-05-22T00:00:00"/>
        <d v="2017-05-26T00:00:00"/>
        <d v="2017-05-30T00:00:00"/>
        <d v="2017-08-03T00:00:00"/>
        <d v="2017-08-07T00:00:00"/>
        <d v="2017-08-11T00:00:00"/>
        <d v="2017-08-16T00:00:00"/>
        <d v="2017-08-17T00:00:00"/>
        <d v="2017-08-21T00:00:00"/>
        <d v="2017-08-22T00:00:00"/>
        <d v="2017-08-25T00:00:00"/>
        <d v="2017-08-26T00:00:00"/>
        <d v="2017-08-29T00:00:00"/>
        <d v="2017-08-30T00:00:00"/>
        <d v="2017-05-01T00:00:00"/>
        <d v="2017-05-02T00:00:00"/>
        <d v="2017-05-06T00:00:00"/>
        <d v="2017-05-07T00:00:00"/>
        <d v="2017-05-11T00:00:00"/>
        <d v="2017-05-12T00:00:00"/>
        <d v="2017-05-16T00:00:00"/>
        <d v="2017-05-17T00:00:00"/>
        <d v="2017-05-21T00:00:00"/>
        <d v="2017-05-25T00:00:00"/>
        <d v="2017-05-28T00:00:00"/>
        <d v="2017-05-29T00:00:00"/>
        <d v="2017-08-04T00:00:00"/>
        <d v="2017-08-08T00:00:00"/>
        <d v="2017-08-12T00:00:00"/>
        <d v="2017-08-13T00:00:00"/>
        <d v="2017-08-18T00:00:00"/>
        <d v="2017-08-23T00:00:00"/>
        <d v="2017-08-27T00:00:00"/>
        <d v="2017-08-31T00:00:00"/>
        <d v="2017-09-01T00:00:00"/>
        <d v="2017-09-06T00:00:00"/>
        <d v="2017-09-27T00:00:00"/>
        <d v="2017-04-05T00:00:00"/>
        <d v="2017-05-05T00:00:00"/>
        <d v="2017-05-10T00:00:00"/>
        <d v="2017-05-15T00:00:00"/>
        <d v="2017-05-20T00:00:00"/>
        <d v="2017-05-24T00:00:00"/>
        <d v="2017-09-02T00:00:00"/>
        <d v="2017-09-07T00:00:00"/>
        <d v="2017-09-11T00:00:00"/>
        <d v="2017-09-15T00:00:00"/>
        <d v="2017-09-19T00:00:00"/>
        <d v="2017-09-23T00:00:00"/>
        <d v="2017-09-24T00:00:00"/>
        <d v="2017-09-28T00:00:00"/>
        <d v="2017-04-04T00:00:00"/>
        <d v="2017-04-09T00:00:00"/>
        <d v="2017-04-12T00:00:00"/>
        <d v="2017-04-13T00:00:00"/>
        <d v="2017-04-16T00:00:00"/>
        <d v="2017-04-17T00:00:00"/>
        <d v="2017-04-20T00:00:00"/>
        <d v="2017-04-21T00:00:00"/>
        <d v="2017-04-24T00:00:00"/>
        <d v="2017-04-25T00:00:00"/>
        <d v="2017-04-29T00:00:00"/>
        <d v="2017-04-30T00:00:00"/>
        <d v="2017-09-03T00:00:00"/>
        <d v="2017-09-08T00:00:00"/>
        <d v="2017-09-12T00:00:00"/>
        <d v="2017-09-16T00:00:00"/>
        <d v="2017-09-20T00:00:00"/>
        <d v="2017-09-25T00:00:00"/>
        <d v="2017-09-29T00:00:00"/>
        <d v="2017-04-02T00:00:00"/>
        <d v="2017-04-03T00:00:00"/>
        <d v="2017-04-07T00:00:00"/>
        <d v="2017-04-08T00:00:00"/>
        <d v="2017-04-11T00:00:00"/>
        <d v="2017-04-15T00:00:00"/>
        <d v="2017-04-19T00:00:00"/>
        <d v="2017-04-23T00:00:00"/>
        <d v="2017-04-28T00:00:00"/>
        <d v="2017-09-04T00:00:00"/>
        <d v="2017-09-05T00:00:00"/>
        <d v="2017-09-09T00:00:00"/>
        <d v="2017-09-10T00:00:00"/>
        <d v="2017-09-13T00:00:00"/>
        <d v="2017-09-14T00:00:00"/>
        <d v="2017-09-17T00:00:00"/>
        <d v="2017-09-18T00:00:00"/>
        <d v="2017-09-21T00:00:00"/>
        <d v="2017-09-22T00:00:00"/>
        <d v="2017-09-26T00:00:00"/>
        <d v="2017-09-30T00:00:00"/>
        <d v="2017-10-27T00:00:00"/>
        <d v="2017-03-04T00:00:00"/>
        <d v="2017-03-08T00:00:00"/>
        <d v="2017-03-12T00:00:00"/>
        <d v="2017-03-17T00:00:00"/>
        <d v="2017-03-22T00:00:00"/>
        <d v="2017-03-26T00:00:00"/>
        <d v="2017-03-27T00:00:00"/>
        <d v="2017-03-31T00:00:00"/>
        <d v="2017-04-01T00:00:00"/>
        <d v="2017-04-06T00:00:00"/>
        <d v="2017-04-10T00:00:00"/>
        <d v="2017-04-14T00:00:00"/>
        <d v="2017-04-18T00:00:00"/>
        <d v="2017-04-22T00:00:00"/>
        <d v="2017-04-26T00:00:00"/>
        <d v="2017-04-27T00:00:00"/>
        <d v="2017-10-01T00:00:00"/>
        <d v="2017-10-02T00:00:00"/>
        <d v="2017-10-05T00:00:00"/>
        <d v="2017-10-06T00:00:00"/>
        <d v="2017-10-07T00:00:00"/>
        <d v="2017-10-09T00:00:00"/>
        <d v="2017-10-10T00:00:00"/>
        <d v="2017-10-11T00:00:00"/>
        <d v="2017-10-13T00:00:00"/>
        <d v="2017-10-14T00:00:00"/>
        <d v="2017-10-15T00:00:00"/>
        <d v="2017-10-17T00:00:00"/>
        <d v="2017-10-18T00:00:00"/>
        <d v="2017-10-19T00:00:00"/>
        <d v="2017-10-22T00:00:00"/>
        <d v="2017-10-23T00:00:00"/>
        <d v="2017-10-24T00:00:00"/>
        <d v="2017-10-28T00:00:00"/>
        <d v="2017-10-29T00:00:00"/>
        <d v="2017-03-02T00:00:00"/>
        <d v="2017-03-03T00:00:00"/>
        <d v="2017-03-06T00:00:00"/>
        <d v="2017-03-07T00:00:00"/>
        <d v="2017-03-10T00:00:00"/>
        <d v="2017-03-11T00:00:00"/>
        <d v="2017-03-15T00:00:00"/>
        <d v="2017-03-16T00:00:00"/>
        <d v="2017-03-20T00:00:00"/>
        <d v="2017-03-21T00:00:00"/>
        <d v="2017-03-25T00:00:00"/>
        <d v="2017-03-29T00:00:00"/>
        <d v="2017-03-30T00:00:00"/>
        <d v="2017-10-03T00:00:00"/>
        <d v="2017-10-04T00:00:00"/>
        <d v="2017-10-08T00:00:00"/>
        <d v="2017-10-12T00:00:00"/>
        <d v="2017-10-16T00:00:00"/>
        <d v="2017-10-20T00:00:00"/>
        <d v="2017-10-21T00:00:00"/>
        <d v="2017-10-25T00:00:00"/>
        <d v="2017-10-26T00:00:00"/>
        <d v="2017-10-30T00:00:00"/>
        <d v="2017-10-31T00:00:00"/>
        <d v="2017-03-01T00:00:00"/>
        <d v="2017-03-05T00:00:00"/>
        <d v="2017-03-09T00:00:00"/>
        <d v="2017-03-13T00:00:00"/>
        <d v="2017-03-14T00:00:00"/>
        <d v="2017-03-18T00:00:00"/>
        <d v="2017-03-19T00:00:00"/>
        <d v="2017-03-23T00:00:00"/>
        <d v="2017-03-24T00:00:00"/>
        <d v="2017-03-28T00:00:00"/>
        <d v="2017-11-01T00:00:00"/>
        <d v="2017-11-05T00:00:00"/>
        <d v="2017-11-09T00:00:00"/>
        <d v="2017-11-14T00:00:00"/>
        <d v="2017-11-15T00:00:00"/>
        <d v="2017-11-19T00:00:00"/>
        <d v="2017-11-23T00:00:00"/>
        <d v="2017-11-27T00:00:00"/>
        <d v="2017-02-04T00:00:00"/>
        <d v="2017-02-08T00:00:00"/>
        <d v="2017-02-12T00:00:00"/>
        <d v="2017-02-28T00:00:00"/>
        <d v="2017-11-02T00:00:00"/>
        <d v="2017-11-06T00:00:00"/>
        <d v="2017-11-10T00:00:00"/>
        <d v="2017-11-20T00:00:00"/>
        <d v="2017-11-24T00:00:00"/>
        <d v="2017-11-28T00:00:00"/>
        <d v="2017-02-03T00:00:00"/>
        <d v="2017-02-07T00:00:00"/>
        <d v="2017-02-11T00:00:00"/>
        <d v="2017-02-16T00:00:00"/>
        <d v="2017-02-20T00:00:00"/>
        <d v="2017-02-24T00:00:00"/>
        <d v="2017-11-03T00:00:00"/>
        <d v="2017-11-07T00:00:00"/>
        <d v="2017-11-11T00:00:00"/>
        <d v="2017-11-16T00:00:00"/>
        <d v="2017-02-02T00:00:00"/>
        <d v="2017-02-06T00:00:00"/>
        <d v="2017-02-10T00:00:00"/>
        <d v="2017-02-15T00:00:00"/>
        <d v="2017-02-19T00:00:00"/>
        <d v="2017-02-23T00:00:00"/>
        <d v="2017-02-27T00:00:00"/>
        <d v="2017-11-17T00:00:00"/>
        <d v="2017-11-21T00:00:00"/>
        <d v="2017-11-25T00:00:00"/>
        <d v="2017-11-29T00:00:00"/>
        <d v="2017-02-09T00:00:00"/>
        <d v="2017-02-14T00:00:00"/>
        <d v="2017-02-18T00:00:00"/>
        <d v="2017-02-22T00:00:00"/>
        <d v="2017-02-26T00:00:00"/>
        <d v="2017-11-04T00:00:00"/>
        <d v="2017-11-08T00:00:00"/>
        <d v="2017-11-12T00:00:00"/>
        <d v="2017-11-13T00:00:00"/>
        <d v="2017-11-18T00:00:00"/>
        <d v="2017-11-22T00:00:00"/>
        <d v="2017-11-26T00:00:00"/>
        <d v="2017-11-30T00:00:00"/>
        <d v="2017-12-01T00:00:00"/>
        <d v="2017-12-06T00:00:00"/>
        <d v="2017-12-27T00:00:00"/>
        <d v="2017-01-05T00:00:00"/>
        <d v="2017-01-10T00:00:00"/>
        <d v="2017-01-15T00:00:00"/>
        <d v="2017-01-31T00:00:00"/>
        <d v="2017-02-01T00:00:00"/>
        <d v="2017-02-05T00:00:00"/>
        <d v="2017-02-13T00:00:00"/>
        <d v="2017-02-17T00:00:00"/>
        <d v="2017-02-21T00:00:00"/>
        <d v="2017-02-25T00:00:00"/>
        <d v="2017-12-19T00:00:00"/>
        <d v="2017-12-23T00:00:00"/>
        <d v="2017-01-04T00:00:00"/>
        <d v="2017-01-09T00:00:00"/>
        <d v="2017-01-14T00:00:00"/>
        <d v="2017-01-19T00:00:00"/>
        <d v="2017-01-23T00:00:00"/>
        <d v="2017-01-27T00:00:00"/>
        <d v="2017-01-30T00:00:00"/>
        <d v="2017-12-02T00:00:00"/>
        <d v="2017-12-07T00:00:00"/>
        <d v="2017-12-11T00:00:00"/>
        <d v="2017-12-15T00:00:00"/>
        <d v="2017-01-18T00:00:00"/>
        <d v="2017-01-22T00:00:00"/>
        <d v="2017-01-26T00:00:00"/>
        <d v="2017-12-20T00:00:00"/>
        <d v="2017-12-24T00:00:00"/>
        <d v="2017-12-28T00:00:00"/>
        <d v="2017-01-03T00:00:00"/>
        <d v="2017-01-08T00:00:00"/>
        <d v="2017-01-13T00:00:00"/>
        <d v="2017-12-03T00:00:00"/>
        <d v="2017-12-08T00:00:00"/>
        <d v="2017-12-12T00:00:00"/>
        <d v="2017-12-16T00:00:00"/>
        <d v="2017-12-21T00:00:00"/>
        <d v="2017-12-25T00:00:00"/>
        <d v="2017-12-29T00:00:00"/>
        <d v="2017-01-12T00:00:00"/>
        <d v="2017-01-17T00:00:00"/>
        <d v="2017-01-21T00:00:00"/>
        <d v="2017-01-25T00:00:00"/>
        <d v="2017-01-29T00:00:00"/>
        <d v="2017-12-09T00:00:00"/>
        <d v="2017-12-13T00:00:00"/>
        <d v="2017-12-17T00:00:00"/>
        <d v="2017-01-02T00:00:00"/>
        <d v="2017-01-07T00:00:00"/>
        <d v="2017-01-28T00:00:00"/>
        <d v="2017-12-04T00:00:00"/>
        <d v="2017-12-14T00:00:00"/>
        <d v="2017-12-18T00:00:00"/>
        <d v="2017-12-22T00:00:00"/>
        <d v="2017-12-26T00:00:00"/>
        <d v="2017-12-30T00:00:00"/>
        <d v="2017-01-11T00:00:00"/>
        <d v="2017-01-16T00:00:00"/>
        <d v="2017-01-20T00:00:00"/>
        <d v="2017-01-24T00:00:00"/>
        <d v="2017-01-06T00:00:00"/>
        <d v="2017-12-10T00:00:00"/>
        <d v="2017-01-01T00:00:00"/>
        <d v="2017-12-05T00:00:00"/>
        <d v="2017-12-31T00:00:00"/>
      </sharedItems>
      <fieldGroup par="9" base="0">
        <rangePr groupBy="days" startDate="2017-01-01T00:00:00" endDate="2018-01-01T00:00:00"/>
        <groupItems count="368">
          <s v="&lt;01/0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8"/>
        </groupItems>
      </fieldGroup>
    </cacheField>
    <cacheField name="Month" numFmtId="14">
      <sharedItems count="12">
        <s v="julio"/>
        <s v="junio"/>
        <s v="agosto"/>
        <s v="mayo"/>
        <s v="septiembre"/>
        <s v="abril"/>
        <s v="octubre"/>
        <s v="marzo"/>
        <s v="noviembre"/>
        <s v="febrero"/>
        <s v="diciembre"/>
        <s v="enero"/>
      </sharedItems>
    </cacheField>
    <cacheField name="Day" numFmtId="0">
      <sharedItems count="7">
        <s v="Saturday"/>
        <s v="Thursday"/>
        <s v="Monday"/>
        <s v="Friday"/>
        <s v="Wednesday"/>
        <s v="Tuesday"/>
        <s v="Sunday"/>
      </sharedItems>
    </cacheField>
    <cacheField name="Temperature" numFmtId="0">
      <sharedItems containsSemiMixedTypes="0" containsString="0" containsNumber="1" minValue="15.099999999999998" maxValue="102.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6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102.9"/>
    <n v="0.47"/>
    <n v="59"/>
    <n v="0.5"/>
    <n v="43"/>
    <n v="21.5"/>
  </r>
  <r>
    <x v="1"/>
    <x v="0"/>
    <x v="1"/>
    <n v="97.899999999999991"/>
    <n v="0.47"/>
    <n v="74"/>
    <n v="0.5"/>
    <n v="43"/>
    <n v="21.5"/>
  </r>
  <r>
    <x v="2"/>
    <x v="1"/>
    <x v="2"/>
    <n v="102.6"/>
    <n v="0.47"/>
    <n v="60"/>
    <n v="0.3"/>
    <n v="42"/>
    <n v="12.6"/>
  </r>
  <r>
    <x v="3"/>
    <x v="0"/>
    <x v="0"/>
    <n v="99.6"/>
    <n v="0.47"/>
    <n v="49"/>
    <n v="0.5"/>
    <n v="42"/>
    <n v="21"/>
  </r>
  <r>
    <x v="4"/>
    <x v="1"/>
    <x v="3"/>
    <n v="99.3"/>
    <n v="0.47"/>
    <n v="77"/>
    <n v="0.3"/>
    <n v="41"/>
    <n v="12.299999999999999"/>
  </r>
  <r>
    <x v="5"/>
    <x v="1"/>
    <x v="4"/>
    <n v="94.3"/>
    <n v="0.47"/>
    <n v="76"/>
    <n v="0.3"/>
    <n v="41"/>
    <n v="12.299999999999999"/>
  </r>
  <r>
    <x v="6"/>
    <x v="0"/>
    <x v="5"/>
    <n v="99.3"/>
    <n v="0.47"/>
    <n v="76"/>
    <n v="0.5"/>
    <n v="41"/>
    <n v="20.5"/>
  </r>
  <r>
    <x v="7"/>
    <x v="1"/>
    <x v="2"/>
    <n v="93"/>
    <n v="0.5"/>
    <n v="67"/>
    <n v="0.3"/>
    <n v="40"/>
    <n v="12"/>
  </r>
  <r>
    <x v="8"/>
    <x v="0"/>
    <x v="2"/>
    <n v="98"/>
    <n v="0.49"/>
    <n v="66"/>
    <n v="0.5"/>
    <n v="40"/>
    <n v="20"/>
  </r>
  <r>
    <x v="9"/>
    <x v="0"/>
    <x v="3"/>
    <n v="92"/>
    <n v="0.5"/>
    <n v="80"/>
    <n v="0.5"/>
    <n v="40"/>
    <n v="20"/>
  </r>
  <r>
    <x v="10"/>
    <x v="1"/>
    <x v="1"/>
    <n v="90.699999999999989"/>
    <n v="0.5"/>
    <n v="46"/>
    <n v="0.3"/>
    <n v="39"/>
    <n v="11.7"/>
  </r>
  <r>
    <x v="11"/>
    <x v="0"/>
    <x v="1"/>
    <n v="91.699999999999989"/>
    <n v="0.51"/>
    <n v="46"/>
    <n v="0.5"/>
    <n v="39"/>
    <n v="19.5"/>
  </r>
  <r>
    <x v="12"/>
    <x v="1"/>
    <x v="6"/>
    <n v="90.399999999999991"/>
    <n v="0.51"/>
    <n v="43"/>
    <n v="0.3"/>
    <n v="38"/>
    <n v="11.4"/>
  </r>
  <r>
    <x v="13"/>
    <x v="1"/>
    <x v="3"/>
    <n v="89.399999999999991"/>
    <n v="0.53"/>
    <n v="47"/>
    <n v="0.3"/>
    <n v="38"/>
    <n v="11.4"/>
  </r>
  <r>
    <x v="14"/>
    <x v="0"/>
    <x v="6"/>
    <n v="93.399999999999991"/>
    <n v="0.51"/>
    <n v="68"/>
    <n v="0.5"/>
    <n v="38"/>
    <n v="19"/>
  </r>
  <r>
    <x v="15"/>
    <x v="0"/>
    <x v="3"/>
    <n v="87.399999999999991"/>
    <n v="0.51"/>
    <n v="58"/>
    <n v="0.5"/>
    <n v="38"/>
    <n v="19"/>
  </r>
  <r>
    <x v="16"/>
    <x v="1"/>
    <x v="5"/>
    <n v="85.1"/>
    <n v="0.54"/>
    <n v="70"/>
    <n v="0.3"/>
    <n v="37"/>
    <n v="11.1"/>
  </r>
  <r>
    <x v="17"/>
    <x v="1"/>
    <x v="6"/>
    <n v="85.1"/>
    <n v="0.51"/>
    <n v="58"/>
    <n v="0.3"/>
    <n v="37"/>
    <n v="11.1"/>
  </r>
  <r>
    <x v="18"/>
    <x v="0"/>
    <x v="6"/>
    <n v="89.1"/>
    <n v="0.51"/>
    <n v="72"/>
    <n v="0.5"/>
    <n v="37"/>
    <n v="18.5"/>
  </r>
  <r>
    <x v="19"/>
    <x v="1"/>
    <x v="4"/>
    <n v="86.8"/>
    <n v="0.56000000000000005"/>
    <n v="58"/>
    <n v="0.3"/>
    <n v="36"/>
    <n v="10.799999999999999"/>
  </r>
  <r>
    <x v="20"/>
    <x v="1"/>
    <x v="6"/>
    <n v="84.8"/>
    <n v="0.53"/>
    <n v="42"/>
    <n v="0.3"/>
    <n v="36"/>
    <n v="10.799999999999999"/>
  </r>
  <r>
    <x v="21"/>
    <x v="1"/>
    <x v="1"/>
    <n v="84.8"/>
    <n v="0.56000000000000005"/>
    <n v="50"/>
    <n v="0.3"/>
    <n v="36"/>
    <n v="10.799999999999999"/>
  </r>
  <r>
    <x v="22"/>
    <x v="0"/>
    <x v="4"/>
    <n v="83.8"/>
    <n v="0.56000000000000005"/>
    <n v="44"/>
    <n v="0.5"/>
    <n v="36"/>
    <n v="18"/>
  </r>
  <r>
    <x v="23"/>
    <x v="1"/>
    <x v="0"/>
    <n v="81.5"/>
    <n v="0.56000000000000005"/>
    <n v="59"/>
    <n v="0.3"/>
    <n v="35"/>
    <n v="10.5"/>
  </r>
  <r>
    <x v="24"/>
    <x v="1"/>
    <x v="0"/>
    <n v="79.5"/>
    <n v="0.54"/>
    <n v="54"/>
    <n v="0.3"/>
    <n v="35"/>
    <n v="10.5"/>
  </r>
  <r>
    <x v="25"/>
    <x v="1"/>
    <x v="4"/>
    <n v="80.5"/>
    <n v="0.56999999999999995"/>
    <n v="48"/>
    <n v="0.3"/>
    <n v="35"/>
    <n v="10.5"/>
  </r>
  <r>
    <x v="26"/>
    <x v="1"/>
    <x v="2"/>
    <n v="86.5"/>
    <n v="0.56000000000000005"/>
    <n v="66"/>
    <n v="0.3"/>
    <n v="35"/>
    <n v="10.5"/>
  </r>
  <r>
    <x v="27"/>
    <x v="1"/>
    <x v="0"/>
    <n v="80.5"/>
    <n v="0.56999999999999995"/>
    <n v="50"/>
    <n v="0.3"/>
    <n v="35"/>
    <n v="10.5"/>
  </r>
  <r>
    <x v="28"/>
    <x v="1"/>
    <x v="1"/>
    <n v="86.5"/>
    <n v="0.54"/>
    <n v="64"/>
    <n v="0.3"/>
    <n v="35"/>
    <n v="10.5"/>
  </r>
  <r>
    <x v="29"/>
    <x v="0"/>
    <x v="2"/>
    <n v="81.5"/>
    <n v="0.54"/>
    <n v="68"/>
    <n v="0.5"/>
    <n v="35"/>
    <n v="17.5"/>
  </r>
  <r>
    <x v="30"/>
    <x v="0"/>
    <x v="3"/>
    <n v="82.5"/>
    <n v="0.56999999999999995"/>
    <n v="41"/>
    <n v="0.5"/>
    <n v="35"/>
    <n v="17.5"/>
  </r>
  <r>
    <x v="31"/>
    <x v="0"/>
    <x v="5"/>
    <n v="83.5"/>
    <n v="0.54"/>
    <n v="40"/>
    <n v="0.5"/>
    <n v="35"/>
    <n v="17.5"/>
  </r>
  <r>
    <x v="32"/>
    <x v="0"/>
    <x v="0"/>
    <n v="82.5"/>
    <n v="0.54"/>
    <n v="56"/>
    <n v="0.5"/>
    <n v="35"/>
    <n v="17.5"/>
  </r>
  <r>
    <x v="33"/>
    <x v="0"/>
    <x v="1"/>
    <n v="86.5"/>
    <n v="0.56999999999999995"/>
    <n v="44"/>
    <n v="0.5"/>
    <n v="35"/>
    <n v="17.5"/>
  </r>
  <r>
    <x v="34"/>
    <x v="0"/>
    <x v="2"/>
    <n v="83.5"/>
    <n v="0.56999999999999995"/>
    <n v="69"/>
    <n v="0.5"/>
    <n v="35"/>
    <n v="17.5"/>
  </r>
  <r>
    <x v="35"/>
    <x v="0"/>
    <x v="0"/>
    <n v="85.5"/>
    <n v="0.56999999999999995"/>
    <n v="50"/>
    <n v="0.5"/>
    <n v="35"/>
    <n v="17.5"/>
  </r>
  <r>
    <x v="36"/>
    <x v="1"/>
    <x v="5"/>
    <n v="84.199999999999989"/>
    <n v="0.56000000000000005"/>
    <n v="44"/>
    <n v="0.3"/>
    <n v="34"/>
    <n v="10.199999999999999"/>
  </r>
  <r>
    <x v="37"/>
    <x v="0"/>
    <x v="5"/>
    <n v="84.199999999999989"/>
    <n v="0.59"/>
    <n v="49"/>
    <n v="0.5"/>
    <n v="34"/>
    <n v="17"/>
  </r>
  <r>
    <x v="38"/>
    <x v="0"/>
    <x v="0"/>
    <n v="83.199999999999989"/>
    <n v="0.56999999999999995"/>
    <n v="44"/>
    <n v="0.5"/>
    <n v="34"/>
    <n v="17"/>
  </r>
  <r>
    <x v="39"/>
    <x v="0"/>
    <x v="4"/>
    <n v="80.199999999999989"/>
    <n v="0.56000000000000005"/>
    <n v="39"/>
    <n v="0.5"/>
    <n v="34"/>
    <n v="17"/>
  </r>
  <r>
    <x v="40"/>
    <x v="0"/>
    <x v="6"/>
    <n v="79.199999999999989"/>
    <n v="0.59"/>
    <n v="50"/>
    <n v="0.5"/>
    <n v="34"/>
    <n v="17"/>
  </r>
  <r>
    <x v="41"/>
    <x v="0"/>
    <x v="6"/>
    <n v="78.199999999999989"/>
    <n v="0.59"/>
    <n v="52"/>
    <n v="0.5"/>
    <n v="34"/>
    <n v="17"/>
  </r>
  <r>
    <x v="42"/>
    <x v="1"/>
    <x v="3"/>
    <n v="79.899999999999991"/>
    <n v="0.59"/>
    <n v="48"/>
    <n v="0.3"/>
    <n v="33"/>
    <n v="9.9"/>
  </r>
  <r>
    <x v="43"/>
    <x v="1"/>
    <x v="3"/>
    <n v="79.899999999999991"/>
    <n v="0.61"/>
    <n v="39"/>
    <n v="0.3"/>
    <n v="33"/>
    <n v="9.9"/>
  </r>
  <r>
    <x v="44"/>
    <x v="1"/>
    <x v="4"/>
    <n v="75.899999999999991"/>
    <n v="0.59"/>
    <n v="65"/>
    <n v="0.3"/>
    <n v="33"/>
    <n v="9.9"/>
  </r>
  <r>
    <x v="45"/>
    <x v="0"/>
    <x v="6"/>
    <n v="77.899999999999991"/>
    <n v="0.59"/>
    <n v="44"/>
    <n v="0.5"/>
    <n v="33"/>
    <n v="16.5"/>
  </r>
  <r>
    <x v="46"/>
    <x v="0"/>
    <x v="1"/>
    <n v="78.899999999999991"/>
    <n v="0.61"/>
    <n v="49"/>
    <n v="0.5"/>
    <n v="33"/>
    <n v="16.5"/>
  </r>
  <r>
    <x v="47"/>
    <x v="0"/>
    <x v="2"/>
    <n v="80.899999999999991"/>
    <n v="0.56999999999999995"/>
    <n v="64"/>
    <n v="0.5"/>
    <n v="33"/>
    <n v="16.5"/>
  </r>
  <r>
    <x v="48"/>
    <x v="0"/>
    <x v="3"/>
    <n v="76.899999999999991"/>
    <n v="0.56999999999999995"/>
    <n v="59"/>
    <n v="0.5"/>
    <n v="33"/>
    <n v="16.5"/>
  </r>
  <r>
    <x v="49"/>
    <x v="0"/>
    <x v="5"/>
    <n v="79.899999999999991"/>
    <n v="0.56999999999999995"/>
    <n v="64"/>
    <n v="0.5"/>
    <n v="33"/>
    <n v="16.5"/>
  </r>
  <r>
    <x v="50"/>
    <x v="1"/>
    <x v="2"/>
    <n v="78.599999999999994"/>
    <n v="0.59"/>
    <n v="36"/>
    <n v="0.3"/>
    <n v="32"/>
    <n v="9.6"/>
  </r>
  <r>
    <x v="51"/>
    <x v="1"/>
    <x v="3"/>
    <n v="77.599999999999994"/>
    <n v="0.61"/>
    <n v="44"/>
    <n v="0.3"/>
    <n v="32"/>
    <n v="9.6"/>
  </r>
  <r>
    <x v="52"/>
    <x v="1"/>
    <x v="5"/>
    <n v="75.599999999999994"/>
    <n v="0.59"/>
    <n v="65"/>
    <n v="0.3"/>
    <n v="32"/>
    <n v="9.6"/>
  </r>
  <r>
    <x v="53"/>
    <x v="1"/>
    <x v="6"/>
    <n v="72.599999999999994"/>
    <n v="0.59"/>
    <n v="60"/>
    <n v="0.3"/>
    <n v="32"/>
    <n v="9.6"/>
  </r>
  <r>
    <x v="54"/>
    <x v="0"/>
    <x v="4"/>
    <n v="73.599999999999994"/>
    <n v="0.63"/>
    <n v="55"/>
    <n v="0.5"/>
    <n v="32"/>
    <n v="16"/>
  </r>
  <r>
    <x v="55"/>
    <x v="0"/>
    <x v="4"/>
    <n v="76.599999999999994"/>
    <n v="0.59"/>
    <n v="37"/>
    <n v="0.5"/>
    <n v="32"/>
    <n v="16"/>
  </r>
  <r>
    <x v="56"/>
    <x v="0"/>
    <x v="2"/>
    <n v="74.599999999999994"/>
    <n v="0.61"/>
    <n v="38"/>
    <n v="0.5"/>
    <n v="32"/>
    <n v="16"/>
  </r>
  <r>
    <x v="57"/>
    <x v="2"/>
    <x v="5"/>
    <n v="75.599999999999994"/>
    <n v="0.63"/>
    <n v="56"/>
    <n v="0.5"/>
    <n v="32"/>
    <n v="16"/>
  </r>
  <r>
    <x v="58"/>
    <x v="2"/>
    <x v="0"/>
    <n v="76.599999999999994"/>
    <n v="0.61"/>
    <n v="66"/>
    <n v="0.5"/>
    <n v="32"/>
    <n v="16"/>
  </r>
  <r>
    <x v="59"/>
    <x v="2"/>
    <x v="4"/>
    <n v="76.599999999999994"/>
    <n v="0.63"/>
    <n v="55"/>
    <n v="0.5"/>
    <n v="32"/>
    <n v="16"/>
  </r>
  <r>
    <x v="60"/>
    <x v="2"/>
    <x v="2"/>
    <n v="72.599999999999994"/>
    <n v="0.59"/>
    <n v="43"/>
    <n v="0.5"/>
    <n v="32"/>
    <n v="16"/>
  </r>
  <r>
    <x v="61"/>
    <x v="2"/>
    <x v="0"/>
    <n v="79.599999999999994"/>
    <n v="0.61"/>
    <n v="58"/>
    <n v="0.5"/>
    <n v="32"/>
    <n v="16"/>
  </r>
  <r>
    <x v="62"/>
    <x v="2"/>
    <x v="1"/>
    <n v="74.599999999999994"/>
    <n v="0.59"/>
    <n v="64"/>
    <n v="0.5"/>
    <n v="32"/>
    <n v="16"/>
  </r>
  <r>
    <x v="63"/>
    <x v="2"/>
    <x v="2"/>
    <n v="77.599999999999994"/>
    <n v="0.63"/>
    <n v="49"/>
    <n v="0.5"/>
    <n v="32"/>
    <n v="16"/>
  </r>
  <r>
    <x v="64"/>
    <x v="3"/>
    <x v="1"/>
    <n v="71.3"/>
    <n v="0.63"/>
    <n v="64"/>
    <n v="0.3"/>
    <n v="31"/>
    <n v="9.2999999999999989"/>
  </r>
  <r>
    <x v="65"/>
    <x v="3"/>
    <x v="5"/>
    <n v="71.3"/>
    <n v="0.63"/>
    <n v="56"/>
    <n v="0.3"/>
    <n v="31"/>
    <n v="9.2999999999999989"/>
  </r>
  <r>
    <x v="66"/>
    <x v="3"/>
    <x v="6"/>
    <n v="77.3"/>
    <n v="0.63"/>
    <n v="58"/>
    <n v="0.3"/>
    <n v="31"/>
    <n v="9.2999999999999989"/>
  </r>
  <r>
    <x v="67"/>
    <x v="3"/>
    <x v="3"/>
    <n v="75.3"/>
    <n v="0.61"/>
    <n v="58"/>
    <n v="0.3"/>
    <n v="31"/>
    <n v="9.2999999999999989"/>
  </r>
  <r>
    <x v="68"/>
    <x v="3"/>
    <x v="5"/>
    <n v="76.3"/>
    <n v="0.63"/>
    <n v="45"/>
    <n v="0.3"/>
    <n v="31"/>
    <n v="9.2999999999999989"/>
  </r>
  <r>
    <x v="69"/>
    <x v="3"/>
    <x v="0"/>
    <n v="77.3"/>
    <n v="0.63"/>
    <n v="56"/>
    <n v="0.3"/>
    <n v="31"/>
    <n v="9.2999999999999989"/>
  </r>
  <r>
    <x v="70"/>
    <x v="3"/>
    <x v="4"/>
    <n v="77.3"/>
    <n v="0.65"/>
    <n v="56"/>
    <n v="0.3"/>
    <n v="31"/>
    <n v="9.2999999999999989"/>
  </r>
  <r>
    <x v="71"/>
    <x v="1"/>
    <x v="1"/>
    <n v="71.3"/>
    <n v="0.65"/>
    <n v="42"/>
    <n v="0.3"/>
    <n v="31"/>
    <n v="9.2999999999999989"/>
  </r>
  <r>
    <x v="72"/>
    <x v="1"/>
    <x v="0"/>
    <n v="76.3"/>
    <n v="0.65"/>
    <n v="47"/>
    <n v="0.3"/>
    <n v="31"/>
    <n v="9.2999999999999989"/>
  </r>
  <r>
    <x v="73"/>
    <x v="1"/>
    <x v="1"/>
    <n v="72.3"/>
    <n v="0.65"/>
    <n v="36"/>
    <n v="0.3"/>
    <n v="31"/>
    <n v="9.2999999999999989"/>
  </r>
  <r>
    <x v="74"/>
    <x v="1"/>
    <x v="5"/>
    <n v="75.3"/>
    <n v="0.63"/>
    <n v="62"/>
    <n v="0.3"/>
    <n v="31"/>
    <n v="9.2999999999999989"/>
  </r>
  <r>
    <x v="75"/>
    <x v="2"/>
    <x v="4"/>
    <n v="76.3"/>
    <n v="0.63"/>
    <n v="48"/>
    <n v="0.5"/>
    <n v="31"/>
    <n v="15.5"/>
  </r>
  <r>
    <x v="76"/>
    <x v="2"/>
    <x v="6"/>
    <n v="77.3"/>
    <n v="0.61"/>
    <n v="36"/>
    <n v="0.5"/>
    <n v="31"/>
    <n v="15.5"/>
  </r>
  <r>
    <x v="77"/>
    <x v="2"/>
    <x v="1"/>
    <n v="70.3"/>
    <n v="0.65"/>
    <n v="56"/>
    <n v="0.5"/>
    <n v="31"/>
    <n v="15.5"/>
  </r>
  <r>
    <x v="78"/>
    <x v="2"/>
    <x v="5"/>
    <n v="74.3"/>
    <n v="0.63"/>
    <n v="44"/>
    <n v="0.5"/>
    <n v="31"/>
    <n v="15.5"/>
  </r>
  <r>
    <x v="79"/>
    <x v="2"/>
    <x v="6"/>
    <n v="74.3"/>
    <n v="0.65"/>
    <n v="53"/>
    <n v="0.5"/>
    <n v="31"/>
    <n v="15.5"/>
  </r>
  <r>
    <x v="80"/>
    <x v="3"/>
    <x v="4"/>
    <n v="71"/>
    <n v="0.63"/>
    <n v="55"/>
    <n v="0.3"/>
    <n v="30"/>
    <n v="9"/>
  </r>
  <r>
    <x v="81"/>
    <x v="3"/>
    <x v="2"/>
    <n v="75"/>
    <n v="0.67"/>
    <n v="56"/>
    <n v="0.3"/>
    <n v="30"/>
    <n v="9"/>
  </r>
  <r>
    <x v="82"/>
    <x v="3"/>
    <x v="0"/>
    <n v="70"/>
    <n v="0.65"/>
    <n v="34"/>
    <n v="0.3"/>
    <n v="30"/>
    <n v="9"/>
  </r>
  <r>
    <x v="83"/>
    <x v="3"/>
    <x v="1"/>
    <n v="72"/>
    <n v="0.67"/>
    <n v="53"/>
    <n v="0.3"/>
    <n v="30"/>
    <n v="9"/>
  </r>
  <r>
    <x v="84"/>
    <x v="3"/>
    <x v="2"/>
    <n v="71"/>
    <n v="0.67"/>
    <n v="34"/>
    <n v="0.3"/>
    <n v="30"/>
    <n v="9"/>
  </r>
  <r>
    <x v="85"/>
    <x v="3"/>
    <x v="3"/>
    <n v="72"/>
    <n v="0.67"/>
    <n v="63"/>
    <n v="0.3"/>
    <n v="30"/>
    <n v="9"/>
  </r>
  <r>
    <x v="86"/>
    <x v="3"/>
    <x v="5"/>
    <n v="75"/>
    <n v="0.67"/>
    <n v="43"/>
    <n v="0.3"/>
    <n v="30"/>
    <n v="9"/>
  </r>
  <r>
    <x v="87"/>
    <x v="2"/>
    <x v="1"/>
    <n v="75"/>
    <n v="0.63"/>
    <n v="52"/>
    <n v="0.5"/>
    <n v="30"/>
    <n v="15"/>
  </r>
  <r>
    <x v="88"/>
    <x v="2"/>
    <x v="2"/>
    <n v="75"/>
    <n v="0.67"/>
    <n v="38"/>
    <n v="0.5"/>
    <n v="30"/>
    <n v="15"/>
  </r>
  <r>
    <x v="89"/>
    <x v="2"/>
    <x v="3"/>
    <n v="75"/>
    <n v="0.67"/>
    <n v="49"/>
    <n v="0.5"/>
    <n v="30"/>
    <n v="15"/>
  </r>
  <r>
    <x v="90"/>
    <x v="2"/>
    <x v="4"/>
    <n v="71"/>
    <n v="0.63"/>
    <n v="49"/>
    <n v="0.5"/>
    <n v="30"/>
    <n v="15"/>
  </r>
  <r>
    <x v="91"/>
    <x v="2"/>
    <x v="1"/>
    <n v="68"/>
    <n v="0.67"/>
    <n v="42"/>
    <n v="0.5"/>
    <n v="30"/>
    <n v="15"/>
  </r>
  <r>
    <x v="92"/>
    <x v="2"/>
    <x v="2"/>
    <n v="68"/>
    <n v="0.65"/>
    <n v="58"/>
    <n v="0.5"/>
    <n v="30"/>
    <n v="15"/>
  </r>
  <r>
    <x v="93"/>
    <x v="2"/>
    <x v="5"/>
    <n v="69"/>
    <n v="0.63"/>
    <n v="55"/>
    <n v="0.5"/>
    <n v="30"/>
    <n v="15"/>
  </r>
  <r>
    <x v="94"/>
    <x v="2"/>
    <x v="3"/>
    <n v="71"/>
    <n v="0.63"/>
    <n v="55"/>
    <n v="0.5"/>
    <n v="30"/>
    <n v="15"/>
  </r>
  <r>
    <x v="95"/>
    <x v="2"/>
    <x v="0"/>
    <n v="70"/>
    <n v="0.63"/>
    <n v="46"/>
    <n v="0.5"/>
    <n v="30"/>
    <n v="15"/>
  </r>
  <r>
    <x v="96"/>
    <x v="2"/>
    <x v="5"/>
    <n v="75"/>
    <n v="0.65"/>
    <n v="40"/>
    <n v="0.5"/>
    <n v="30"/>
    <n v="15"/>
  </r>
  <r>
    <x v="97"/>
    <x v="2"/>
    <x v="4"/>
    <n v="72"/>
    <n v="0.63"/>
    <n v="51"/>
    <n v="0.5"/>
    <n v="30"/>
    <n v="15"/>
  </r>
  <r>
    <x v="98"/>
    <x v="3"/>
    <x v="2"/>
    <n v="66.699999999999989"/>
    <n v="0.65"/>
    <n v="56"/>
    <n v="0.3"/>
    <n v="29"/>
    <n v="8.6999999999999993"/>
  </r>
  <r>
    <x v="99"/>
    <x v="3"/>
    <x v="5"/>
    <n v="65.699999999999989"/>
    <n v="0.69"/>
    <n v="40"/>
    <n v="0.3"/>
    <n v="29"/>
    <n v="8.6999999999999993"/>
  </r>
  <r>
    <x v="100"/>
    <x v="3"/>
    <x v="0"/>
    <n v="66.699999999999989"/>
    <n v="0.67"/>
    <n v="51"/>
    <n v="0.3"/>
    <n v="29"/>
    <n v="8.6999999999999993"/>
  </r>
  <r>
    <x v="101"/>
    <x v="3"/>
    <x v="6"/>
    <n v="69.699999999999989"/>
    <n v="0.65"/>
    <n v="49"/>
    <n v="0.3"/>
    <n v="29"/>
    <n v="8.6999999999999993"/>
  </r>
  <r>
    <x v="102"/>
    <x v="3"/>
    <x v="1"/>
    <n v="72.699999999999989"/>
    <n v="0.67"/>
    <n v="57"/>
    <n v="0.3"/>
    <n v="29"/>
    <n v="8.6999999999999993"/>
  </r>
  <r>
    <x v="103"/>
    <x v="3"/>
    <x v="3"/>
    <n v="66.699999999999989"/>
    <n v="0.67"/>
    <n v="40"/>
    <n v="0.3"/>
    <n v="29"/>
    <n v="8.6999999999999993"/>
  </r>
  <r>
    <x v="104"/>
    <x v="3"/>
    <x v="5"/>
    <n v="65.699999999999989"/>
    <n v="0.67"/>
    <n v="55"/>
    <n v="0.3"/>
    <n v="29"/>
    <n v="8.6999999999999993"/>
  </r>
  <r>
    <x v="105"/>
    <x v="3"/>
    <x v="4"/>
    <n v="70.699999999999989"/>
    <n v="0.67"/>
    <n v="43"/>
    <n v="0.3"/>
    <n v="29"/>
    <n v="8.6999999999999993"/>
  </r>
  <r>
    <x v="106"/>
    <x v="3"/>
    <x v="6"/>
    <n v="71.699999999999989"/>
    <n v="0.69"/>
    <n v="47"/>
    <n v="0.3"/>
    <n v="29"/>
    <n v="8.6999999999999993"/>
  </r>
  <r>
    <x v="107"/>
    <x v="3"/>
    <x v="1"/>
    <n v="71.699999999999989"/>
    <n v="0.69"/>
    <n v="53"/>
    <n v="0.3"/>
    <n v="29"/>
    <n v="8.6999999999999993"/>
  </r>
  <r>
    <x v="108"/>
    <x v="3"/>
    <x v="6"/>
    <n v="71.699999999999989"/>
    <n v="0.65"/>
    <n v="45"/>
    <n v="0.3"/>
    <n v="29"/>
    <n v="8.6999999999999993"/>
  </r>
  <r>
    <x v="109"/>
    <x v="3"/>
    <x v="2"/>
    <n v="66.699999999999989"/>
    <n v="0.65"/>
    <n v="32"/>
    <n v="0.3"/>
    <n v="29"/>
    <n v="8.6999999999999993"/>
  </r>
  <r>
    <x v="110"/>
    <x v="2"/>
    <x v="3"/>
    <n v="70.699999999999989"/>
    <n v="0.69"/>
    <n v="34"/>
    <n v="0.5"/>
    <n v="29"/>
    <n v="14.5"/>
  </r>
  <r>
    <x v="111"/>
    <x v="2"/>
    <x v="5"/>
    <n v="68.699999999999989"/>
    <n v="0.65"/>
    <n v="50"/>
    <n v="0.5"/>
    <n v="29"/>
    <n v="14.5"/>
  </r>
  <r>
    <x v="112"/>
    <x v="2"/>
    <x v="0"/>
    <n v="67.699999999999989"/>
    <n v="0.65"/>
    <n v="43"/>
    <n v="0.5"/>
    <n v="29"/>
    <n v="14.5"/>
  </r>
  <r>
    <x v="113"/>
    <x v="2"/>
    <x v="6"/>
    <n v="67.699999999999989"/>
    <n v="0.65"/>
    <n v="54"/>
    <n v="0.5"/>
    <n v="29"/>
    <n v="14.5"/>
  </r>
  <r>
    <x v="114"/>
    <x v="2"/>
    <x v="3"/>
    <n v="65.699999999999989"/>
    <n v="0.69"/>
    <n v="45"/>
    <n v="0.5"/>
    <n v="29"/>
    <n v="14.5"/>
  </r>
  <r>
    <x v="115"/>
    <x v="2"/>
    <x v="4"/>
    <n v="70.699999999999989"/>
    <n v="0.67"/>
    <n v="33"/>
    <n v="0.5"/>
    <n v="29"/>
    <n v="14.5"/>
  </r>
  <r>
    <x v="116"/>
    <x v="2"/>
    <x v="6"/>
    <n v="65.699999999999989"/>
    <n v="0.65"/>
    <n v="45"/>
    <n v="0.5"/>
    <n v="29"/>
    <n v="14.5"/>
  </r>
  <r>
    <x v="117"/>
    <x v="2"/>
    <x v="1"/>
    <n v="67.699999999999989"/>
    <n v="0.69"/>
    <n v="58"/>
    <n v="0.5"/>
    <n v="29"/>
    <n v="14.5"/>
  </r>
  <r>
    <x v="118"/>
    <x v="4"/>
    <x v="3"/>
    <n v="71.699999999999989"/>
    <n v="0.69"/>
    <n v="41"/>
    <n v="0.3"/>
    <n v="29"/>
    <n v="8.6999999999999993"/>
  </r>
  <r>
    <x v="119"/>
    <x v="4"/>
    <x v="4"/>
    <n v="71.699999999999989"/>
    <n v="0.69"/>
    <n v="60"/>
    <n v="0.3"/>
    <n v="29"/>
    <n v="8.6999999999999993"/>
  </r>
  <r>
    <x v="120"/>
    <x v="4"/>
    <x v="4"/>
    <n v="70.699999999999989"/>
    <n v="0.67"/>
    <n v="51"/>
    <n v="0.3"/>
    <n v="29"/>
    <n v="8.6999999999999993"/>
  </r>
  <r>
    <x v="121"/>
    <x v="5"/>
    <x v="4"/>
    <n v="64.399999999999991"/>
    <n v="0.71"/>
    <n v="33"/>
    <n v="0.3"/>
    <n v="28"/>
    <n v="8.4"/>
  </r>
  <r>
    <x v="122"/>
    <x v="3"/>
    <x v="3"/>
    <n v="69.399999999999991"/>
    <n v="0.71"/>
    <n v="31"/>
    <n v="0.3"/>
    <n v="28"/>
    <n v="8.4"/>
  </r>
  <r>
    <x v="123"/>
    <x v="3"/>
    <x v="4"/>
    <n v="69.399999999999991"/>
    <n v="0.69"/>
    <n v="40"/>
    <n v="0.3"/>
    <n v="28"/>
    <n v="8.4"/>
  </r>
  <r>
    <x v="124"/>
    <x v="3"/>
    <x v="2"/>
    <n v="63.399999999999991"/>
    <n v="0.69"/>
    <n v="32"/>
    <n v="0.3"/>
    <n v="28"/>
    <n v="8.4"/>
  </r>
  <r>
    <x v="125"/>
    <x v="3"/>
    <x v="0"/>
    <n v="64.399999999999991"/>
    <n v="0.67"/>
    <n v="59"/>
    <n v="0.3"/>
    <n v="28"/>
    <n v="8.4"/>
  </r>
  <r>
    <x v="126"/>
    <x v="3"/>
    <x v="4"/>
    <n v="69.399999999999991"/>
    <n v="0.69"/>
    <n v="34"/>
    <n v="0.3"/>
    <n v="28"/>
    <n v="8.4"/>
  </r>
  <r>
    <x v="127"/>
    <x v="4"/>
    <x v="0"/>
    <n v="67.399999999999991"/>
    <n v="0.69"/>
    <n v="53"/>
    <n v="0.3"/>
    <n v="28"/>
    <n v="8.4"/>
  </r>
  <r>
    <x v="128"/>
    <x v="4"/>
    <x v="1"/>
    <n v="68.399999999999991"/>
    <n v="0.67"/>
    <n v="49"/>
    <n v="0.3"/>
    <n v="28"/>
    <n v="8.4"/>
  </r>
  <r>
    <x v="129"/>
    <x v="4"/>
    <x v="2"/>
    <n v="68.399999999999991"/>
    <n v="0.69"/>
    <n v="38"/>
    <n v="0.3"/>
    <n v="28"/>
    <n v="8.4"/>
  </r>
  <r>
    <x v="130"/>
    <x v="4"/>
    <x v="3"/>
    <n v="63.399999999999991"/>
    <n v="0.67"/>
    <n v="41"/>
    <n v="0.3"/>
    <n v="28"/>
    <n v="8.4"/>
  </r>
  <r>
    <x v="131"/>
    <x v="4"/>
    <x v="5"/>
    <n v="67.399999999999991"/>
    <n v="0.67"/>
    <n v="48"/>
    <n v="0.3"/>
    <n v="28"/>
    <n v="8.4"/>
  </r>
  <r>
    <x v="132"/>
    <x v="4"/>
    <x v="0"/>
    <n v="63.399999999999991"/>
    <n v="0.71"/>
    <n v="39"/>
    <n v="0.3"/>
    <n v="28"/>
    <n v="8.4"/>
  </r>
  <r>
    <x v="133"/>
    <x v="4"/>
    <x v="6"/>
    <n v="63.399999999999991"/>
    <n v="0.71"/>
    <n v="43"/>
    <n v="0.3"/>
    <n v="28"/>
    <n v="8.4"/>
  </r>
  <r>
    <x v="134"/>
    <x v="4"/>
    <x v="1"/>
    <n v="67.399999999999991"/>
    <n v="0.69"/>
    <n v="38"/>
    <n v="0.3"/>
    <n v="28"/>
    <n v="8.4"/>
  </r>
  <r>
    <x v="135"/>
    <x v="5"/>
    <x v="5"/>
    <n v="62.099999999999994"/>
    <n v="0.71"/>
    <n v="31"/>
    <n v="0.3"/>
    <n v="27"/>
    <n v="8.1"/>
  </r>
  <r>
    <x v="136"/>
    <x v="5"/>
    <x v="6"/>
    <n v="63.099999999999994"/>
    <n v="0.69"/>
    <n v="52"/>
    <n v="0.3"/>
    <n v="27"/>
    <n v="8.1"/>
  </r>
  <r>
    <x v="137"/>
    <x v="5"/>
    <x v="4"/>
    <n v="66.099999999999994"/>
    <n v="0.74"/>
    <n v="30"/>
    <n v="0.3"/>
    <n v="27"/>
    <n v="8.1"/>
  </r>
  <r>
    <x v="138"/>
    <x v="5"/>
    <x v="1"/>
    <n v="61.099999999999994"/>
    <n v="0.69"/>
    <n v="46"/>
    <n v="0.3"/>
    <n v="27"/>
    <n v="8.1"/>
  </r>
  <r>
    <x v="139"/>
    <x v="5"/>
    <x v="6"/>
    <n v="65.099999999999994"/>
    <n v="0.69"/>
    <n v="43"/>
    <n v="0.3"/>
    <n v="27"/>
    <n v="8.1"/>
  </r>
  <r>
    <x v="140"/>
    <x v="5"/>
    <x v="2"/>
    <n v="64.099999999999994"/>
    <n v="0.71"/>
    <n v="56"/>
    <n v="0.3"/>
    <n v="27"/>
    <n v="8.1"/>
  </r>
  <r>
    <x v="141"/>
    <x v="5"/>
    <x v="1"/>
    <n v="68.099999999999994"/>
    <n v="0.69"/>
    <n v="42"/>
    <n v="0.3"/>
    <n v="27"/>
    <n v="8.1"/>
  </r>
  <r>
    <x v="142"/>
    <x v="5"/>
    <x v="3"/>
    <n v="67.099999999999994"/>
    <n v="0.74"/>
    <n v="48"/>
    <n v="0.3"/>
    <n v="27"/>
    <n v="8.1"/>
  </r>
  <r>
    <x v="143"/>
    <x v="5"/>
    <x v="2"/>
    <n v="65.099999999999994"/>
    <n v="0.69"/>
    <n v="48"/>
    <n v="0.3"/>
    <n v="27"/>
    <n v="8.1"/>
  </r>
  <r>
    <x v="144"/>
    <x v="5"/>
    <x v="5"/>
    <n v="65.099999999999994"/>
    <n v="0.71"/>
    <n v="37"/>
    <n v="0.3"/>
    <n v="27"/>
    <n v="8.1"/>
  </r>
  <r>
    <x v="145"/>
    <x v="5"/>
    <x v="0"/>
    <n v="65.099999999999994"/>
    <n v="0.71"/>
    <n v="32"/>
    <n v="0.3"/>
    <n v="27"/>
    <n v="8.1"/>
  </r>
  <r>
    <x v="146"/>
    <x v="5"/>
    <x v="6"/>
    <n v="67.099999999999994"/>
    <n v="0.74"/>
    <n v="35"/>
    <n v="0.3"/>
    <n v="27"/>
    <n v="8.1"/>
  </r>
  <r>
    <x v="147"/>
    <x v="4"/>
    <x v="6"/>
    <n v="61.099999999999994"/>
    <n v="0.69"/>
    <n v="50"/>
    <n v="0.3"/>
    <n v="27"/>
    <n v="8.1"/>
  </r>
  <r>
    <x v="148"/>
    <x v="4"/>
    <x v="3"/>
    <n v="65.099999999999994"/>
    <n v="0.71"/>
    <n v="37"/>
    <n v="0.3"/>
    <n v="27"/>
    <n v="8.1"/>
  </r>
  <r>
    <x v="149"/>
    <x v="4"/>
    <x v="5"/>
    <n v="61.099999999999994"/>
    <n v="0.71"/>
    <n v="36"/>
    <n v="0.3"/>
    <n v="27"/>
    <n v="8.1"/>
  </r>
  <r>
    <x v="150"/>
    <x v="4"/>
    <x v="0"/>
    <n v="68.099999999999994"/>
    <n v="0.69"/>
    <n v="37"/>
    <n v="0.3"/>
    <n v="27"/>
    <n v="8.1"/>
  </r>
  <r>
    <x v="151"/>
    <x v="4"/>
    <x v="4"/>
    <n v="67.099999999999994"/>
    <n v="0.69"/>
    <n v="52"/>
    <n v="0.3"/>
    <n v="27"/>
    <n v="8.1"/>
  </r>
  <r>
    <x v="152"/>
    <x v="4"/>
    <x v="2"/>
    <n v="61.099999999999994"/>
    <n v="0.71"/>
    <n v="33"/>
    <n v="0.3"/>
    <n v="27"/>
    <n v="8.1"/>
  </r>
  <r>
    <x v="153"/>
    <x v="4"/>
    <x v="3"/>
    <n v="66.099999999999994"/>
    <n v="0.71"/>
    <n v="48"/>
    <n v="0.3"/>
    <n v="27"/>
    <n v="8.1"/>
  </r>
  <r>
    <x v="154"/>
    <x v="5"/>
    <x v="6"/>
    <n v="65.8"/>
    <n v="0.74"/>
    <n v="47"/>
    <n v="0.3"/>
    <n v="26"/>
    <n v="7.8"/>
  </r>
  <r>
    <x v="155"/>
    <x v="5"/>
    <x v="2"/>
    <n v="60.8"/>
    <n v="0.74"/>
    <n v="51"/>
    <n v="0.3"/>
    <n v="26"/>
    <n v="7.8"/>
  </r>
  <r>
    <x v="156"/>
    <x v="5"/>
    <x v="3"/>
    <n v="59.8"/>
    <n v="0.74"/>
    <n v="44"/>
    <n v="0.3"/>
    <n v="26"/>
    <n v="7.8"/>
  </r>
  <r>
    <x v="157"/>
    <x v="5"/>
    <x v="0"/>
    <n v="63.8"/>
    <n v="0.74"/>
    <n v="37"/>
    <n v="0.3"/>
    <n v="26"/>
    <n v="7.8"/>
  </r>
  <r>
    <x v="158"/>
    <x v="5"/>
    <x v="5"/>
    <n v="60.8"/>
    <n v="0.74"/>
    <n v="34"/>
    <n v="0.3"/>
    <n v="26"/>
    <n v="7.8"/>
  </r>
  <r>
    <x v="159"/>
    <x v="5"/>
    <x v="0"/>
    <n v="65.8"/>
    <n v="0.74"/>
    <n v="41"/>
    <n v="0.3"/>
    <n v="26"/>
    <n v="7.8"/>
  </r>
  <r>
    <x v="160"/>
    <x v="5"/>
    <x v="4"/>
    <n v="59.8"/>
    <n v="0.77"/>
    <n v="53"/>
    <n v="0.3"/>
    <n v="26"/>
    <n v="7.8"/>
  </r>
  <r>
    <x v="161"/>
    <x v="5"/>
    <x v="6"/>
    <n v="60.8"/>
    <n v="0.77"/>
    <n v="50"/>
    <n v="0.3"/>
    <n v="26"/>
    <n v="7.8"/>
  </r>
  <r>
    <x v="162"/>
    <x v="5"/>
    <x v="3"/>
    <n v="58.8"/>
    <n v="0.74"/>
    <n v="32"/>
    <n v="0.3"/>
    <n v="26"/>
    <n v="7.8"/>
  </r>
  <r>
    <x v="163"/>
    <x v="4"/>
    <x v="2"/>
    <n v="59.8"/>
    <n v="0.74"/>
    <n v="54"/>
    <n v="0.3"/>
    <n v="26"/>
    <n v="7.8"/>
  </r>
  <r>
    <x v="164"/>
    <x v="4"/>
    <x v="5"/>
    <n v="61.8"/>
    <n v="0.71"/>
    <n v="39"/>
    <n v="0.3"/>
    <n v="26"/>
    <n v="7.8"/>
  </r>
  <r>
    <x v="165"/>
    <x v="4"/>
    <x v="0"/>
    <n v="64.8"/>
    <n v="0.77"/>
    <n v="45"/>
    <n v="0.3"/>
    <n v="26"/>
    <n v="7.8"/>
  </r>
  <r>
    <x v="166"/>
    <x v="4"/>
    <x v="6"/>
    <n v="61.8"/>
    <n v="0.74"/>
    <n v="50"/>
    <n v="0.3"/>
    <n v="26"/>
    <n v="7.8"/>
  </r>
  <r>
    <x v="167"/>
    <x v="4"/>
    <x v="4"/>
    <n v="64.8"/>
    <n v="0.71"/>
    <n v="42"/>
    <n v="0.3"/>
    <n v="26"/>
    <n v="7.8"/>
  </r>
  <r>
    <x v="168"/>
    <x v="4"/>
    <x v="1"/>
    <n v="63.8"/>
    <n v="0.71"/>
    <n v="29"/>
    <n v="0.3"/>
    <n v="26"/>
    <n v="7.8"/>
  </r>
  <r>
    <x v="169"/>
    <x v="4"/>
    <x v="6"/>
    <n v="59.8"/>
    <n v="0.71"/>
    <n v="53"/>
    <n v="0.3"/>
    <n v="26"/>
    <n v="7.8"/>
  </r>
  <r>
    <x v="170"/>
    <x v="4"/>
    <x v="2"/>
    <n v="64.8"/>
    <n v="0.71"/>
    <n v="37"/>
    <n v="0.3"/>
    <n v="26"/>
    <n v="7.8"/>
  </r>
  <r>
    <x v="171"/>
    <x v="4"/>
    <x v="1"/>
    <n v="59.8"/>
    <n v="0.71"/>
    <n v="42"/>
    <n v="0.3"/>
    <n v="26"/>
    <n v="7.8"/>
  </r>
  <r>
    <x v="172"/>
    <x v="4"/>
    <x v="3"/>
    <n v="64.8"/>
    <n v="0.74"/>
    <n v="34"/>
    <n v="0.3"/>
    <n v="26"/>
    <n v="7.8"/>
  </r>
  <r>
    <x v="173"/>
    <x v="4"/>
    <x v="5"/>
    <n v="61.8"/>
    <n v="0.77"/>
    <n v="51"/>
    <n v="0.3"/>
    <n v="26"/>
    <n v="7.8"/>
  </r>
  <r>
    <x v="174"/>
    <x v="4"/>
    <x v="0"/>
    <n v="64.8"/>
    <n v="0.74"/>
    <n v="29"/>
    <n v="0.3"/>
    <n v="26"/>
    <n v="7.8"/>
  </r>
  <r>
    <x v="175"/>
    <x v="6"/>
    <x v="3"/>
    <n v="62.8"/>
    <n v="0.71"/>
    <n v="52"/>
    <n v="0.3"/>
    <n v="26"/>
    <n v="7.8"/>
  </r>
  <r>
    <x v="176"/>
    <x v="7"/>
    <x v="0"/>
    <n v="59.499999999999993"/>
    <n v="0.77"/>
    <n v="29"/>
    <n v="0.3"/>
    <n v="25"/>
    <n v="7.5"/>
  </r>
  <r>
    <x v="177"/>
    <x v="7"/>
    <x v="4"/>
    <n v="58.499999999999993"/>
    <n v="0.77"/>
    <n v="43"/>
    <n v="0.3"/>
    <n v="25"/>
    <n v="7.5"/>
  </r>
  <r>
    <x v="178"/>
    <x v="7"/>
    <x v="6"/>
    <n v="61.499999999999993"/>
    <n v="0.74"/>
    <n v="47"/>
    <n v="0.3"/>
    <n v="25"/>
    <n v="7.5"/>
  </r>
  <r>
    <x v="179"/>
    <x v="7"/>
    <x v="3"/>
    <n v="56.499999999999993"/>
    <n v="0.77"/>
    <n v="50"/>
    <n v="0.3"/>
    <n v="25"/>
    <n v="7.5"/>
  </r>
  <r>
    <x v="180"/>
    <x v="7"/>
    <x v="4"/>
    <n v="56.499999999999993"/>
    <n v="0.74"/>
    <n v="38"/>
    <n v="0.3"/>
    <n v="25"/>
    <n v="7.5"/>
  </r>
  <r>
    <x v="181"/>
    <x v="7"/>
    <x v="6"/>
    <n v="59.499999999999993"/>
    <n v="0.77"/>
    <n v="39"/>
    <n v="0.3"/>
    <n v="25"/>
    <n v="7.5"/>
  </r>
  <r>
    <x v="182"/>
    <x v="7"/>
    <x v="2"/>
    <n v="60.499999999999993"/>
    <n v="0.74"/>
    <n v="30"/>
    <n v="0.3"/>
    <n v="25"/>
    <n v="7.5"/>
  </r>
  <r>
    <x v="183"/>
    <x v="7"/>
    <x v="3"/>
    <n v="58.499999999999993"/>
    <n v="0.77"/>
    <n v="48"/>
    <n v="0.3"/>
    <n v="25"/>
    <n v="7.5"/>
  </r>
  <r>
    <x v="184"/>
    <x v="5"/>
    <x v="0"/>
    <n v="57.499999999999993"/>
    <n v="0.8"/>
    <n v="33"/>
    <n v="0.3"/>
    <n v="25"/>
    <n v="7.5"/>
  </r>
  <r>
    <x v="185"/>
    <x v="5"/>
    <x v="1"/>
    <n v="57.499999999999993"/>
    <n v="0.8"/>
    <n v="31"/>
    <n v="0.3"/>
    <n v="25"/>
    <n v="7.5"/>
  </r>
  <r>
    <x v="186"/>
    <x v="5"/>
    <x v="2"/>
    <n v="58.499999999999993"/>
    <n v="0.74"/>
    <n v="48"/>
    <n v="0.3"/>
    <n v="25"/>
    <n v="7.5"/>
  </r>
  <r>
    <x v="187"/>
    <x v="5"/>
    <x v="3"/>
    <n v="61.499999999999993"/>
    <n v="0.77"/>
    <n v="49"/>
    <n v="0.3"/>
    <n v="25"/>
    <n v="7.5"/>
  </r>
  <r>
    <x v="188"/>
    <x v="5"/>
    <x v="5"/>
    <n v="62.499999999999993"/>
    <n v="0.74"/>
    <n v="31"/>
    <n v="0.3"/>
    <n v="25"/>
    <n v="7.5"/>
  </r>
  <r>
    <x v="189"/>
    <x v="5"/>
    <x v="0"/>
    <n v="57.499999999999993"/>
    <n v="0.77"/>
    <n v="47"/>
    <n v="0.3"/>
    <n v="25"/>
    <n v="7.5"/>
  </r>
  <r>
    <x v="190"/>
    <x v="5"/>
    <x v="4"/>
    <n v="62.499999999999993"/>
    <n v="0.8"/>
    <n v="48"/>
    <n v="0.3"/>
    <n v="25"/>
    <n v="7.5"/>
  </r>
  <r>
    <x v="191"/>
    <x v="5"/>
    <x v="1"/>
    <n v="63.499999999999993"/>
    <n v="0.77"/>
    <n v="50"/>
    <n v="0.3"/>
    <n v="25"/>
    <n v="7.5"/>
  </r>
  <r>
    <x v="192"/>
    <x v="6"/>
    <x v="6"/>
    <n v="56.499999999999993"/>
    <n v="0.8"/>
    <n v="43"/>
    <n v="0.3"/>
    <n v="25"/>
    <n v="7.5"/>
  </r>
  <r>
    <x v="193"/>
    <x v="6"/>
    <x v="2"/>
    <n v="58.499999999999993"/>
    <n v="0.74"/>
    <n v="32"/>
    <n v="0.3"/>
    <n v="25"/>
    <n v="7.5"/>
  </r>
  <r>
    <x v="194"/>
    <x v="6"/>
    <x v="1"/>
    <n v="60.499999999999993"/>
    <n v="0.8"/>
    <n v="33"/>
    <n v="0.3"/>
    <n v="25"/>
    <n v="7.5"/>
  </r>
  <r>
    <x v="195"/>
    <x v="6"/>
    <x v="3"/>
    <n v="62.499999999999993"/>
    <n v="0.74"/>
    <n v="42"/>
    <n v="0.3"/>
    <n v="25"/>
    <n v="7.5"/>
  </r>
  <r>
    <x v="196"/>
    <x v="6"/>
    <x v="0"/>
    <n v="63.499999999999993"/>
    <n v="0.8"/>
    <n v="31"/>
    <n v="0.3"/>
    <n v="25"/>
    <n v="7.5"/>
  </r>
  <r>
    <x v="197"/>
    <x v="6"/>
    <x v="2"/>
    <n v="63.499999999999993"/>
    <n v="0.74"/>
    <n v="47"/>
    <n v="0.3"/>
    <n v="25"/>
    <n v="7.5"/>
  </r>
  <r>
    <x v="198"/>
    <x v="6"/>
    <x v="5"/>
    <n v="58.499999999999993"/>
    <n v="0.74"/>
    <n v="51"/>
    <n v="0.3"/>
    <n v="25"/>
    <n v="7.5"/>
  </r>
  <r>
    <x v="199"/>
    <x v="6"/>
    <x v="4"/>
    <n v="61.499999999999993"/>
    <n v="0.77"/>
    <n v="47"/>
    <n v="0.3"/>
    <n v="25"/>
    <n v="7.5"/>
  </r>
  <r>
    <x v="200"/>
    <x v="6"/>
    <x v="3"/>
    <n v="61.499999999999993"/>
    <n v="0.8"/>
    <n v="28"/>
    <n v="0.3"/>
    <n v="25"/>
    <n v="7.5"/>
  </r>
  <r>
    <x v="201"/>
    <x v="6"/>
    <x v="0"/>
    <n v="59.499999999999993"/>
    <n v="0.74"/>
    <n v="28"/>
    <n v="0.3"/>
    <n v="25"/>
    <n v="7.5"/>
  </r>
  <r>
    <x v="202"/>
    <x v="6"/>
    <x v="6"/>
    <n v="61.499999999999993"/>
    <n v="0.74"/>
    <n v="36"/>
    <n v="0.3"/>
    <n v="25"/>
    <n v="7.5"/>
  </r>
  <r>
    <x v="203"/>
    <x v="6"/>
    <x v="5"/>
    <n v="58.499999999999993"/>
    <n v="0.77"/>
    <n v="46"/>
    <n v="0.3"/>
    <n v="25"/>
    <n v="7.5"/>
  </r>
  <r>
    <x v="204"/>
    <x v="6"/>
    <x v="4"/>
    <n v="62.499999999999993"/>
    <n v="0.77"/>
    <n v="33"/>
    <n v="0.3"/>
    <n v="25"/>
    <n v="7.5"/>
  </r>
  <r>
    <x v="205"/>
    <x v="6"/>
    <x v="1"/>
    <n v="60.499999999999993"/>
    <n v="0.8"/>
    <n v="41"/>
    <n v="0.3"/>
    <n v="25"/>
    <n v="7.5"/>
  </r>
  <r>
    <x v="206"/>
    <x v="6"/>
    <x v="6"/>
    <n v="57.499999999999993"/>
    <n v="0.77"/>
    <n v="35"/>
    <n v="0.3"/>
    <n v="25"/>
    <n v="7.5"/>
  </r>
  <r>
    <x v="207"/>
    <x v="6"/>
    <x v="2"/>
    <n v="58.499999999999993"/>
    <n v="0.8"/>
    <n v="50"/>
    <n v="0.3"/>
    <n v="25"/>
    <n v="7.5"/>
  </r>
  <r>
    <x v="208"/>
    <x v="6"/>
    <x v="5"/>
    <n v="61.499999999999993"/>
    <n v="0.74"/>
    <n v="48"/>
    <n v="0.3"/>
    <n v="25"/>
    <n v="7.5"/>
  </r>
  <r>
    <x v="209"/>
    <x v="6"/>
    <x v="0"/>
    <n v="57.499999999999993"/>
    <n v="0.77"/>
    <n v="28"/>
    <n v="0.3"/>
    <n v="25"/>
    <n v="7.5"/>
  </r>
  <r>
    <x v="210"/>
    <x v="6"/>
    <x v="6"/>
    <n v="61.499999999999993"/>
    <n v="0.8"/>
    <n v="34"/>
    <n v="0.3"/>
    <n v="25"/>
    <n v="7.5"/>
  </r>
  <r>
    <x v="211"/>
    <x v="7"/>
    <x v="1"/>
    <n v="57.199999999999996"/>
    <n v="0.8"/>
    <n v="31"/>
    <n v="0.3"/>
    <n v="24"/>
    <n v="7.1999999999999993"/>
  </r>
  <r>
    <x v="212"/>
    <x v="7"/>
    <x v="3"/>
    <n v="60.199999999999996"/>
    <n v="0.77"/>
    <n v="28"/>
    <n v="0.3"/>
    <n v="24"/>
    <n v="7.1999999999999993"/>
  </r>
  <r>
    <x v="213"/>
    <x v="7"/>
    <x v="2"/>
    <n v="61.199999999999996"/>
    <n v="0.77"/>
    <n v="28"/>
    <n v="0.3"/>
    <n v="24"/>
    <n v="7.1999999999999993"/>
  </r>
  <r>
    <x v="214"/>
    <x v="7"/>
    <x v="5"/>
    <n v="60.199999999999996"/>
    <n v="0.77"/>
    <n v="32"/>
    <n v="0.3"/>
    <n v="24"/>
    <n v="7.1999999999999993"/>
  </r>
  <r>
    <x v="215"/>
    <x v="7"/>
    <x v="3"/>
    <n v="59.199999999999996"/>
    <n v="0.83"/>
    <n v="31"/>
    <n v="0.3"/>
    <n v="24"/>
    <n v="7.1999999999999993"/>
  </r>
  <r>
    <x v="216"/>
    <x v="7"/>
    <x v="0"/>
    <n v="58.199999999999996"/>
    <n v="0.83"/>
    <n v="30"/>
    <n v="0.3"/>
    <n v="24"/>
    <n v="7.1999999999999993"/>
  </r>
  <r>
    <x v="217"/>
    <x v="7"/>
    <x v="4"/>
    <n v="56.199999999999996"/>
    <n v="0.83"/>
    <n v="30"/>
    <n v="0.3"/>
    <n v="24"/>
    <n v="7.1999999999999993"/>
  </r>
  <r>
    <x v="218"/>
    <x v="7"/>
    <x v="1"/>
    <n v="60.199999999999996"/>
    <n v="0.83"/>
    <n v="39"/>
    <n v="0.3"/>
    <n v="24"/>
    <n v="7.1999999999999993"/>
  </r>
  <r>
    <x v="219"/>
    <x v="7"/>
    <x v="2"/>
    <n v="58.199999999999996"/>
    <n v="0.77"/>
    <n v="33"/>
    <n v="0.3"/>
    <n v="24"/>
    <n v="7.1999999999999993"/>
  </r>
  <r>
    <x v="220"/>
    <x v="7"/>
    <x v="5"/>
    <n v="57.199999999999996"/>
    <n v="0.83"/>
    <n v="36"/>
    <n v="0.3"/>
    <n v="24"/>
    <n v="7.1999999999999993"/>
  </r>
  <r>
    <x v="221"/>
    <x v="7"/>
    <x v="0"/>
    <n v="58.199999999999996"/>
    <n v="0.8"/>
    <n v="50"/>
    <n v="0.3"/>
    <n v="24"/>
    <n v="7.1999999999999993"/>
  </r>
  <r>
    <x v="222"/>
    <x v="7"/>
    <x v="4"/>
    <n v="57.199999999999996"/>
    <n v="0.83"/>
    <n v="39"/>
    <n v="0.3"/>
    <n v="24"/>
    <n v="7.1999999999999993"/>
  </r>
  <r>
    <x v="223"/>
    <x v="7"/>
    <x v="1"/>
    <n v="55.199999999999996"/>
    <n v="0.8"/>
    <n v="47"/>
    <n v="0.3"/>
    <n v="24"/>
    <n v="7.1999999999999993"/>
  </r>
  <r>
    <x v="224"/>
    <x v="6"/>
    <x v="5"/>
    <n v="59.199999999999996"/>
    <n v="0.8"/>
    <n v="34"/>
    <n v="0.3"/>
    <n v="24"/>
    <n v="7.1999999999999993"/>
  </r>
  <r>
    <x v="225"/>
    <x v="6"/>
    <x v="4"/>
    <n v="61.199999999999996"/>
    <n v="0.77"/>
    <n v="33"/>
    <n v="0.3"/>
    <n v="24"/>
    <n v="7.1999999999999993"/>
  </r>
  <r>
    <x v="226"/>
    <x v="6"/>
    <x v="6"/>
    <n v="60.199999999999996"/>
    <n v="0.8"/>
    <n v="47"/>
    <n v="0.3"/>
    <n v="24"/>
    <n v="7.1999999999999993"/>
  </r>
  <r>
    <x v="227"/>
    <x v="6"/>
    <x v="1"/>
    <n v="58.199999999999996"/>
    <n v="0.77"/>
    <n v="39"/>
    <n v="0.3"/>
    <n v="24"/>
    <n v="7.1999999999999993"/>
  </r>
  <r>
    <x v="228"/>
    <x v="6"/>
    <x v="2"/>
    <n v="58.199999999999996"/>
    <n v="0.8"/>
    <n v="28"/>
    <n v="0.3"/>
    <n v="24"/>
    <n v="7.1999999999999993"/>
  </r>
  <r>
    <x v="229"/>
    <x v="6"/>
    <x v="3"/>
    <n v="60.199999999999996"/>
    <n v="0.8"/>
    <n v="50"/>
    <n v="0.3"/>
    <n v="24"/>
    <n v="7.1999999999999993"/>
  </r>
  <r>
    <x v="230"/>
    <x v="6"/>
    <x v="0"/>
    <n v="56.199999999999996"/>
    <n v="0.83"/>
    <n v="28"/>
    <n v="0.3"/>
    <n v="24"/>
    <n v="7.1999999999999993"/>
  </r>
  <r>
    <x v="231"/>
    <x v="6"/>
    <x v="4"/>
    <n v="61.199999999999996"/>
    <n v="0.8"/>
    <n v="44"/>
    <n v="0.3"/>
    <n v="24"/>
    <n v="7.1999999999999993"/>
  </r>
  <r>
    <x v="232"/>
    <x v="6"/>
    <x v="1"/>
    <n v="54.199999999999996"/>
    <n v="0.77"/>
    <n v="47"/>
    <n v="0.3"/>
    <n v="24"/>
    <n v="7.1999999999999993"/>
  </r>
  <r>
    <x v="233"/>
    <x v="6"/>
    <x v="2"/>
    <n v="58.199999999999996"/>
    <n v="0.77"/>
    <n v="35"/>
    <n v="0.3"/>
    <n v="24"/>
    <n v="7.1999999999999993"/>
  </r>
  <r>
    <x v="234"/>
    <x v="6"/>
    <x v="5"/>
    <n v="54.199999999999996"/>
    <n v="0.77"/>
    <n v="38"/>
    <n v="0.3"/>
    <n v="24"/>
    <n v="7.1999999999999993"/>
  </r>
  <r>
    <x v="235"/>
    <x v="7"/>
    <x v="4"/>
    <n v="57.9"/>
    <n v="0.87"/>
    <n v="46"/>
    <n v="0.3"/>
    <n v="23"/>
    <n v="6.8999999999999995"/>
  </r>
  <r>
    <x v="236"/>
    <x v="7"/>
    <x v="6"/>
    <n v="55.9"/>
    <n v="0.87"/>
    <n v="32"/>
    <n v="0.3"/>
    <n v="23"/>
    <n v="6.8999999999999995"/>
  </r>
  <r>
    <x v="237"/>
    <x v="7"/>
    <x v="1"/>
    <n v="52.9"/>
    <n v="0.8"/>
    <n v="29"/>
    <n v="0.3"/>
    <n v="23"/>
    <n v="6.8999999999999995"/>
  </r>
  <r>
    <x v="238"/>
    <x v="7"/>
    <x v="2"/>
    <n v="55.9"/>
    <n v="0.87"/>
    <n v="48"/>
    <n v="0.3"/>
    <n v="23"/>
    <n v="6.8999999999999995"/>
  </r>
  <r>
    <x v="239"/>
    <x v="7"/>
    <x v="5"/>
    <n v="58.9"/>
    <n v="0.87"/>
    <n v="35"/>
    <n v="0.3"/>
    <n v="23"/>
    <n v="6.8999999999999995"/>
  </r>
  <r>
    <x v="240"/>
    <x v="7"/>
    <x v="0"/>
    <n v="53.9"/>
    <n v="0.83"/>
    <n v="32"/>
    <n v="0.3"/>
    <n v="23"/>
    <n v="6.8999999999999995"/>
  </r>
  <r>
    <x v="241"/>
    <x v="7"/>
    <x v="6"/>
    <n v="56.9"/>
    <n v="0.83"/>
    <n v="38"/>
    <n v="0.3"/>
    <n v="23"/>
    <n v="6.8999999999999995"/>
  </r>
  <r>
    <x v="242"/>
    <x v="7"/>
    <x v="1"/>
    <n v="55.9"/>
    <n v="0.87"/>
    <n v="35"/>
    <n v="0.3"/>
    <n v="23"/>
    <n v="6.8999999999999995"/>
  </r>
  <r>
    <x v="243"/>
    <x v="7"/>
    <x v="3"/>
    <n v="56.9"/>
    <n v="0.83"/>
    <n v="41"/>
    <n v="0.3"/>
    <n v="23"/>
    <n v="6.8999999999999995"/>
  </r>
  <r>
    <x v="244"/>
    <x v="7"/>
    <x v="5"/>
    <n v="55.9"/>
    <n v="0.83"/>
    <n v="48"/>
    <n v="0.3"/>
    <n v="23"/>
    <n v="6.8999999999999995"/>
  </r>
  <r>
    <x v="245"/>
    <x v="8"/>
    <x v="4"/>
    <n v="51.9"/>
    <n v="0.83"/>
    <n v="43"/>
    <n v="0.3"/>
    <n v="23"/>
    <n v="6.8999999999999995"/>
  </r>
  <r>
    <x v="246"/>
    <x v="8"/>
    <x v="6"/>
    <n v="55.9"/>
    <n v="0.87"/>
    <n v="45"/>
    <n v="0.3"/>
    <n v="23"/>
    <n v="6.8999999999999995"/>
  </r>
  <r>
    <x v="247"/>
    <x v="8"/>
    <x v="1"/>
    <n v="53.9"/>
    <n v="0.83"/>
    <n v="33"/>
    <n v="0.3"/>
    <n v="23"/>
    <n v="6.8999999999999995"/>
  </r>
  <r>
    <x v="248"/>
    <x v="8"/>
    <x v="5"/>
    <n v="55.9"/>
    <n v="0.8"/>
    <n v="28"/>
    <n v="0.3"/>
    <n v="23"/>
    <n v="6.8999999999999995"/>
  </r>
  <r>
    <x v="249"/>
    <x v="8"/>
    <x v="4"/>
    <n v="55.9"/>
    <n v="0.83"/>
    <n v="47"/>
    <n v="0.3"/>
    <n v="23"/>
    <n v="6.8999999999999995"/>
  </r>
  <r>
    <x v="250"/>
    <x v="8"/>
    <x v="6"/>
    <n v="55.9"/>
    <n v="0.87"/>
    <n v="34"/>
    <n v="0.3"/>
    <n v="23"/>
    <n v="6.8999999999999995"/>
  </r>
  <r>
    <x v="251"/>
    <x v="8"/>
    <x v="1"/>
    <n v="51.9"/>
    <n v="0.87"/>
    <n v="47"/>
    <n v="0.3"/>
    <n v="23"/>
    <n v="6.8999999999999995"/>
  </r>
  <r>
    <x v="252"/>
    <x v="8"/>
    <x v="2"/>
    <n v="53.9"/>
    <n v="0.87"/>
    <n v="30"/>
    <n v="0.3"/>
    <n v="23"/>
    <n v="6.8999999999999995"/>
  </r>
  <r>
    <x v="253"/>
    <x v="9"/>
    <x v="0"/>
    <n v="56.599999999999994"/>
    <n v="0.83"/>
    <n v="46"/>
    <n v="0.3"/>
    <n v="22"/>
    <n v="6.6"/>
  </r>
  <r>
    <x v="254"/>
    <x v="9"/>
    <x v="4"/>
    <n v="52.599999999999994"/>
    <n v="0.87"/>
    <n v="31"/>
    <n v="0.3"/>
    <n v="22"/>
    <n v="6.6"/>
  </r>
  <r>
    <x v="255"/>
    <x v="9"/>
    <x v="6"/>
    <n v="55.599999999999994"/>
    <n v="0.83"/>
    <n v="41"/>
    <n v="0.3"/>
    <n v="22"/>
    <n v="6.6"/>
  </r>
  <r>
    <x v="256"/>
    <x v="9"/>
    <x v="5"/>
    <n v="49.599999999999994"/>
    <n v="0.91"/>
    <n v="45"/>
    <n v="0.3"/>
    <n v="22"/>
    <n v="6.6"/>
  </r>
  <r>
    <x v="257"/>
    <x v="8"/>
    <x v="1"/>
    <n v="53.599999999999994"/>
    <n v="0.91"/>
    <n v="46"/>
    <n v="0.3"/>
    <n v="22"/>
    <n v="6.6"/>
  </r>
  <r>
    <x v="258"/>
    <x v="8"/>
    <x v="2"/>
    <n v="51.599999999999994"/>
    <n v="0.91"/>
    <n v="28"/>
    <n v="0.3"/>
    <n v="22"/>
    <n v="6.6"/>
  </r>
  <r>
    <x v="259"/>
    <x v="8"/>
    <x v="3"/>
    <n v="54.599999999999994"/>
    <n v="0.87"/>
    <n v="28"/>
    <n v="0.3"/>
    <n v="22"/>
    <n v="6.6"/>
  </r>
  <r>
    <x v="260"/>
    <x v="8"/>
    <x v="2"/>
    <n v="55.599999999999994"/>
    <n v="0.87"/>
    <n v="41"/>
    <n v="0.3"/>
    <n v="22"/>
    <n v="6.6"/>
  </r>
  <r>
    <x v="261"/>
    <x v="8"/>
    <x v="3"/>
    <n v="53.599999999999994"/>
    <n v="0.83"/>
    <n v="46"/>
    <n v="0.3"/>
    <n v="22"/>
    <n v="6.6"/>
  </r>
  <r>
    <x v="262"/>
    <x v="8"/>
    <x v="5"/>
    <n v="54.599999999999994"/>
    <n v="0.91"/>
    <n v="37"/>
    <n v="0.3"/>
    <n v="22"/>
    <n v="6.6"/>
  </r>
  <r>
    <x v="263"/>
    <x v="9"/>
    <x v="3"/>
    <n v="50.3"/>
    <n v="0.87"/>
    <n v="25"/>
    <n v="0.3"/>
    <n v="21"/>
    <n v="6.3"/>
  </r>
  <r>
    <x v="264"/>
    <x v="9"/>
    <x v="5"/>
    <n v="52.3"/>
    <n v="0.87"/>
    <n v="39"/>
    <n v="0.3"/>
    <n v="21"/>
    <n v="6.3"/>
  </r>
  <r>
    <x v="265"/>
    <x v="9"/>
    <x v="0"/>
    <n v="51.3"/>
    <n v="0.91"/>
    <n v="35"/>
    <n v="0.3"/>
    <n v="21"/>
    <n v="6.3"/>
  </r>
  <r>
    <x v="266"/>
    <x v="9"/>
    <x v="1"/>
    <n v="47.3"/>
    <n v="0.87"/>
    <n v="31"/>
    <n v="0.3"/>
    <n v="21"/>
    <n v="6.3"/>
  </r>
  <r>
    <x v="267"/>
    <x v="9"/>
    <x v="2"/>
    <n v="50.3"/>
    <n v="0.95"/>
    <n v="25"/>
    <n v="0.3"/>
    <n v="21"/>
    <n v="6.3"/>
  </r>
  <r>
    <x v="268"/>
    <x v="9"/>
    <x v="3"/>
    <n v="47.3"/>
    <n v="0.87"/>
    <n v="36"/>
    <n v="0.3"/>
    <n v="21"/>
    <n v="6.3"/>
  </r>
  <r>
    <x v="269"/>
    <x v="8"/>
    <x v="3"/>
    <n v="51.3"/>
    <n v="0.87"/>
    <n v="38"/>
    <n v="0.3"/>
    <n v="21"/>
    <n v="6.3"/>
  </r>
  <r>
    <x v="270"/>
    <x v="8"/>
    <x v="5"/>
    <n v="52.3"/>
    <n v="0.91"/>
    <n v="34"/>
    <n v="0.3"/>
    <n v="21"/>
    <n v="6.3"/>
  </r>
  <r>
    <x v="271"/>
    <x v="8"/>
    <x v="0"/>
    <n v="47.3"/>
    <n v="0.91"/>
    <n v="33"/>
    <n v="0.3"/>
    <n v="21"/>
    <n v="6.3"/>
  </r>
  <r>
    <x v="272"/>
    <x v="8"/>
    <x v="1"/>
    <n v="47.3"/>
    <n v="0.87"/>
    <n v="28"/>
    <n v="0.3"/>
    <n v="21"/>
    <n v="6.3"/>
  </r>
  <r>
    <x v="273"/>
    <x v="9"/>
    <x v="1"/>
    <n v="52"/>
    <n v="1"/>
    <n v="22"/>
    <n v="0.3"/>
    <n v="20"/>
    <n v="6"/>
  </r>
  <r>
    <x v="274"/>
    <x v="9"/>
    <x v="2"/>
    <n v="45"/>
    <n v="0.95"/>
    <n v="28"/>
    <n v="0.3"/>
    <n v="20"/>
    <n v="6"/>
  </r>
  <r>
    <x v="275"/>
    <x v="9"/>
    <x v="3"/>
    <n v="50"/>
    <n v="0.91"/>
    <n v="40"/>
    <n v="0.3"/>
    <n v="20"/>
    <n v="6"/>
  </r>
  <r>
    <x v="276"/>
    <x v="9"/>
    <x v="4"/>
    <n v="52"/>
    <n v="0.91"/>
    <n v="33"/>
    <n v="0.3"/>
    <n v="20"/>
    <n v="6"/>
  </r>
  <r>
    <x v="277"/>
    <x v="9"/>
    <x v="6"/>
    <n v="50"/>
    <n v="0.95"/>
    <n v="28"/>
    <n v="0.3"/>
    <n v="20"/>
    <n v="6"/>
  </r>
  <r>
    <x v="278"/>
    <x v="9"/>
    <x v="1"/>
    <n v="45"/>
    <n v="1"/>
    <n v="23"/>
    <n v="0.3"/>
    <n v="20"/>
    <n v="6"/>
  </r>
  <r>
    <x v="279"/>
    <x v="9"/>
    <x v="2"/>
    <n v="45"/>
    <n v="1"/>
    <n v="34"/>
    <n v="0.3"/>
    <n v="20"/>
    <n v="6"/>
  </r>
  <r>
    <x v="280"/>
    <x v="8"/>
    <x v="3"/>
    <n v="46"/>
    <n v="1"/>
    <n v="31"/>
    <n v="0.3"/>
    <n v="20"/>
    <n v="6"/>
  </r>
  <r>
    <x v="281"/>
    <x v="8"/>
    <x v="5"/>
    <n v="47"/>
    <n v="0.95"/>
    <n v="28"/>
    <n v="0.3"/>
    <n v="20"/>
    <n v="6"/>
  </r>
  <r>
    <x v="282"/>
    <x v="8"/>
    <x v="0"/>
    <n v="49"/>
    <n v="0.91"/>
    <n v="32"/>
    <n v="0.3"/>
    <n v="20"/>
    <n v="6"/>
  </r>
  <r>
    <x v="283"/>
    <x v="8"/>
    <x v="4"/>
    <n v="50"/>
    <n v="0.95"/>
    <n v="27"/>
    <n v="0.3"/>
    <n v="20"/>
    <n v="6"/>
  </r>
  <r>
    <x v="284"/>
    <x v="9"/>
    <x v="1"/>
    <n v="42.699999999999996"/>
    <n v="1"/>
    <n v="39"/>
    <n v="0.3"/>
    <n v="19"/>
    <n v="5.7"/>
  </r>
  <r>
    <x v="285"/>
    <x v="9"/>
    <x v="5"/>
    <n v="47.699999999999996"/>
    <n v="0.95"/>
    <n v="35"/>
    <n v="0.3"/>
    <n v="19"/>
    <n v="5.7"/>
  </r>
  <r>
    <x v="286"/>
    <x v="9"/>
    <x v="0"/>
    <n v="43.699999999999996"/>
    <n v="0.95"/>
    <n v="25"/>
    <n v="0.3"/>
    <n v="19"/>
    <n v="5.7"/>
  </r>
  <r>
    <x v="287"/>
    <x v="9"/>
    <x v="4"/>
    <n v="47.699999999999996"/>
    <n v="0.95"/>
    <n v="36"/>
    <n v="0.3"/>
    <n v="19"/>
    <n v="5.7"/>
  </r>
  <r>
    <x v="288"/>
    <x v="9"/>
    <x v="6"/>
    <n v="48.699999999999996"/>
    <n v="1.05"/>
    <n v="32"/>
    <n v="0.3"/>
    <n v="19"/>
    <n v="5.7"/>
  </r>
  <r>
    <x v="289"/>
    <x v="8"/>
    <x v="0"/>
    <n v="48.699999999999996"/>
    <n v="0.95"/>
    <n v="39"/>
    <n v="0.3"/>
    <n v="19"/>
    <n v="5.7"/>
  </r>
  <r>
    <x v="290"/>
    <x v="8"/>
    <x v="4"/>
    <n v="44.699999999999996"/>
    <n v="0.95"/>
    <n v="37"/>
    <n v="0.3"/>
    <n v="19"/>
    <n v="5.7"/>
  </r>
  <r>
    <x v="291"/>
    <x v="8"/>
    <x v="6"/>
    <n v="49.699999999999996"/>
    <n v="1.05"/>
    <n v="38"/>
    <n v="0.3"/>
    <n v="19"/>
    <n v="5.7"/>
  </r>
  <r>
    <x v="292"/>
    <x v="8"/>
    <x v="2"/>
    <n v="44.699999999999996"/>
    <n v="1.05"/>
    <n v="26"/>
    <n v="0.3"/>
    <n v="19"/>
    <n v="5.7"/>
  </r>
  <r>
    <x v="293"/>
    <x v="8"/>
    <x v="0"/>
    <n v="48.699999999999996"/>
    <n v="1.05"/>
    <n v="37"/>
    <n v="0.3"/>
    <n v="19"/>
    <n v="5.7"/>
  </r>
  <r>
    <x v="294"/>
    <x v="8"/>
    <x v="4"/>
    <n v="48.699999999999996"/>
    <n v="1"/>
    <n v="40"/>
    <n v="0.3"/>
    <n v="19"/>
    <n v="5.7"/>
  </r>
  <r>
    <x v="295"/>
    <x v="8"/>
    <x v="6"/>
    <n v="49.699999999999996"/>
    <n v="1.05"/>
    <n v="30"/>
    <n v="0.3"/>
    <n v="19"/>
    <n v="5.7"/>
  </r>
  <r>
    <x v="296"/>
    <x v="8"/>
    <x v="1"/>
    <n v="44.699999999999996"/>
    <n v="1.05"/>
    <n v="28"/>
    <n v="0.3"/>
    <n v="19"/>
    <n v="5.7"/>
  </r>
  <r>
    <x v="297"/>
    <x v="10"/>
    <x v="3"/>
    <n v="48.699999999999996"/>
    <n v="1"/>
    <n v="34"/>
    <n v="0.3"/>
    <n v="19"/>
    <n v="5.7"/>
  </r>
  <r>
    <x v="298"/>
    <x v="10"/>
    <x v="4"/>
    <n v="44.699999999999996"/>
    <n v="0.95"/>
    <n v="28"/>
    <n v="0.3"/>
    <n v="19"/>
    <n v="5.7"/>
  </r>
  <r>
    <x v="299"/>
    <x v="10"/>
    <x v="4"/>
    <n v="42.699999999999996"/>
    <n v="1"/>
    <n v="33"/>
    <n v="0.3"/>
    <n v="19"/>
    <n v="5.7"/>
  </r>
  <r>
    <x v="300"/>
    <x v="11"/>
    <x v="1"/>
    <n v="42.4"/>
    <n v="1"/>
    <n v="33"/>
    <n v="0.3"/>
    <n v="18"/>
    <n v="5.3999999999999995"/>
  </r>
  <r>
    <x v="301"/>
    <x v="11"/>
    <x v="5"/>
    <n v="43.4"/>
    <n v="1.05"/>
    <n v="33"/>
    <n v="0.3"/>
    <n v="18"/>
    <n v="5.3999999999999995"/>
  </r>
  <r>
    <x v="302"/>
    <x v="11"/>
    <x v="6"/>
    <n v="43.4"/>
    <n v="1.1100000000000001"/>
    <n v="33"/>
    <n v="0.3"/>
    <n v="18"/>
    <n v="5.3999999999999995"/>
  </r>
  <r>
    <x v="303"/>
    <x v="11"/>
    <x v="5"/>
    <n v="40.4"/>
    <n v="1.05"/>
    <n v="37"/>
    <n v="0.3"/>
    <n v="18"/>
    <n v="5.3999999999999995"/>
  </r>
  <r>
    <x v="304"/>
    <x v="9"/>
    <x v="4"/>
    <n v="42.4"/>
    <n v="1"/>
    <n v="35"/>
    <n v="0.3"/>
    <n v="18"/>
    <n v="5.3999999999999995"/>
  </r>
  <r>
    <x v="305"/>
    <x v="9"/>
    <x v="6"/>
    <n v="45.4"/>
    <n v="1.1100000000000001"/>
    <n v="32"/>
    <n v="0.3"/>
    <n v="18"/>
    <n v="5.3999999999999995"/>
  </r>
  <r>
    <x v="306"/>
    <x v="9"/>
    <x v="2"/>
    <n v="46.4"/>
    <n v="1.1100000000000001"/>
    <n v="34"/>
    <n v="0.3"/>
    <n v="18"/>
    <n v="5.3999999999999995"/>
  </r>
  <r>
    <x v="307"/>
    <x v="9"/>
    <x v="3"/>
    <n v="40.4"/>
    <n v="1"/>
    <n v="29"/>
    <n v="0.3"/>
    <n v="18"/>
    <n v="5.3999999999999995"/>
  </r>
  <r>
    <x v="308"/>
    <x v="9"/>
    <x v="5"/>
    <n v="42.4"/>
    <n v="1"/>
    <n v="28"/>
    <n v="0.3"/>
    <n v="18"/>
    <n v="5.3999999999999995"/>
  </r>
  <r>
    <x v="309"/>
    <x v="9"/>
    <x v="0"/>
    <n v="42.4"/>
    <n v="1"/>
    <n v="21"/>
    <n v="0.3"/>
    <n v="18"/>
    <n v="5.3999999999999995"/>
  </r>
  <r>
    <x v="310"/>
    <x v="10"/>
    <x v="5"/>
    <n v="41.4"/>
    <n v="1"/>
    <n v="33"/>
    <n v="0.3"/>
    <n v="18"/>
    <n v="5.3999999999999995"/>
  </r>
  <r>
    <x v="311"/>
    <x v="10"/>
    <x v="0"/>
    <n v="42.4"/>
    <n v="1.1100000000000001"/>
    <n v="20"/>
    <n v="0.3"/>
    <n v="18"/>
    <n v="5.3999999999999995"/>
  </r>
  <r>
    <x v="312"/>
    <x v="11"/>
    <x v="4"/>
    <n v="44.099999999999994"/>
    <n v="1.05"/>
    <n v="28"/>
    <n v="0.3"/>
    <n v="17"/>
    <n v="5.0999999999999996"/>
  </r>
  <r>
    <x v="313"/>
    <x v="11"/>
    <x v="2"/>
    <n v="38.099999999999994"/>
    <n v="1.18"/>
    <n v="20"/>
    <n v="0.3"/>
    <n v="17"/>
    <n v="5.0999999999999996"/>
  </r>
  <r>
    <x v="314"/>
    <x v="11"/>
    <x v="0"/>
    <n v="44.099999999999994"/>
    <n v="1.05"/>
    <n v="23"/>
    <n v="0.3"/>
    <n v="17"/>
    <n v="5.0999999999999996"/>
  </r>
  <r>
    <x v="315"/>
    <x v="11"/>
    <x v="1"/>
    <n v="43.099999999999994"/>
    <n v="1.18"/>
    <n v="30"/>
    <n v="0.3"/>
    <n v="17"/>
    <n v="5.0999999999999996"/>
  </r>
  <r>
    <x v="316"/>
    <x v="11"/>
    <x v="2"/>
    <n v="38.099999999999994"/>
    <n v="1.05"/>
    <n v="21"/>
    <n v="0.3"/>
    <n v="17"/>
    <n v="5.0999999999999996"/>
  </r>
  <r>
    <x v="317"/>
    <x v="11"/>
    <x v="3"/>
    <n v="42.099999999999994"/>
    <n v="1.05"/>
    <n v="22"/>
    <n v="0.3"/>
    <n v="17"/>
    <n v="5.0999999999999996"/>
  </r>
  <r>
    <x v="318"/>
    <x v="11"/>
    <x v="2"/>
    <n v="41.099999999999994"/>
    <n v="1.05"/>
    <n v="20"/>
    <n v="0.3"/>
    <n v="17"/>
    <n v="5.0999999999999996"/>
  </r>
  <r>
    <x v="319"/>
    <x v="10"/>
    <x v="0"/>
    <n v="44.099999999999994"/>
    <n v="1.1100000000000001"/>
    <n v="35"/>
    <n v="0.3"/>
    <n v="17"/>
    <n v="5.0999999999999996"/>
  </r>
  <r>
    <x v="320"/>
    <x v="10"/>
    <x v="1"/>
    <n v="42.099999999999994"/>
    <n v="1.05"/>
    <n v="26"/>
    <n v="0.3"/>
    <n v="17"/>
    <n v="5.0999999999999996"/>
  </r>
  <r>
    <x v="321"/>
    <x v="10"/>
    <x v="2"/>
    <n v="45.099999999999994"/>
    <n v="1.1100000000000001"/>
    <n v="33"/>
    <n v="0.3"/>
    <n v="17"/>
    <n v="5.0999999999999996"/>
  </r>
  <r>
    <x v="322"/>
    <x v="10"/>
    <x v="3"/>
    <n v="42.099999999999994"/>
    <n v="1.05"/>
    <n v="30"/>
    <n v="0.3"/>
    <n v="17"/>
    <n v="5.0999999999999996"/>
  </r>
  <r>
    <x v="323"/>
    <x v="11"/>
    <x v="4"/>
    <n v="42.8"/>
    <n v="1.18"/>
    <n v="33"/>
    <n v="0.3"/>
    <n v="16"/>
    <n v="4.8"/>
  </r>
  <r>
    <x v="324"/>
    <x v="11"/>
    <x v="6"/>
    <n v="40.799999999999997"/>
    <n v="1.1100000000000001"/>
    <n v="19"/>
    <n v="0.3"/>
    <n v="16"/>
    <n v="4.8"/>
  </r>
  <r>
    <x v="325"/>
    <x v="11"/>
    <x v="1"/>
    <n v="35.799999999999997"/>
    <n v="1.25"/>
    <n v="18"/>
    <n v="0.3"/>
    <n v="16"/>
    <n v="4.8"/>
  </r>
  <r>
    <x v="326"/>
    <x v="10"/>
    <x v="4"/>
    <n v="36.799999999999997"/>
    <n v="1.25"/>
    <n v="20"/>
    <n v="0.3"/>
    <n v="16"/>
    <n v="4.8"/>
  </r>
  <r>
    <x v="327"/>
    <x v="10"/>
    <x v="6"/>
    <n v="35.799999999999997"/>
    <n v="1.25"/>
    <n v="26"/>
    <n v="0.3"/>
    <n v="16"/>
    <n v="4.8"/>
  </r>
  <r>
    <x v="328"/>
    <x v="10"/>
    <x v="1"/>
    <n v="37.799999999999997"/>
    <n v="1.25"/>
    <n v="32"/>
    <n v="0.3"/>
    <n v="16"/>
    <n v="4.8"/>
  </r>
  <r>
    <x v="329"/>
    <x v="11"/>
    <x v="5"/>
    <n v="34.5"/>
    <n v="1.33"/>
    <n v="27"/>
    <n v="0.3"/>
    <n v="15"/>
    <n v="4.5"/>
  </r>
  <r>
    <x v="330"/>
    <x v="11"/>
    <x v="6"/>
    <n v="37.5"/>
    <n v="1.18"/>
    <n v="28"/>
    <n v="0.3"/>
    <n v="15"/>
    <n v="4.5"/>
  </r>
  <r>
    <x v="331"/>
    <x v="11"/>
    <x v="3"/>
    <n v="37.5"/>
    <n v="1.33"/>
    <n v="19"/>
    <n v="0.3"/>
    <n v="15"/>
    <n v="4.5"/>
  </r>
  <r>
    <x v="332"/>
    <x v="10"/>
    <x v="6"/>
    <n v="33.5"/>
    <n v="1.18"/>
    <n v="19"/>
    <n v="0.3"/>
    <n v="15"/>
    <n v="4.5"/>
  </r>
  <r>
    <x v="333"/>
    <x v="10"/>
    <x v="3"/>
    <n v="40.5"/>
    <n v="1.25"/>
    <n v="30"/>
    <n v="0.3"/>
    <n v="15"/>
    <n v="4.5"/>
  </r>
  <r>
    <x v="334"/>
    <x v="10"/>
    <x v="5"/>
    <n v="33.5"/>
    <n v="1.33"/>
    <n v="22"/>
    <n v="0.3"/>
    <n v="15"/>
    <n v="4.5"/>
  </r>
  <r>
    <x v="335"/>
    <x v="10"/>
    <x v="0"/>
    <n v="35.5"/>
    <n v="1.25"/>
    <n v="30"/>
    <n v="0.3"/>
    <n v="15"/>
    <n v="4.5"/>
  </r>
  <r>
    <x v="336"/>
    <x v="10"/>
    <x v="1"/>
    <n v="40.5"/>
    <n v="1.33"/>
    <n v="23"/>
    <n v="0.3"/>
    <n v="15"/>
    <n v="4.5"/>
  </r>
  <r>
    <x v="337"/>
    <x v="10"/>
    <x v="2"/>
    <n v="35.5"/>
    <n v="1.25"/>
    <n v="19"/>
    <n v="0.3"/>
    <n v="15"/>
    <n v="4.5"/>
  </r>
  <r>
    <x v="338"/>
    <x v="10"/>
    <x v="3"/>
    <n v="39.5"/>
    <n v="1.25"/>
    <n v="17"/>
    <n v="0.3"/>
    <n v="15"/>
    <n v="4.5"/>
  </r>
  <r>
    <x v="339"/>
    <x v="11"/>
    <x v="1"/>
    <n v="38.199999999999996"/>
    <n v="1.33"/>
    <n v="16"/>
    <n v="0.3"/>
    <n v="14"/>
    <n v="4.2"/>
  </r>
  <r>
    <x v="340"/>
    <x v="11"/>
    <x v="5"/>
    <n v="32.199999999999996"/>
    <n v="1.43"/>
    <n v="26"/>
    <n v="0.3"/>
    <n v="14"/>
    <n v="4.2"/>
  </r>
  <r>
    <x v="341"/>
    <x v="11"/>
    <x v="0"/>
    <n v="36.199999999999996"/>
    <n v="1.25"/>
    <n v="16"/>
    <n v="0.3"/>
    <n v="14"/>
    <n v="4.2"/>
  </r>
  <r>
    <x v="342"/>
    <x v="11"/>
    <x v="4"/>
    <n v="32.199999999999996"/>
    <n v="1.25"/>
    <n v="24"/>
    <n v="0.3"/>
    <n v="14"/>
    <n v="4.2"/>
  </r>
  <r>
    <x v="343"/>
    <x v="11"/>
    <x v="6"/>
    <n v="35.199999999999996"/>
    <n v="1.33"/>
    <n v="27"/>
    <n v="0.3"/>
    <n v="14"/>
    <n v="4.2"/>
  </r>
  <r>
    <x v="344"/>
    <x v="10"/>
    <x v="0"/>
    <n v="31.199999999999996"/>
    <n v="1.43"/>
    <n v="19"/>
    <n v="0.3"/>
    <n v="14"/>
    <n v="4.2"/>
  </r>
  <r>
    <x v="345"/>
    <x v="10"/>
    <x v="4"/>
    <n v="32.199999999999996"/>
    <n v="1.43"/>
    <n v="26"/>
    <n v="0.3"/>
    <n v="14"/>
    <n v="4.2"/>
  </r>
  <r>
    <x v="346"/>
    <x v="10"/>
    <x v="6"/>
    <n v="32.199999999999996"/>
    <n v="1.33"/>
    <n v="16"/>
    <n v="0.3"/>
    <n v="14"/>
    <n v="4.2"/>
  </r>
  <r>
    <x v="347"/>
    <x v="11"/>
    <x v="2"/>
    <n v="28.9"/>
    <n v="1.33"/>
    <n v="15"/>
    <n v="0.3"/>
    <n v="13"/>
    <n v="3.9"/>
  </r>
  <r>
    <x v="348"/>
    <x v="11"/>
    <x v="0"/>
    <n v="32.9"/>
    <n v="1.54"/>
    <n v="19"/>
    <n v="0.3"/>
    <n v="13"/>
    <n v="3.9"/>
  </r>
  <r>
    <x v="349"/>
    <x v="11"/>
    <x v="0"/>
    <n v="34.9"/>
    <n v="1.33"/>
    <n v="15"/>
    <n v="0.3"/>
    <n v="13"/>
    <n v="3.9"/>
  </r>
  <r>
    <x v="350"/>
    <x v="10"/>
    <x v="2"/>
    <n v="34.9"/>
    <n v="1.54"/>
    <n v="16"/>
    <n v="0.3"/>
    <n v="13"/>
    <n v="3.9"/>
  </r>
  <r>
    <x v="351"/>
    <x v="10"/>
    <x v="1"/>
    <n v="31.9"/>
    <n v="1.54"/>
    <n v="24"/>
    <n v="0.3"/>
    <n v="13"/>
    <n v="3.9"/>
  </r>
  <r>
    <x v="352"/>
    <x v="10"/>
    <x v="2"/>
    <n v="30.9"/>
    <n v="1.43"/>
    <n v="27"/>
    <n v="0.3"/>
    <n v="13"/>
    <n v="3.9"/>
  </r>
  <r>
    <x v="353"/>
    <x v="10"/>
    <x v="3"/>
    <n v="30.9"/>
    <n v="1.54"/>
    <n v="17"/>
    <n v="0.3"/>
    <n v="13"/>
    <n v="3.9"/>
  </r>
  <r>
    <x v="354"/>
    <x v="10"/>
    <x v="5"/>
    <n v="28.9"/>
    <n v="1.43"/>
    <n v="23"/>
    <n v="0.3"/>
    <n v="13"/>
    <n v="3.9"/>
  </r>
  <r>
    <x v="355"/>
    <x v="10"/>
    <x v="0"/>
    <n v="30.9"/>
    <n v="1.43"/>
    <n v="22"/>
    <n v="0.3"/>
    <n v="13"/>
    <n v="3.9"/>
  </r>
  <r>
    <x v="356"/>
    <x v="11"/>
    <x v="4"/>
    <n v="32.599999999999994"/>
    <n v="1.54"/>
    <n v="23"/>
    <n v="0.3"/>
    <n v="12"/>
    <n v="3.5999999999999996"/>
  </r>
  <r>
    <x v="357"/>
    <x v="11"/>
    <x v="2"/>
    <n v="30.599999999999998"/>
    <n v="1.67"/>
    <n v="24"/>
    <n v="0.3"/>
    <n v="12"/>
    <n v="3.5999999999999996"/>
  </r>
  <r>
    <x v="358"/>
    <x v="11"/>
    <x v="3"/>
    <n v="31.599999999999998"/>
    <n v="1.43"/>
    <n v="20"/>
    <n v="0.3"/>
    <n v="12"/>
    <n v="3.5999999999999996"/>
  </r>
  <r>
    <x v="359"/>
    <x v="11"/>
    <x v="5"/>
    <n v="28.599999999999998"/>
    <n v="1.54"/>
    <n v="20"/>
    <n v="0.3"/>
    <n v="12"/>
    <n v="3.5999999999999996"/>
  </r>
  <r>
    <x v="360"/>
    <x v="11"/>
    <x v="3"/>
    <n v="25.299999999999997"/>
    <n v="1.54"/>
    <n v="23"/>
    <n v="0.3"/>
    <n v="11"/>
    <n v="3.3"/>
  </r>
  <r>
    <x v="361"/>
    <x v="10"/>
    <x v="6"/>
    <n v="31.299999999999997"/>
    <n v="1.82"/>
    <n v="15"/>
    <n v="0.3"/>
    <n v="11"/>
    <n v="3.3"/>
  </r>
  <r>
    <x v="362"/>
    <x v="11"/>
    <x v="6"/>
    <n v="27"/>
    <n v="2"/>
    <n v="15"/>
    <n v="0.3"/>
    <n v="10"/>
    <n v="3"/>
  </r>
  <r>
    <x v="363"/>
    <x v="10"/>
    <x v="5"/>
    <n v="22"/>
    <n v="1.82"/>
    <n v="11"/>
    <n v="0.3"/>
    <n v="10"/>
    <n v="3"/>
  </r>
  <r>
    <x v="364"/>
    <x v="10"/>
    <x v="6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B3CF3-8BED-4D9F-9EC3-CBD97ED8158F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381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showAll="0">
      <items count="8">
        <item x="3"/>
        <item x="2"/>
        <item x="0"/>
        <item x="6"/>
        <item x="1"/>
        <item x="5"/>
        <item x="4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166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37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Rainfall" fld="4" subtotal="average" baseField="0" baseItem="0"/>
    <dataField name="Promedio de Temperature" fld="3" subtotal="average" baseField="0" baseItem="0"/>
  </dataFields>
  <formats count="3">
    <format dxfId="40">
      <pivotArea grandRow="1" outline="0" collapsedLevelsAreSubtotals="1" fieldPosition="0"/>
    </format>
    <format dxfId="39">
      <pivotArea field="1" type="button" dataOnly="0" labelOnly="1" outline="0"/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6B47B-ED21-47F6-9B43-BDC4BE3F2F3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6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11575-8CA7-4359-AAA8-75003E1FA523}" name="Tabla1" displayName="Tabla1" ref="A1:I367" totalsRowCount="1">
  <autoFilter ref="A1:I366" xr:uid="{DE3ECFE2-B9B1-4C88-BDD0-F06D7BB0640B}"/>
  <sortState ref="A2:I366">
    <sortCondition descending="1" ref="H1:H366"/>
  </sortState>
  <tableColumns count="9">
    <tableColumn id="1" xr3:uid="{197B990E-4207-4D24-BE22-6A4810422B7B}" name="Date" dataDxfId="35" totalsRowDxfId="34"/>
    <tableColumn id="8" xr3:uid="{7A5220C4-DF18-440F-8EAC-86333DDD2180}" name="Month" dataDxfId="33" totalsRowDxfId="32">
      <calculatedColumnFormula>TEXT(A2, "MMMM")</calculatedColumnFormula>
    </tableColumn>
    <tableColumn id="2" xr3:uid="{BA133555-A24E-42D8-B278-574912FFED9C}" name="Day"/>
    <tableColumn id="3" xr3:uid="{9208B20A-7FD0-404F-8382-36429553710C}" name="Temperature"/>
    <tableColumn id="4" xr3:uid="{FE1A4FEC-E98B-4765-8A6B-7BB538549DAF}" name="Rainfall" dataDxfId="31" totalsRowDxfId="30"/>
    <tableColumn id="5" xr3:uid="{A8525D45-2FEB-45BA-AF81-EC0C0974D818}" name="Flyers" totalsRowFunction="sum" totalsRowDxfId="29"/>
    <tableColumn id="6" xr3:uid="{F1BAACF5-DF74-4642-B1F2-3E0496C98907}" name="Price"/>
    <tableColumn id="7" xr3:uid="{0DE2DA3D-E1B3-4F6A-97FF-A020EBA5BE84}" name="Sales"/>
    <tableColumn id="9" xr3:uid="{437F7F28-DE3D-4F07-94B2-A404FA772822}" name="Revenue" totalsRowFunction="sum" dataDxfId="28" totalsRowDxfId="27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90D08B-9407-4A39-A0B6-29ADC34CCCEE}" name="Tabla14" displayName="Tabla14" ref="A11:I377" totalsRowCount="1">
  <autoFilter ref="A11:I376" xr:uid="{A10BFFB5-B595-49DC-B29F-2286851BA533}"/>
  <sortState ref="A12:I183">
    <sortCondition ref="A11:A376"/>
  </sortState>
  <tableColumns count="9">
    <tableColumn id="1" xr3:uid="{A10367AC-DC7A-4B65-B418-C66CE0352FD4}" name="Date" dataDxfId="22" totalsRowDxfId="21"/>
    <tableColumn id="8" xr3:uid="{55594F23-A19D-417A-BCC2-5B1629193893}" name="Month" dataDxfId="20" totalsRowDxfId="19">
      <calculatedColumnFormula>TEXT(A12, "MMMM")</calculatedColumnFormula>
    </tableColumn>
    <tableColumn id="2" xr3:uid="{DC19411A-DF59-4FE5-BAA5-0393C27A99DE}" name="Day"/>
    <tableColumn id="3" xr3:uid="{54508BDE-0C03-4346-AD87-CE93D79B9C74}" name="Temperature"/>
    <tableColumn id="4" xr3:uid="{CEF15424-AA7C-4603-B199-77371AD45EDA}" name="Rainfall" dataDxfId="18" totalsRowDxfId="17"/>
    <tableColumn id="5" xr3:uid="{DC7C1EA2-D5AC-4DB7-97A3-9CAB7880CCD1}" name="Flyers" totalsRowFunction="sum" totalsRowDxfId="16"/>
    <tableColumn id="6" xr3:uid="{A3ADE9CA-7C47-49F7-BCCC-B56B3EC4807C}" name="Price"/>
    <tableColumn id="7" xr3:uid="{54015EB0-C147-4B3D-BE2E-3D94FD4BF154}" name="Sales"/>
    <tableColumn id="9" xr3:uid="{D2FCEED7-C180-4E12-9B31-4C296EE4679A}" name="Revenue" totalsRowFunction="sum" dataDxfId="15" totalsRowDxfId="14">
      <calculatedColumnFormula xml:space="preserve"> 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DFA4B-1A0F-4BD2-9160-2FE34298C9D9}" name="Table2" displayName="Table2" ref="A1:J366" totalsRowShown="0" headerRowDxfId="11" dataDxfId="10" tableBorderDxfId="9">
  <autoFilter ref="A1:J366" xr:uid="{3982A539-3593-49D5-89E0-A57FDB8ED06B}"/>
  <sortState ref="A2:J366">
    <sortCondition ref="A1:A366"/>
  </sortState>
  <tableColumns count="10">
    <tableColumn id="1" xr3:uid="{EFBFAE75-7323-4498-ACA0-95D52C8A7526}" name="RandomID">
      <calculatedColumnFormula>RAND()</calculatedColumnFormula>
    </tableColumn>
    <tableColumn id="2" xr3:uid="{054AF32C-D0DE-4241-BBE8-6EF09BFEA52A}" name="Date" dataDxfId="8"/>
    <tableColumn id="3" xr3:uid="{3209BDB3-9105-499E-B5C8-D3FFCA8670D6}" name="Month" dataDxfId="7">
      <calculatedColumnFormula>TEXT(B2, "MMMM")</calculatedColumnFormula>
    </tableColumn>
    <tableColumn id="4" xr3:uid="{61318012-F97F-480C-985D-A6A19F77B82D}" name="Day" dataDxfId="6"/>
    <tableColumn id="5" xr3:uid="{1E61FC73-682A-4063-9803-50F9D7082A31}" name="Temperature" dataDxfId="5"/>
    <tableColumn id="6" xr3:uid="{38F3AB85-8BC9-4519-8BFE-6D47C754DF73}" name="Rainfall" dataDxfId="4"/>
    <tableColumn id="7" xr3:uid="{9D49D754-24B5-4F75-BBDC-8364F10A5CBD}" name="Flyers" dataDxfId="3"/>
    <tableColumn id="8" xr3:uid="{05291DB2-2CC9-40B0-80C0-CCC772307F33}" name="Price" dataDxfId="2"/>
    <tableColumn id="9" xr3:uid="{61FA744F-33D1-446D-874F-785594914287}" name="Sales" dataDxfId="1"/>
    <tableColumn id="10" xr3:uid="{96F54D43-5109-4BF6-8E01-5178BA2B99C1}" name="Revenue" dataDxfId="0">
      <calculatedColumnFormula xml:space="preserve"> 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1343-0F2A-4CB5-A84C-156E4BAAB9ED}">
  <dimension ref="A3:C381"/>
  <sheetViews>
    <sheetView topLeftCell="A221" workbookViewId="0">
      <selection activeCell="A4" sqref="A4"/>
    </sheetView>
  </sheetViews>
  <sheetFormatPr defaultColWidth="9.140625" defaultRowHeight="15" x14ac:dyDescent="0.25"/>
  <cols>
    <col min="1" max="1" width="13.140625" bestFit="1" customWidth="1"/>
    <col min="2" max="2" width="19.85546875" bestFit="1" customWidth="1"/>
    <col min="3" max="3" width="24.85546875" bestFit="1" customWidth="1"/>
    <col min="4" max="4" width="13.85546875" bestFit="1" customWidth="1"/>
    <col min="5" max="5" width="21" bestFit="1" customWidth="1"/>
    <col min="6" max="6" width="13.85546875" bestFit="1" customWidth="1"/>
    <col min="7" max="7" width="21" bestFit="1" customWidth="1"/>
    <col min="8" max="8" width="13.85546875" bestFit="1" customWidth="1"/>
    <col min="9" max="9" width="21" bestFit="1" customWidth="1"/>
    <col min="10" max="10" width="13.85546875" bestFit="1" customWidth="1"/>
    <col min="11" max="11" width="21" bestFit="1" customWidth="1"/>
    <col min="12" max="12" width="13.85546875" bestFit="1" customWidth="1"/>
    <col min="13" max="13" width="21" bestFit="1" customWidth="1"/>
    <col min="14" max="14" width="13.85546875" bestFit="1" customWidth="1"/>
    <col min="15" max="15" width="21" bestFit="1" customWidth="1"/>
    <col min="16" max="16" width="18.85546875" bestFit="1" customWidth="1"/>
    <col min="17" max="17" width="26.140625" bestFit="1" customWidth="1"/>
    <col min="18" max="18" width="21" bestFit="1" customWidth="1"/>
    <col min="19" max="19" width="17.140625" bestFit="1" customWidth="1"/>
    <col min="20" max="20" width="13.85546875" bestFit="1" customWidth="1"/>
    <col min="21" max="21" width="21" bestFit="1" customWidth="1"/>
    <col min="22" max="22" width="17.140625" bestFit="1" customWidth="1"/>
    <col min="23" max="23" width="18.85546875" bestFit="1" customWidth="1"/>
    <col min="24" max="24" width="26.140625" bestFit="1" customWidth="1"/>
    <col min="25" max="25" width="22.28515625" bestFit="1" customWidth="1"/>
  </cols>
  <sheetData>
    <row r="3" spans="1:3" x14ac:dyDescent="0.25">
      <c r="A3" s="6" t="s">
        <v>333</v>
      </c>
      <c r="B3" t="s">
        <v>0</v>
      </c>
      <c r="C3" t="s">
        <v>1</v>
      </c>
    </row>
    <row r="4" spans="1:3" x14ac:dyDescent="0.25">
      <c r="A4" s="7" t="s">
        <v>336</v>
      </c>
      <c r="B4" s="8">
        <v>1.2809677419354832</v>
      </c>
      <c r="C4" s="8">
        <v>36.632258064516137</v>
      </c>
    </row>
    <row r="5" spans="1:3" x14ac:dyDescent="0.25">
      <c r="A5" s="30" t="s">
        <v>337</v>
      </c>
      <c r="B5" s="8">
        <v>2</v>
      </c>
      <c r="C5" s="8">
        <v>27</v>
      </c>
    </row>
    <row r="6" spans="1:3" x14ac:dyDescent="0.25">
      <c r="A6" s="30" t="s">
        <v>338</v>
      </c>
      <c r="B6" s="8">
        <v>1.33</v>
      </c>
      <c r="C6" s="8">
        <v>28.9</v>
      </c>
    </row>
    <row r="7" spans="1:3" x14ac:dyDescent="0.25">
      <c r="A7" s="30" t="s">
        <v>339</v>
      </c>
      <c r="B7" s="8">
        <v>1.33</v>
      </c>
      <c r="C7" s="8">
        <v>34.5</v>
      </c>
    </row>
    <row r="8" spans="1:3" x14ac:dyDescent="0.25">
      <c r="A8" s="30" t="s">
        <v>340</v>
      </c>
      <c r="B8" s="8">
        <v>1.05</v>
      </c>
      <c r="C8" s="8">
        <v>44.099999999999994</v>
      </c>
    </row>
    <row r="9" spans="1:3" x14ac:dyDescent="0.25">
      <c r="A9" s="30" t="s">
        <v>341</v>
      </c>
      <c r="B9" s="8">
        <v>1</v>
      </c>
      <c r="C9" s="8">
        <v>42.4</v>
      </c>
    </row>
    <row r="10" spans="1:3" x14ac:dyDescent="0.25">
      <c r="A10" s="30" t="s">
        <v>342</v>
      </c>
      <c r="B10" s="8">
        <v>1.54</v>
      </c>
      <c r="C10" s="8">
        <v>25.299999999999997</v>
      </c>
    </row>
    <row r="11" spans="1:3" x14ac:dyDescent="0.25">
      <c r="A11" s="30" t="s">
        <v>343</v>
      </c>
      <c r="B11" s="8">
        <v>1.54</v>
      </c>
      <c r="C11" s="8">
        <v>32.9</v>
      </c>
    </row>
    <row r="12" spans="1:3" x14ac:dyDescent="0.25">
      <c r="A12" s="30" t="s">
        <v>344</v>
      </c>
      <c r="B12" s="8">
        <v>1.18</v>
      </c>
      <c r="C12" s="8">
        <v>37.5</v>
      </c>
    </row>
    <row r="13" spans="1:3" x14ac:dyDescent="0.25">
      <c r="A13" s="30" t="s">
        <v>345</v>
      </c>
      <c r="B13" s="8">
        <v>1.18</v>
      </c>
      <c r="C13" s="8">
        <v>38.099999999999994</v>
      </c>
    </row>
    <row r="14" spans="1:3" x14ac:dyDescent="0.25">
      <c r="A14" s="30" t="s">
        <v>346</v>
      </c>
      <c r="B14" s="8">
        <v>1.05</v>
      </c>
      <c r="C14" s="8">
        <v>43.4</v>
      </c>
    </row>
    <row r="15" spans="1:3" x14ac:dyDescent="0.25">
      <c r="A15" s="30" t="s">
        <v>347</v>
      </c>
      <c r="B15" s="8">
        <v>1.54</v>
      </c>
      <c r="C15" s="8">
        <v>32.599999999999994</v>
      </c>
    </row>
    <row r="16" spans="1:3" x14ac:dyDescent="0.25">
      <c r="A16" s="30" t="s">
        <v>348</v>
      </c>
      <c r="B16" s="8">
        <v>1.33</v>
      </c>
      <c r="C16" s="8">
        <v>38.199999999999996</v>
      </c>
    </row>
    <row r="17" spans="1:3" x14ac:dyDescent="0.25">
      <c r="A17" s="30" t="s">
        <v>349</v>
      </c>
      <c r="B17" s="8">
        <v>1.33</v>
      </c>
      <c r="C17" s="8">
        <v>37.5</v>
      </c>
    </row>
    <row r="18" spans="1:3" x14ac:dyDescent="0.25">
      <c r="A18" s="30" t="s">
        <v>350</v>
      </c>
      <c r="B18" s="8">
        <v>1.05</v>
      </c>
      <c r="C18" s="8">
        <v>44.099999999999994</v>
      </c>
    </row>
    <row r="19" spans="1:3" x14ac:dyDescent="0.25">
      <c r="A19" s="30" t="s">
        <v>351</v>
      </c>
      <c r="B19" s="8">
        <v>1.1100000000000001</v>
      </c>
      <c r="C19" s="8">
        <v>43.4</v>
      </c>
    </row>
    <row r="20" spans="1:3" x14ac:dyDescent="0.25">
      <c r="A20" s="30" t="s">
        <v>352</v>
      </c>
      <c r="B20" s="8">
        <v>1.67</v>
      </c>
      <c r="C20" s="8">
        <v>30.599999999999998</v>
      </c>
    </row>
    <row r="21" spans="1:3" x14ac:dyDescent="0.25">
      <c r="A21" s="30" t="s">
        <v>353</v>
      </c>
      <c r="B21" s="8">
        <v>1.43</v>
      </c>
      <c r="C21" s="8">
        <v>32.199999999999996</v>
      </c>
    </row>
    <row r="22" spans="1:3" x14ac:dyDescent="0.25">
      <c r="A22" s="30" t="s">
        <v>354</v>
      </c>
      <c r="B22" s="8">
        <v>1.18</v>
      </c>
      <c r="C22" s="8">
        <v>42.8</v>
      </c>
    </row>
    <row r="23" spans="1:3" x14ac:dyDescent="0.25">
      <c r="A23" s="30" t="s">
        <v>355</v>
      </c>
      <c r="B23" s="8">
        <v>1.18</v>
      </c>
      <c r="C23" s="8">
        <v>43.099999999999994</v>
      </c>
    </row>
    <row r="24" spans="1:3" x14ac:dyDescent="0.25">
      <c r="A24" s="30" t="s">
        <v>356</v>
      </c>
      <c r="B24" s="8">
        <v>1.43</v>
      </c>
      <c r="C24" s="8">
        <v>31.599999999999998</v>
      </c>
    </row>
    <row r="25" spans="1:3" x14ac:dyDescent="0.25">
      <c r="A25" s="30" t="s">
        <v>357</v>
      </c>
      <c r="B25" s="8">
        <v>1.25</v>
      </c>
      <c r="C25" s="8">
        <v>36.199999999999996</v>
      </c>
    </row>
    <row r="26" spans="1:3" x14ac:dyDescent="0.25">
      <c r="A26" s="30" t="s">
        <v>358</v>
      </c>
      <c r="B26" s="8">
        <v>1.1100000000000001</v>
      </c>
      <c r="C26" s="8">
        <v>40.799999999999997</v>
      </c>
    </row>
    <row r="27" spans="1:3" x14ac:dyDescent="0.25">
      <c r="A27" s="30" t="s">
        <v>359</v>
      </c>
      <c r="B27" s="8">
        <v>1.05</v>
      </c>
      <c r="C27" s="8">
        <v>38.099999999999994</v>
      </c>
    </row>
    <row r="28" spans="1:3" x14ac:dyDescent="0.25">
      <c r="A28" s="30" t="s">
        <v>360</v>
      </c>
      <c r="B28" s="8">
        <v>1.54</v>
      </c>
      <c r="C28" s="8">
        <v>28.599999999999998</v>
      </c>
    </row>
    <row r="29" spans="1:3" x14ac:dyDescent="0.25">
      <c r="A29" s="30" t="s">
        <v>361</v>
      </c>
      <c r="B29" s="8">
        <v>1.25</v>
      </c>
      <c r="C29" s="8">
        <v>32.199999999999996</v>
      </c>
    </row>
    <row r="30" spans="1:3" x14ac:dyDescent="0.25">
      <c r="A30" s="30" t="s">
        <v>362</v>
      </c>
      <c r="B30" s="8">
        <v>1.25</v>
      </c>
      <c r="C30" s="8">
        <v>35.799999999999997</v>
      </c>
    </row>
    <row r="31" spans="1:3" x14ac:dyDescent="0.25">
      <c r="A31" s="30" t="s">
        <v>363</v>
      </c>
      <c r="B31" s="8">
        <v>1.05</v>
      </c>
      <c r="C31" s="8">
        <v>42.099999999999994</v>
      </c>
    </row>
    <row r="32" spans="1:3" x14ac:dyDescent="0.25">
      <c r="A32" s="30" t="s">
        <v>364</v>
      </c>
      <c r="B32" s="8">
        <v>1.33</v>
      </c>
      <c r="C32" s="8">
        <v>34.9</v>
      </c>
    </row>
    <row r="33" spans="1:3" x14ac:dyDescent="0.25">
      <c r="A33" s="30" t="s">
        <v>365</v>
      </c>
      <c r="B33" s="8">
        <v>1.33</v>
      </c>
      <c r="C33" s="8">
        <v>35.199999999999996</v>
      </c>
    </row>
    <row r="34" spans="1:3" x14ac:dyDescent="0.25">
      <c r="A34" s="30" t="s">
        <v>366</v>
      </c>
      <c r="B34" s="8">
        <v>1.05</v>
      </c>
      <c r="C34" s="8">
        <v>41.099999999999994</v>
      </c>
    </row>
    <row r="35" spans="1:3" x14ac:dyDescent="0.25">
      <c r="A35" s="30" t="s">
        <v>367</v>
      </c>
      <c r="B35" s="8">
        <v>1.05</v>
      </c>
      <c r="C35" s="8">
        <v>40.4</v>
      </c>
    </row>
    <row r="36" spans="1:3" x14ac:dyDescent="0.25">
      <c r="A36" s="7" t="s">
        <v>368</v>
      </c>
      <c r="B36" s="8">
        <v>0.95071428571428562</v>
      </c>
      <c r="C36" s="8">
        <v>47.932142857142857</v>
      </c>
    </row>
    <row r="37" spans="1:3" x14ac:dyDescent="0.25">
      <c r="A37" s="30" t="s">
        <v>369</v>
      </c>
      <c r="B37" s="8">
        <v>1</v>
      </c>
      <c r="C37" s="8">
        <v>42.4</v>
      </c>
    </row>
    <row r="38" spans="1:3" x14ac:dyDescent="0.25">
      <c r="A38" s="30" t="s">
        <v>370</v>
      </c>
      <c r="B38" s="8">
        <v>1</v>
      </c>
      <c r="C38" s="8">
        <v>52</v>
      </c>
    </row>
    <row r="39" spans="1:3" x14ac:dyDescent="0.25">
      <c r="A39" s="30" t="s">
        <v>371</v>
      </c>
      <c r="B39" s="8">
        <v>0.87</v>
      </c>
      <c r="C39" s="8">
        <v>50.3</v>
      </c>
    </row>
    <row r="40" spans="1:3" x14ac:dyDescent="0.25">
      <c r="A40" s="30" t="s">
        <v>372</v>
      </c>
      <c r="B40" s="8">
        <v>0.83</v>
      </c>
      <c r="C40" s="8">
        <v>56.599999999999994</v>
      </c>
    </row>
    <row r="41" spans="1:3" x14ac:dyDescent="0.25">
      <c r="A41" s="30" t="s">
        <v>373</v>
      </c>
      <c r="B41" s="8">
        <v>1.1100000000000001</v>
      </c>
      <c r="C41" s="8">
        <v>45.4</v>
      </c>
    </row>
    <row r="42" spans="1:3" x14ac:dyDescent="0.25">
      <c r="A42" s="30" t="s">
        <v>374</v>
      </c>
      <c r="B42" s="8">
        <v>0.95</v>
      </c>
      <c r="C42" s="8">
        <v>45</v>
      </c>
    </row>
    <row r="43" spans="1:3" x14ac:dyDescent="0.25">
      <c r="A43" s="30" t="s">
        <v>375</v>
      </c>
      <c r="B43" s="8">
        <v>0.87</v>
      </c>
      <c r="C43" s="8">
        <v>52.3</v>
      </c>
    </row>
    <row r="44" spans="1:3" x14ac:dyDescent="0.25">
      <c r="A44" s="30" t="s">
        <v>376</v>
      </c>
      <c r="B44" s="8">
        <v>0.87</v>
      </c>
      <c r="C44" s="8">
        <v>52.599999999999994</v>
      </c>
    </row>
    <row r="45" spans="1:3" x14ac:dyDescent="0.25">
      <c r="A45" s="30" t="s">
        <v>377</v>
      </c>
      <c r="B45" s="8">
        <v>1</v>
      </c>
      <c r="C45" s="8">
        <v>42.699999999999996</v>
      </c>
    </row>
    <row r="46" spans="1:3" x14ac:dyDescent="0.25">
      <c r="A46" s="30" t="s">
        <v>378</v>
      </c>
      <c r="B46" s="8">
        <v>0.91</v>
      </c>
      <c r="C46" s="8">
        <v>50</v>
      </c>
    </row>
    <row r="47" spans="1:3" x14ac:dyDescent="0.25">
      <c r="A47" s="30" t="s">
        <v>379</v>
      </c>
      <c r="B47" s="8">
        <v>0.91</v>
      </c>
      <c r="C47" s="8">
        <v>51.3</v>
      </c>
    </row>
    <row r="48" spans="1:3" x14ac:dyDescent="0.25">
      <c r="A48" s="30" t="s">
        <v>380</v>
      </c>
      <c r="B48" s="8">
        <v>0.83</v>
      </c>
      <c r="C48" s="8">
        <v>55.599999999999994</v>
      </c>
    </row>
    <row r="49" spans="1:3" x14ac:dyDescent="0.25">
      <c r="A49" s="30" t="s">
        <v>381</v>
      </c>
      <c r="B49" s="8">
        <v>1.1100000000000001</v>
      </c>
      <c r="C49" s="8">
        <v>46.4</v>
      </c>
    </row>
    <row r="50" spans="1:3" x14ac:dyDescent="0.25">
      <c r="A50" s="30" t="s">
        <v>382</v>
      </c>
      <c r="B50" s="8">
        <v>0.95</v>
      </c>
      <c r="C50" s="8">
        <v>47.699999999999996</v>
      </c>
    </row>
    <row r="51" spans="1:3" x14ac:dyDescent="0.25">
      <c r="A51" s="30" t="s">
        <v>383</v>
      </c>
      <c r="B51" s="8">
        <v>0.91</v>
      </c>
      <c r="C51" s="8">
        <v>52</v>
      </c>
    </row>
    <row r="52" spans="1:3" x14ac:dyDescent="0.25">
      <c r="A52" s="30" t="s">
        <v>384</v>
      </c>
      <c r="B52" s="8">
        <v>0.87</v>
      </c>
      <c r="C52" s="8">
        <v>47.3</v>
      </c>
    </row>
    <row r="53" spans="1:3" x14ac:dyDescent="0.25">
      <c r="A53" s="30" t="s">
        <v>385</v>
      </c>
      <c r="B53" s="8">
        <v>1</v>
      </c>
      <c r="C53" s="8">
        <v>40.4</v>
      </c>
    </row>
    <row r="54" spans="1:3" x14ac:dyDescent="0.25">
      <c r="A54" s="30" t="s">
        <v>386</v>
      </c>
      <c r="B54" s="8">
        <v>0.95</v>
      </c>
      <c r="C54" s="8">
        <v>43.699999999999996</v>
      </c>
    </row>
    <row r="55" spans="1:3" x14ac:dyDescent="0.25">
      <c r="A55" s="30" t="s">
        <v>387</v>
      </c>
      <c r="B55" s="8">
        <v>0.95</v>
      </c>
      <c r="C55" s="8">
        <v>50</v>
      </c>
    </row>
    <row r="56" spans="1:3" x14ac:dyDescent="0.25">
      <c r="A56" s="30" t="s">
        <v>388</v>
      </c>
      <c r="B56" s="8">
        <v>0.95</v>
      </c>
      <c r="C56" s="8">
        <v>50.3</v>
      </c>
    </row>
    <row r="57" spans="1:3" x14ac:dyDescent="0.25">
      <c r="A57" s="30" t="s">
        <v>389</v>
      </c>
      <c r="B57" s="8">
        <v>1</v>
      </c>
      <c r="C57" s="8">
        <v>42.4</v>
      </c>
    </row>
    <row r="58" spans="1:3" x14ac:dyDescent="0.25">
      <c r="A58" s="30" t="s">
        <v>390</v>
      </c>
      <c r="B58" s="8">
        <v>0.95</v>
      </c>
      <c r="C58" s="8">
        <v>47.699999999999996</v>
      </c>
    </row>
    <row r="59" spans="1:3" x14ac:dyDescent="0.25">
      <c r="A59" s="30" t="s">
        <v>391</v>
      </c>
      <c r="B59" s="8">
        <v>1</v>
      </c>
      <c r="C59" s="8">
        <v>45</v>
      </c>
    </row>
    <row r="60" spans="1:3" x14ac:dyDescent="0.25">
      <c r="A60" s="30" t="s">
        <v>392</v>
      </c>
      <c r="B60" s="8">
        <v>0.87</v>
      </c>
      <c r="C60" s="8">
        <v>47.3</v>
      </c>
    </row>
    <row r="61" spans="1:3" x14ac:dyDescent="0.25">
      <c r="A61" s="30" t="s">
        <v>393</v>
      </c>
      <c r="B61" s="8">
        <v>1</v>
      </c>
      <c r="C61" s="8">
        <v>42.4</v>
      </c>
    </row>
    <row r="62" spans="1:3" x14ac:dyDescent="0.25">
      <c r="A62" s="30" t="s">
        <v>394</v>
      </c>
      <c r="B62" s="8">
        <v>1.05</v>
      </c>
      <c r="C62" s="8">
        <v>48.699999999999996</v>
      </c>
    </row>
    <row r="63" spans="1:3" x14ac:dyDescent="0.25">
      <c r="A63" s="30" t="s">
        <v>395</v>
      </c>
      <c r="B63" s="8">
        <v>1</v>
      </c>
      <c r="C63" s="8">
        <v>45</v>
      </c>
    </row>
    <row r="64" spans="1:3" x14ac:dyDescent="0.25">
      <c r="A64" s="30" t="s">
        <v>396</v>
      </c>
      <c r="B64" s="8">
        <v>0.91</v>
      </c>
      <c r="C64" s="8">
        <v>49.599999999999994</v>
      </c>
    </row>
    <row r="65" spans="1:3" x14ac:dyDescent="0.25">
      <c r="A65" s="7" t="s">
        <v>397</v>
      </c>
      <c r="B65" s="8">
        <v>0.80645161290322542</v>
      </c>
      <c r="C65" s="8">
        <v>57.76129032258067</v>
      </c>
    </row>
    <row r="66" spans="1:3" x14ac:dyDescent="0.25">
      <c r="A66" s="30" t="s">
        <v>398</v>
      </c>
      <c r="B66" s="8">
        <v>0.87</v>
      </c>
      <c r="C66" s="8">
        <v>57.9</v>
      </c>
    </row>
    <row r="67" spans="1:3" x14ac:dyDescent="0.25">
      <c r="A67" s="30" t="s">
        <v>399</v>
      </c>
      <c r="B67" s="8">
        <v>0.8</v>
      </c>
      <c r="C67" s="8">
        <v>57.199999999999996</v>
      </c>
    </row>
    <row r="68" spans="1:3" x14ac:dyDescent="0.25">
      <c r="A68" s="30" t="s">
        <v>400</v>
      </c>
      <c r="B68" s="8">
        <v>0.77</v>
      </c>
      <c r="C68" s="8">
        <v>60.199999999999996</v>
      </c>
    </row>
    <row r="69" spans="1:3" x14ac:dyDescent="0.25">
      <c r="A69" s="30" t="s">
        <v>401</v>
      </c>
      <c r="B69" s="8">
        <v>0.77</v>
      </c>
      <c r="C69" s="8">
        <v>59.499999999999993</v>
      </c>
    </row>
    <row r="70" spans="1:3" x14ac:dyDescent="0.25">
      <c r="A70" s="30" t="s">
        <v>402</v>
      </c>
      <c r="B70" s="8">
        <v>0.87</v>
      </c>
      <c r="C70" s="8">
        <v>55.9</v>
      </c>
    </row>
    <row r="71" spans="1:3" x14ac:dyDescent="0.25">
      <c r="A71" s="30" t="s">
        <v>403</v>
      </c>
      <c r="B71" s="8">
        <v>0.77</v>
      </c>
      <c r="C71" s="8">
        <v>61.199999999999996</v>
      </c>
    </row>
    <row r="72" spans="1:3" x14ac:dyDescent="0.25">
      <c r="A72" s="30" t="s">
        <v>404</v>
      </c>
      <c r="B72" s="8">
        <v>0.77</v>
      </c>
      <c r="C72" s="8">
        <v>60.199999999999996</v>
      </c>
    </row>
    <row r="73" spans="1:3" x14ac:dyDescent="0.25">
      <c r="A73" s="30" t="s">
        <v>405</v>
      </c>
      <c r="B73" s="8">
        <v>0.77</v>
      </c>
      <c r="C73" s="8">
        <v>58.499999999999993</v>
      </c>
    </row>
    <row r="74" spans="1:3" x14ac:dyDescent="0.25">
      <c r="A74" s="30" t="s">
        <v>406</v>
      </c>
      <c r="B74" s="8">
        <v>0.8</v>
      </c>
      <c r="C74" s="8">
        <v>52.9</v>
      </c>
    </row>
    <row r="75" spans="1:3" x14ac:dyDescent="0.25">
      <c r="A75" s="30" t="s">
        <v>407</v>
      </c>
      <c r="B75" s="8">
        <v>0.83</v>
      </c>
      <c r="C75" s="8">
        <v>59.199999999999996</v>
      </c>
    </row>
    <row r="76" spans="1:3" x14ac:dyDescent="0.25">
      <c r="A76" s="30" t="s">
        <v>408</v>
      </c>
      <c r="B76" s="8">
        <v>0.83</v>
      </c>
      <c r="C76" s="8">
        <v>58.199999999999996</v>
      </c>
    </row>
    <row r="77" spans="1:3" x14ac:dyDescent="0.25">
      <c r="A77" s="30" t="s">
        <v>409</v>
      </c>
      <c r="B77" s="8">
        <v>0.74</v>
      </c>
      <c r="C77" s="8">
        <v>61.499999999999993</v>
      </c>
    </row>
    <row r="78" spans="1:3" x14ac:dyDescent="0.25">
      <c r="A78" s="30" t="s">
        <v>410</v>
      </c>
      <c r="B78" s="8">
        <v>0.87</v>
      </c>
      <c r="C78" s="8">
        <v>55.9</v>
      </c>
    </row>
    <row r="79" spans="1:3" x14ac:dyDescent="0.25">
      <c r="A79" s="30" t="s">
        <v>411</v>
      </c>
      <c r="B79" s="8">
        <v>0.87</v>
      </c>
      <c r="C79" s="8">
        <v>58.9</v>
      </c>
    </row>
    <row r="80" spans="1:3" x14ac:dyDescent="0.25">
      <c r="A80" s="30" t="s">
        <v>412</v>
      </c>
      <c r="B80" s="8">
        <v>0.83</v>
      </c>
      <c r="C80" s="8">
        <v>56.199999999999996</v>
      </c>
    </row>
    <row r="81" spans="1:3" x14ac:dyDescent="0.25">
      <c r="A81" s="30" t="s">
        <v>413</v>
      </c>
      <c r="B81" s="8">
        <v>0.83</v>
      </c>
      <c r="C81" s="8">
        <v>60.199999999999996</v>
      </c>
    </row>
    <row r="82" spans="1:3" x14ac:dyDescent="0.25">
      <c r="A82" s="30" t="s">
        <v>414</v>
      </c>
      <c r="B82" s="8">
        <v>0.77</v>
      </c>
      <c r="C82" s="8">
        <v>56.499999999999993</v>
      </c>
    </row>
    <row r="83" spans="1:3" x14ac:dyDescent="0.25">
      <c r="A83" s="30" t="s">
        <v>415</v>
      </c>
      <c r="B83" s="8">
        <v>0.83</v>
      </c>
      <c r="C83" s="8">
        <v>53.9</v>
      </c>
    </row>
    <row r="84" spans="1:3" x14ac:dyDescent="0.25">
      <c r="A84" s="30" t="s">
        <v>416</v>
      </c>
      <c r="B84" s="8">
        <v>0.83</v>
      </c>
      <c r="C84" s="8">
        <v>56.9</v>
      </c>
    </row>
    <row r="85" spans="1:3" x14ac:dyDescent="0.25">
      <c r="A85" s="30" t="s">
        <v>417</v>
      </c>
      <c r="B85" s="8">
        <v>0.77</v>
      </c>
      <c r="C85" s="8">
        <v>58.199999999999996</v>
      </c>
    </row>
    <row r="86" spans="1:3" x14ac:dyDescent="0.25">
      <c r="A86" s="30" t="s">
        <v>418</v>
      </c>
      <c r="B86" s="8">
        <v>0.83</v>
      </c>
      <c r="C86" s="8">
        <v>57.199999999999996</v>
      </c>
    </row>
    <row r="87" spans="1:3" x14ac:dyDescent="0.25">
      <c r="A87" s="30" t="s">
        <v>419</v>
      </c>
      <c r="B87" s="8">
        <v>0.74</v>
      </c>
      <c r="C87" s="8">
        <v>56.499999999999993</v>
      </c>
    </row>
    <row r="88" spans="1:3" x14ac:dyDescent="0.25">
      <c r="A88" s="30" t="s">
        <v>420</v>
      </c>
      <c r="B88" s="8">
        <v>0.87</v>
      </c>
      <c r="C88" s="8">
        <v>55.9</v>
      </c>
    </row>
    <row r="89" spans="1:3" x14ac:dyDescent="0.25">
      <c r="A89" s="30" t="s">
        <v>421</v>
      </c>
      <c r="B89" s="8">
        <v>0.83</v>
      </c>
      <c r="C89" s="8">
        <v>56.9</v>
      </c>
    </row>
    <row r="90" spans="1:3" x14ac:dyDescent="0.25">
      <c r="A90" s="30" t="s">
        <v>422</v>
      </c>
      <c r="B90" s="8">
        <v>0.8</v>
      </c>
      <c r="C90" s="8">
        <v>58.199999999999996</v>
      </c>
    </row>
    <row r="91" spans="1:3" x14ac:dyDescent="0.25">
      <c r="A91" s="30" t="s">
        <v>423</v>
      </c>
      <c r="B91" s="8">
        <v>0.77</v>
      </c>
      <c r="C91" s="8">
        <v>59.499999999999993</v>
      </c>
    </row>
    <row r="92" spans="1:3" x14ac:dyDescent="0.25">
      <c r="A92" s="30" t="s">
        <v>424</v>
      </c>
      <c r="B92" s="8">
        <v>0.74</v>
      </c>
      <c r="C92" s="8">
        <v>60.499999999999993</v>
      </c>
    </row>
    <row r="93" spans="1:3" x14ac:dyDescent="0.25">
      <c r="A93" s="30" t="s">
        <v>425</v>
      </c>
      <c r="B93" s="8">
        <v>0.83</v>
      </c>
      <c r="C93" s="8">
        <v>55.9</v>
      </c>
    </row>
    <row r="94" spans="1:3" x14ac:dyDescent="0.25">
      <c r="A94" s="30" t="s">
        <v>426</v>
      </c>
      <c r="B94" s="8">
        <v>0.83</v>
      </c>
      <c r="C94" s="8">
        <v>57.199999999999996</v>
      </c>
    </row>
    <row r="95" spans="1:3" x14ac:dyDescent="0.25">
      <c r="A95" s="30" t="s">
        <v>427</v>
      </c>
      <c r="B95" s="8">
        <v>0.8</v>
      </c>
      <c r="C95" s="8">
        <v>55.199999999999996</v>
      </c>
    </row>
    <row r="96" spans="1:3" x14ac:dyDescent="0.25">
      <c r="A96" s="30" t="s">
        <v>428</v>
      </c>
      <c r="B96" s="8">
        <v>0.77</v>
      </c>
      <c r="C96" s="8">
        <v>58.499999999999993</v>
      </c>
    </row>
    <row r="97" spans="1:3" x14ac:dyDescent="0.25">
      <c r="A97" s="7" t="s">
        <v>429</v>
      </c>
      <c r="B97" s="8">
        <v>0.73766666666666658</v>
      </c>
      <c r="C97" s="8">
        <v>62.693333333333307</v>
      </c>
    </row>
    <row r="98" spans="1:3" x14ac:dyDescent="0.25">
      <c r="A98" s="30" t="s">
        <v>430</v>
      </c>
      <c r="B98" s="8">
        <v>0.8</v>
      </c>
      <c r="C98" s="8">
        <v>57.499999999999993</v>
      </c>
    </row>
    <row r="99" spans="1:3" x14ac:dyDescent="0.25">
      <c r="A99" s="30" t="s">
        <v>431</v>
      </c>
      <c r="B99" s="8">
        <v>0.74</v>
      </c>
      <c r="C99" s="8">
        <v>65.8</v>
      </c>
    </row>
    <row r="100" spans="1:3" x14ac:dyDescent="0.25">
      <c r="A100" s="30" t="s">
        <v>432</v>
      </c>
      <c r="B100" s="8">
        <v>0.74</v>
      </c>
      <c r="C100" s="8">
        <v>60.8</v>
      </c>
    </row>
    <row r="101" spans="1:3" x14ac:dyDescent="0.25">
      <c r="A101" s="30" t="s">
        <v>433</v>
      </c>
      <c r="B101" s="8">
        <v>0.71</v>
      </c>
      <c r="C101" s="8">
        <v>62.099999999999994</v>
      </c>
    </row>
    <row r="102" spans="1:3" x14ac:dyDescent="0.25">
      <c r="A102" s="30" t="s">
        <v>434</v>
      </c>
      <c r="B102" s="8">
        <v>0.71</v>
      </c>
      <c r="C102" s="8">
        <v>64.399999999999991</v>
      </c>
    </row>
    <row r="103" spans="1:3" x14ac:dyDescent="0.25">
      <c r="A103" s="30" t="s">
        <v>435</v>
      </c>
      <c r="B103" s="8">
        <v>0.8</v>
      </c>
      <c r="C103" s="8">
        <v>57.499999999999993</v>
      </c>
    </row>
    <row r="104" spans="1:3" x14ac:dyDescent="0.25">
      <c r="A104" s="30" t="s">
        <v>436</v>
      </c>
      <c r="B104" s="8">
        <v>0.74</v>
      </c>
      <c r="C104" s="8">
        <v>59.8</v>
      </c>
    </row>
    <row r="105" spans="1:3" x14ac:dyDescent="0.25">
      <c r="A105" s="30" t="s">
        <v>437</v>
      </c>
      <c r="B105" s="8">
        <v>0.74</v>
      </c>
      <c r="C105" s="8">
        <v>63.8</v>
      </c>
    </row>
    <row r="106" spans="1:3" x14ac:dyDescent="0.25">
      <c r="A106" s="30" t="s">
        <v>438</v>
      </c>
      <c r="B106" s="8">
        <v>0.69</v>
      </c>
      <c r="C106" s="8">
        <v>63.099999999999994</v>
      </c>
    </row>
    <row r="107" spans="1:3" x14ac:dyDescent="0.25">
      <c r="A107" s="30" t="s">
        <v>439</v>
      </c>
      <c r="B107" s="8">
        <v>0.74</v>
      </c>
      <c r="C107" s="8">
        <v>58.499999999999993</v>
      </c>
    </row>
    <row r="108" spans="1:3" x14ac:dyDescent="0.25">
      <c r="A108" s="30" t="s">
        <v>440</v>
      </c>
      <c r="B108" s="8">
        <v>0.74</v>
      </c>
      <c r="C108" s="8">
        <v>60.8</v>
      </c>
    </row>
    <row r="109" spans="1:3" x14ac:dyDescent="0.25">
      <c r="A109" s="30" t="s">
        <v>441</v>
      </c>
      <c r="B109" s="8">
        <v>0.74</v>
      </c>
      <c r="C109" s="8">
        <v>66.099999999999994</v>
      </c>
    </row>
    <row r="110" spans="1:3" x14ac:dyDescent="0.25">
      <c r="A110" s="30" t="s">
        <v>442</v>
      </c>
      <c r="B110" s="8">
        <v>0.69</v>
      </c>
      <c r="C110" s="8">
        <v>61.099999999999994</v>
      </c>
    </row>
    <row r="111" spans="1:3" x14ac:dyDescent="0.25">
      <c r="A111" s="30" t="s">
        <v>443</v>
      </c>
      <c r="B111" s="8">
        <v>0.77</v>
      </c>
      <c r="C111" s="8">
        <v>61.499999999999993</v>
      </c>
    </row>
    <row r="112" spans="1:3" x14ac:dyDescent="0.25">
      <c r="A112" s="30" t="s">
        <v>444</v>
      </c>
      <c r="B112" s="8">
        <v>0.74</v>
      </c>
      <c r="C112" s="8">
        <v>65.8</v>
      </c>
    </row>
    <row r="113" spans="1:3" x14ac:dyDescent="0.25">
      <c r="A113" s="30" t="s">
        <v>445</v>
      </c>
      <c r="B113" s="8">
        <v>0.69</v>
      </c>
      <c r="C113" s="8">
        <v>65.099999999999994</v>
      </c>
    </row>
    <row r="114" spans="1:3" x14ac:dyDescent="0.25">
      <c r="A114" s="30" t="s">
        <v>446</v>
      </c>
      <c r="B114" s="8">
        <v>0.71</v>
      </c>
      <c r="C114" s="8">
        <v>64.099999999999994</v>
      </c>
    </row>
    <row r="115" spans="1:3" x14ac:dyDescent="0.25">
      <c r="A115" s="30" t="s">
        <v>447</v>
      </c>
      <c r="B115" s="8">
        <v>0.74</v>
      </c>
      <c r="C115" s="8">
        <v>62.499999999999993</v>
      </c>
    </row>
    <row r="116" spans="1:3" x14ac:dyDescent="0.25">
      <c r="A116" s="30" t="s">
        <v>448</v>
      </c>
      <c r="B116" s="8">
        <v>0.77</v>
      </c>
      <c r="C116" s="8">
        <v>59.8</v>
      </c>
    </row>
    <row r="117" spans="1:3" x14ac:dyDescent="0.25">
      <c r="A117" s="30" t="s">
        <v>449</v>
      </c>
      <c r="B117" s="8">
        <v>0.69</v>
      </c>
      <c r="C117" s="8">
        <v>68.099999999999994</v>
      </c>
    </row>
    <row r="118" spans="1:3" x14ac:dyDescent="0.25">
      <c r="A118" s="30" t="s">
        <v>450</v>
      </c>
      <c r="B118" s="8">
        <v>0.74</v>
      </c>
      <c r="C118" s="8">
        <v>67.099999999999994</v>
      </c>
    </row>
    <row r="119" spans="1:3" x14ac:dyDescent="0.25">
      <c r="A119" s="30" t="s">
        <v>451</v>
      </c>
      <c r="B119" s="8">
        <v>0.77</v>
      </c>
      <c r="C119" s="8">
        <v>57.499999999999993</v>
      </c>
    </row>
    <row r="120" spans="1:3" x14ac:dyDescent="0.25">
      <c r="A120" s="30" t="s">
        <v>452</v>
      </c>
      <c r="B120" s="8">
        <v>0.77</v>
      </c>
      <c r="C120" s="8">
        <v>60.8</v>
      </c>
    </row>
    <row r="121" spans="1:3" x14ac:dyDescent="0.25">
      <c r="A121" s="30" t="s">
        <v>453</v>
      </c>
      <c r="B121" s="8">
        <v>0.69</v>
      </c>
      <c r="C121" s="8">
        <v>65.099999999999994</v>
      </c>
    </row>
    <row r="122" spans="1:3" x14ac:dyDescent="0.25">
      <c r="A122" s="30" t="s">
        <v>454</v>
      </c>
      <c r="B122" s="8">
        <v>0.71</v>
      </c>
      <c r="C122" s="8">
        <v>65.099999999999994</v>
      </c>
    </row>
    <row r="123" spans="1:3" x14ac:dyDescent="0.25">
      <c r="A123" s="30" t="s">
        <v>455</v>
      </c>
      <c r="B123" s="8">
        <v>0.8</v>
      </c>
      <c r="C123" s="8">
        <v>62.499999999999993</v>
      </c>
    </row>
    <row r="124" spans="1:3" x14ac:dyDescent="0.25">
      <c r="A124" s="30" t="s">
        <v>456</v>
      </c>
      <c r="B124" s="8">
        <v>0.77</v>
      </c>
      <c r="C124" s="8">
        <v>63.499999999999993</v>
      </c>
    </row>
    <row r="125" spans="1:3" x14ac:dyDescent="0.25">
      <c r="A125" s="30" t="s">
        <v>457</v>
      </c>
      <c r="B125" s="8">
        <v>0.74</v>
      </c>
      <c r="C125" s="8">
        <v>58.8</v>
      </c>
    </row>
    <row r="126" spans="1:3" x14ac:dyDescent="0.25">
      <c r="A126" s="30" t="s">
        <v>458</v>
      </c>
      <c r="B126" s="8">
        <v>0.71</v>
      </c>
      <c r="C126" s="8">
        <v>65.099999999999994</v>
      </c>
    </row>
    <row r="127" spans="1:3" x14ac:dyDescent="0.25">
      <c r="A127" s="30" t="s">
        <v>459</v>
      </c>
      <c r="B127" s="8">
        <v>0.74</v>
      </c>
      <c r="C127" s="8">
        <v>67.099999999999994</v>
      </c>
    </row>
    <row r="128" spans="1:3" x14ac:dyDescent="0.25">
      <c r="A128" s="7" t="s">
        <v>460</v>
      </c>
      <c r="B128" s="8">
        <v>0.66161290322580635</v>
      </c>
      <c r="C128" s="8">
        <v>70.790322580645181</v>
      </c>
    </row>
    <row r="129" spans="1:3" x14ac:dyDescent="0.25">
      <c r="A129" s="30" t="s">
        <v>461</v>
      </c>
      <c r="B129" s="8">
        <v>0.65</v>
      </c>
      <c r="C129" s="8">
        <v>66.699999999999989</v>
      </c>
    </row>
    <row r="130" spans="1:3" x14ac:dyDescent="0.25">
      <c r="A130" s="30" t="s">
        <v>462</v>
      </c>
      <c r="B130" s="8">
        <v>0.69</v>
      </c>
      <c r="C130" s="8">
        <v>65.699999999999989</v>
      </c>
    </row>
    <row r="131" spans="1:3" x14ac:dyDescent="0.25">
      <c r="A131" s="30" t="s">
        <v>463</v>
      </c>
      <c r="B131" s="8">
        <v>0.63</v>
      </c>
      <c r="C131" s="8">
        <v>71</v>
      </c>
    </row>
    <row r="132" spans="1:3" x14ac:dyDescent="0.25">
      <c r="A132" s="30" t="s">
        <v>464</v>
      </c>
      <c r="B132" s="8">
        <v>0.63</v>
      </c>
      <c r="C132" s="8">
        <v>71.3</v>
      </c>
    </row>
    <row r="133" spans="1:3" x14ac:dyDescent="0.25">
      <c r="A133" s="30" t="s">
        <v>465</v>
      </c>
      <c r="B133" s="8">
        <v>0.71</v>
      </c>
      <c r="C133" s="8">
        <v>69.399999999999991</v>
      </c>
    </row>
    <row r="134" spans="1:3" x14ac:dyDescent="0.25">
      <c r="A134" s="30" t="s">
        <v>466</v>
      </c>
      <c r="B134" s="8">
        <v>0.67</v>
      </c>
      <c r="C134" s="8">
        <v>66.699999999999989</v>
      </c>
    </row>
    <row r="135" spans="1:3" x14ac:dyDescent="0.25">
      <c r="A135" s="30" t="s">
        <v>467</v>
      </c>
      <c r="B135" s="8">
        <v>0.65</v>
      </c>
      <c r="C135" s="8">
        <v>69.699999999999989</v>
      </c>
    </row>
    <row r="136" spans="1:3" x14ac:dyDescent="0.25">
      <c r="A136" s="30" t="s">
        <v>468</v>
      </c>
      <c r="B136" s="8">
        <v>0.67</v>
      </c>
      <c r="C136" s="8">
        <v>75</v>
      </c>
    </row>
    <row r="137" spans="1:3" x14ac:dyDescent="0.25">
      <c r="A137" s="30" t="s">
        <v>469</v>
      </c>
      <c r="B137" s="8">
        <v>0.63</v>
      </c>
      <c r="C137" s="8">
        <v>71.3</v>
      </c>
    </row>
    <row r="138" spans="1:3" x14ac:dyDescent="0.25">
      <c r="A138" s="30" t="s">
        <v>470</v>
      </c>
      <c r="B138" s="8">
        <v>0.69</v>
      </c>
      <c r="C138" s="8">
        <v>69.399999999999991</v>
      </c>
    </row>
    <row r="139" spans="1:3" x14ac:dyDescent="0.25">
      <c r="A139" s="30" t="s">
        <v>471</v>
      </c>
      <c r="B139" s="8">
        <v>0.67</v>
      </c>
      <c r="C139" s="8">
        <v>72.699999999999989</v>
      </c>
    </row>
    <row r="140" spans="1:3" x14ac:dyDescent="0.25">
      <c r="A140" s="30" t="s">
        <v>472</v>
      </c>
      <c r="B140" s="8">
        <v>0.67</v>
      </c>
      <c r="C140" s="8">
        <v>66.699999999999989</v>
      </c>
    </row>
    <row r="141" spans="1:3" x14ac:dyDescent="0.25">
      <c r="A141" s="30" t="s">
        <v>473</v>
      </c>
      <c r="B141" s="8">
        <v>0.65</v>
      </c>
      <c r="C141" s="8">
        <v>70</v>
      </c>
    </row>
    <row r="142" spans="1:3" x14ac:dyDescent="0.25">
      <c r="A142" s="30" t="s">
        <v>474</v>
      </c>
      <c r="B142" s="8">
        <v>0.63</v>
      </c>
      <c r="C142" s="8">
        <v>77.3</v>
      </c>
    </row>
    <row r="143" spans="1:3" x14ac:dyDescent="0.25">
      <c r="A143" s="30" t="s">
        <v>475</v>
      </c>
      <c r="B143" s="8">
        <v>0.69</v>
      </c>
      <c r="C143" s="8">
        <v>63.399999999999991</v>
      </c>
    </row>
    <row r="144" spans="1:3" x14ac:dyDescent="0.25">
      <c r="A144" s="30" t="s">
        <v>476</v>
      </c>
      <c r="B144" s="8">
        <v>0.67</v>
      </c>
      <c r="C144" s="8">
        <v>65.699999999999989</v>
      </c>
    </row>
    <row r="145" spans="1:3" x14ac:dyDescent="0.25">
      <c r="A145" s="30" t="s">
        <v>477</v>
      </c>
      <c r="B145" s="8">
        <v>0.67</v>
      </c>
      <c r="C145" s="8">
        <v>70.699999999999989</v>
      </c>
    </row>
    <row r="146" spans="1:3" x14ac:dyDescent="0.25">
      <c r="A146" s="30" t="s">
        <v>478</v>
      </c>
      <c r="B146" s="8">
        <v>0.67</v>
      </c>
      <c r="C146" s="8">
        <v>72</v>
      </c>
    </row>
    <row r="147" spans="1:3" x14ac:dyDescent="0.25">
      <c r="A147" s="30" t="s">
        <v>479</v>
      </c>
      <c r="B147" s="8">
        <v>0.61</v>
      </c>
      <c r="C147" s="8">
        <v>75.3</v>
      </c>
    </row>
    <row r="148" spans="1:3" x14ac:dyDescent="0.25">
      <c r="A148" s="30" t="s">
        <v>480</v>
      </c>
      <c r="B148" s="8">
        <v>0.67</v>
      </c>
      <c r="C148" s="8">
        <v>64.399999999999991</v>
      </c>
    </row>
    <row r="149" spans="1:3" x14ac:dyDescent="0.25">
      <c r="A149" s="30" t="s">
        <v>481</v>
      </c>
      <c r="B149" s="8">
        <v>0.69</v>
      </c>
      <c r="C149" s="8">
        <v>71.699999999999989</v>
      </c>
    </row>
    <row r="150" spans="1:3" x14ac:dyDescent="0.25">
      <c r="A150" s="30" t="s">
        <v>482</v>
      </c>
      <c r="B150" s="8">
        <v>0.67</v>
      </c>
      <c r="C150" s="8">
        <v>71</v>
      </c>
    </row>
    <row r="151" spans="1:3" x14ac:dyDescent="0.25">
      <c r="A151" s="30" t="s">
        <v>483</v>
      </c>
      <c r="B151" s="8">
        <v>0.63</v>
      </c>
      <c r="C151" s="8">
        <v>76.3</v>
      </c>
    </row>
    <row r="152" spans="1:3" x14ac:dyDescent="0.25">
      <c r="A152" s="30" t="s">
        <v>484</v>
      </c>
      <c r="B152" s="8">
        <v>0.69</v>
      </c>
      <c r="C152" s="8">
        <v>69.399999999999991</v>
      </c>
    </row>
    <row r="153" spans="1:3" x14ac:dyDescent="0.25">
      <c r="A153" s="30" t="s">
        <v>485</v>
      </c>
      <c r="B153" s="8">
        <v>0.69</v>
      </c>
      <c r="C153" s="8">
        <v>71.699999999999989</v>
      </c>
    </row>
    <row r="154" spans="1:3" x14ac:dyDescent="0.25">
      <c r="A154" s="30" t="s">
        <v>486</v>
      </c>
      <c r="B154" s="8">
        <v>0.67</v>
      </c>
      <c r="C154" s="8">
        <v>72</v>
      </c>
    </row>
    <row r="155" spans="1:3" x14ac:dyDescent="0.25">
      <c r="A155" s="30" t="s">
        <v>487</v>
      </c>
      <c r="B155" s="8">
        <v>0.63</v>
      </c>
      <c r="C155" s="8">
        <v>77.3</v>
      </c>
    </row>
    <row r="156" spans="1:3" x14ac:dyDescent="0.25">
      <c r="A156" s="30" t="s">
        <v>488</v>
      </c>
      <c r="B156" s="8">
        <v>0.65</v>
      </c>
      <c r="C156" s="8">
        <v>71.699999999999989</v>
      </c>
    </row>
    <row r="157" spans="1:3" x14ac:dyDescent="0.25">
      <c r="A157" s="30" t="s">
        <v>489</v>
      </c>
      <c r="B157" s="8">
        <v>0.65</v>
      </c>
      <c r="C157" s="8">
        <v>66.699999999999989</v>
      </c>
    </row>
    <row r="158" spans="1:3" x14ac:dyDescent="0.25">
      <c r="A158" s="30" t="s">
        <v>490</v>
      </c>
      <c r="B158" s="8">
        <v>0.67</v>
      </c>
      <c r="C158" s="8">
        <v>75</v>
      </c>
    </row>
    <row r="159" spans="1:3" x14ac:dyDescent="0.25">
      <c r="A159" s="30" t="s">
        <v>491</v>
      </c>
      <c r="B159" s="8">
        <v>0.65</v>
      </c>
      <c r="C159" s="8">
        <v>77.3</v>
      </c>
    </row>
    <row r="160" spans="1:3" x14ac:dyDescent="0.25">
      <c r="A160" s="7" t="s">
        <v>492</v>
      </c>
      <c r="B160" s="8">
        <v>0.56000000000000016</v>
      </c>
      <c r="C160" s="8">
        <v>83.359999999999985</v>
      </c>
    </row>
    <row r="161" spans="1:3" x14ac:dyDescent="0.25">
      <c r="A161" s="30" t="s">
        <v>493</v>
      </c>
      <c r="B161" s="8">
        <v>0.65</v>
      </c>
      <c r="C161" s="8">
        <v>71.3</v>
      </c>
    </row>
    <row r="162" spans="1:3" x14ac:dyDescent="0.25">
      <c r="A162" s="30" t="s">
        <v>494</v>
      </c>
      <c r="B162" s="8">
        <v>0.59</v>
      </c>
      <c r="C162" s="8">
        <v>79.899999999999991</v>
      </c>
    </row>
    <row r="163" spans="1:3" x14ac:dyDescent="0.25">
      <c r="A163" s="30" t="s">
        <v>495</v>
      </c>
      <c r="B163" s="8">
        <v>0.56000000000000005</v>
      </c>
      <c r="C163" s="8">
        <v>81.5</v>
      </c>
    </row>
    <row r="164" spans="1:3" x14ac:dyDescent="0.25">
      <c r="A164" s="30" t="s">
        <v>496</v>
      </c>
      <c r="B164" s="8">
        <v>0.51</v>
      </c>
      <c r="C164" s="8">
        <v>90.399999999999991</v>
      </c>
    </row>
    <row r="165" spans="1:3" x14ac:dyDescent="0.25">
      <c r="A165" s="30" t="s">
        <v>497</v>
      </c>
      <c r="B165" s="8">
        <v>0.59</v>
      </c>
      <c r="C165" s="8">
        <v>78.599999999999994</v>
      </c>
    </row>
    <row r="166" spans="1:3" x14ac:dyDescent="0.25">
      <c r="A166" s="30" t="s">
        <v>498</v>
      </c>
      <c r="B166" s="8">
        <v>0.56000000000000005</v>
      </c>
      <c r="C166" s="8">
        <v>84.199999999999989</v>
      </c>
    </row>
    <row r="167" spans="1:3" x14ac:dyDescent="0.25">
      <c r="A167" s="30" t="s">
        <v>499</v>
      </c>
      <c r="B167" s="8">
        <v>0.56000000000000005</v>
      </c>
      <c r="C167" s="8">
        <v>86.8</v>
      </c>
    </row>
    <row r="168" spans="1:3" x14ac:dyDescent="0.25">
      <c r="A168" s="30" t="s">
        <v>500</v>
      </c>
      <c r="B168" s="8">
        <v>0.5</v>
      </c>
      <c r="C168" s="8">
        <v>90.699999999999989</v>
      </c>
    </row>
    <row r="169" spans="1:3" x14ac:dyDescent="0.25">
      <c r="A169" s="30" t="s">
        <v>501</v>
      </c>
      <c r="B169" s="8">
        <v>0.61</v>
      </c>
      <c r="C169" s="8">
        <v>77.599999999999994</v>
      </c>
    </row>
    <row r="170" spans="1:3" x14ac:dyDescent="0.25">
      <c r="A170" s="30" t="s">
        <v>502</v>
      </c>
      <c r="B170" s="8">
        <v>0.54</v>
      </c>
      <c r="C170" s="8">
        <v>79.5</v>
      </c>
    </row>
    <row r="171" spans="1:3" x14ac:dyDescent="0.25">
      <c r="A171" s="30" t="s">
        <v>503</v>
      </c>
      <c r="B171" s="8">
        <v>0.53</v>
      </c>
      <c r="C171" s="8">
        <v>84.8</v>
      </c>
    </row>
    <row r="172" spans="1:3" x14ac:dyDescent="0.25">
      <c r="A172" s="30" t="s">
        <v>504</v>
      </c>
      <c r="B172" s="8">
        <v>0.5</v>
      </c>
      <c r="C172" s="8">
        <v>93</v>
      </c>
    </row>
    <row r="173" spans="1:3" x14ac:dyDescent="0.25">
      <c r="A173" s="30" t="s">
        <v>505</v>
      </c>
      <c r="B173" s="8">
        <v>0.59</v>
      </c>
      <c r="C173" s="8">
        <v>75.599999999999994</v>
      </c>
    </row>
    <row r="174" spans="1:3" x14ac:dyDescent="0.25">
      <c r="A174" s="30" t="s">
        <v>506</v>
      </c>
      <c r="B174" s="8">
        <v>0.56999999999999995</v>
      </c>
      <c r="C174" s="8">
        <v>80.5</v>
      </c>
    </row>
    <row r="175" spans="1:3" x14ac:dyDescent="0.25">
      <c r="A175" s="30" t="s">
        <v>507</v>
      </c>
      <c r="B175" s="8">
        <v>0.56000000000000005</v>
      </c>
      <c r="C175" s="8">
        <v>84.8</v>
      </c>
    </row>
    <row r="176" spans="1:3" x14ac:dyDescent="0.25">
      <c r="A176" s="30" t="s">
        <v>508</v>
      </c>
      <c r="B176" s="8">
        <v>0.47</v>
      </c>
      <c r="C176" s="8">
        <v>99.3</v>
      </c>
    </row>
    <row r="177" spans="1:3" x14ac:dyDescent="0.25">
      <c r="A177" s="30" t="s">
        <v>509</v>
      </c>
      <c r="B177" s="8">
        <v>0.65</v>
      </c>
      <c r="C177" s="8">
        <v>76.3</v>
      </c>
    </row>
    <row r="178" spans="1:3" x14ac:dyDescent="0.25">
      <c r="A178" s="30" t="s">
        <v>510</v>
      </c>
      <c r="B178" s="8">
        <v>0.59</v>
      </c>
      <c r="C178" s="8">
        <v>72.599999999999994</v>
      </c>
    </row>
    <row r="179" spans="1:3" x14ac:dyDescent="0.25">
      <c r="A179" s="30" t="s">
        <v>511</v>
      </c>
      <c r="B179" s="8">
        <v>0.56000000000000005</v>
      </c>
      <c r="C179" s="8">
        <v>86.5</v>
      </c>
    </row>
    <row r="180" spans="1:3" x14ac:dyDescent="0.25">
      <c r="A180" s="30" t="s">
        <v>512</v>
      </c>
      <c r="B180" s="8">
        <v>0.54</v>
      </c>
      <c r="C180" s="8">
        <v>85.1</v>
      </c>
    </row>
    <row r="181" spans="1:3" x14ac:dyDescent="0.25">
      <c r="A181" s="30" t="s">
        <v>513</v>
      </c>
      <c r="B181" s="8">
        <v>0.47</v>
      </c>
      <c r="C181" s="8">
        <v>94.3</v>
      </c>
    </row>
    <row r="182" spans="1:3" x14ac:dyDescent="0.25">
      <c r="A182" s="30" t="s">
        <v>514</v>
      </c>
      <c r="B182" s="8">
        <v>0.65</v>
      </c>
      <c r="C182" s="8">
        <v>72.3</v>
      </c>
    </row>
    <row r="183" spans="1:3" x14ac:dyDescent="0.25">
      <c r="A183" s="30" t="s">
        <v>515</v>
      </c>
      <c r="B183" s="8">
        <v>0.61</v>
      </c>
      <c r="C183" s="8">
        <v>79.899999999999991</v>
      </c>
    </row>
    <row r="184" spans="1:3" x14ac:dyDescent="0.25">
      <c r="A184" s="30" t="s">
        <v>516</v>
      </c>
      <c r="B184" s="8">
        <v>0.56999999999999995</v>
      </c>
      <c r="C184" s="8">
        <v>80.5</v>
      </c>
    </row>
    <row r="185" spans="1:3" x14ac:dyDescent="0.25">
      <c r="A185" s="30" t="s">
        <v>517</v>
      </c>
      <c r="B185" s="8">
        <v>0.51</v>
      </c>
      <c r="C185" s="8">
        <v>85.1</v>
      </c>
    </row>
    <row r="186" spans="1:3" x14ac:dyDescent="0.25">
      <c r="A186" s="30" t="s">
        <v>518</v>
      </c>
      <c r="B186" s="8">
        <v>0.47</v>
      </c>
      <c r="C186" s="8">
        <v>102.6</v>
      </c>
    </row>
    <row r="187" spans="1:3" x14ac:dyDescent="0.25">
      <c r="A187" s="30" t="s">
        <v>519</v>
      </c>
      <c r="B187" s="8">
        <v>0.63</v>
      </c>
      <c r="C187" s="8">
        <v>75.3</v>
      </c>
    </row>
    <row r="188" spans="1:3" x14ac:dyDescent="0.25">
      <c r="A188" s="30" t="s">
        <v>520</v>
      </c>
      <c r="B188" s="8">
        <v>0.59</v>
      </c>
      <c r="C188" s="8">
        <v>75.899999999999991</v>
      </c>
    </row>
    <row r="189" spans="1:3" x14ac:dyDescent="0.25">
      <c r="A189" s="30" t="s">
        <v>521</v>
      </c>
      <c r="B189" s="8">
        <v>0.54</v>
      </c>
      <c r="C189" s="8">
        <v>86.5</v>
      </c>
    </row>
    <row r="190" spans="1:3" x14ac:dyDescent="0.25">
      <c r="A190" s="30" t="s">
        <v>522</v>
      </c>
      <c r="B190" s="8">
        <v>0.53</v>
      </c>
      <c r="C190" s="8">
        <v>89.399999999999991</v>
      </c>
    </row>
    <row r="191" spans="1:3" x14ac:dyDescent="0.25">
      <c r="A191" s="7" t="s">
        <v>523</v>
      </c>
      <c r="B191" s="8">
        <v>0.54870967741935506</v>
      </c>
      <c r="C191" s="8">
        <v>85.319354838709685</v>
      </c>
    </row>
    <row r="192" spans="1:3" x14ac:dyDescent="0.25">
      <c r="A192" s="30" t="s">
        <v>524</v>
      </c>
      <c r="B192" s="8">
        <v>0.47</v>
      </c>
      <c r="C192" s="8">
        <v>102.9</v>
      </c>
    </row>
    <row r="193" spans="1:3" x14ac:dyDescent="0.25">
      <c r="A193" s="30" t="s">
        <v>525</v>
      </c>
      <c r="B193" s="8">
        <v>0.51</v>
      </c>
      <c r="C193" s="8">
        <v>93.399999999999991</v>
      </c>
    </row>
    <row r="194" spans="1:3" x14ac:dyDescent="0.25">
      <c r="A194" s="30" t="s">
        <v>526</v>
      </c>
      <c r="B194" s="8">
        <v>0.54</v>
      </c>
      <c r="C194" s="8">
        <v>81.5</v>
      </c>
    </row>
    <row r="195" spans="1:3" x14ac:dyDescent="0.25">
      <c r="A195" s="30" t="s">
        <v>527</v>
      </c>
      <c r="B195" s="8">
        <v>0.59</v>
      </c>
      <c r="C195" s="8">
        <v>84.199999999999989</v>
      </c>
    </row>
    <row r="196" spans="1:3" x14ac:dyDescent="0.25">
      <c r="A196" s="30" t="s">
        <v>528</v>
      </c>
      <c r="B196" s="8">
        <v>0.63</v>
      </c>
      <c r="C196" s="8">
        <v>73.599999999999994</v>
      </c>
    </row>
    <row r="197" spans="1:3" x14ac:dyDescent="0.25">
      <c r="A197" s="30" t="s">
        <v>529</v>
      </c>
      <c r="B197" s="8">
        <v>0.51</v>
      </c>
      <c r="C197" s="8">
        <v>91.699999999999989</v>
      </c>
    </row>
    <row r="198" spans="1:3" x14ac:dyDescent="0.25">
      <c r="A198" s="30" t="s">
        <v>530</v>
      </c>
      <c r="B198" s="8">
        <v>0.56999999999999995</v>
      </c>
      <c r="C198" s="8">
        <v>82.5</v>
      </c>
    </row>
    <row r="199" spans="1:3" x14ac:dyDescent="0.25">
      <c r="A199" s="30" t="s">
        <v>531</v>
      </c>
      <c r="B199" s="8">
        <v>0.56999999999999995</v>
      </c>
      <c r="C199" s="8">
        <v>83.199999999999989</v>
      </c>
    </row>
    <row r="200" spans="1:3" x14ac:dyDescent="0.25">
      <c r="A200" s="30" t="s">
        <v>532</v>
      </c>
      <c r="B200" s="8">
        <v>0.59</v>
      </c>
      <c r="C200" s="8">
        <v>77.899999999999991</v>
      </c>
    </row>
    <row r="201" spans="1:3" x14ac:dyDescent="0.25">
      <c r="A201" s="30" t="s">
        <v>533</v>
      </c>
      <c r="B201" s="8">
        <v>0.49</v>
      </c>
      <c r="C201" s="8">
        <v>98</v>
      </c>
    </row>
    <row r="202" spans="1:3" x14ac:dyDescent="0.25">
      <c r="A202" s="30" t="s">
        <v>534</v>
      </c>
      <c r="B202" s="8">
        <v>0.54</v>
      </c>
      <c r="C202" s="8">
        <v>83.5</v>
      </c>
    </row>
    <row r="203" spans="1:3" x14ac:dyDescent="0.25">
      <c r="A203" s="30" t="s">
        <v>535</v>
      </c>
      <c r="B203" s="8">
        <v>0.56000000000000005</v>
      </c>
      <c r="C203" s="8">
        <v>80.199999999999989</v>
      </c>
    </row>
    <row r="204" spans="1:3" x14ac:dyDescent="0.25">
      <c r="A204" s="30" t="s">
        <v>536</v>
      </c>
      <c r="B204" s="8">
        <v>0.61</v>
      </c>
      <c r="C204" s="8">
        <v>78.899999999999991</v>
      </c>
    </row>
    <row r="205" spans="1:3" x14ac:dyDescent="0.25">
      <c r="A205" s="30" t="s">
        <v>537</v>
      </c>
      <c r="B205" s="8">
        <v>0.5</v>
      </c>
      <c r="C205" s="8">
        <v>92</v>
      </c>
    </row>
    <row r="206" spans="1:3" x14ac:dyDescent="0.25">
      <c r="A206" s="30" t="s">
        <v>538</v>
      </c>
      <c r="B206" s="8">
        <v>0.54</v>
      </c>
      <c r="C206" s="8">
        <v>82.5</v>
      </c>
    </row>
    <row r="207" spans="1:3" x14ac:dyDescent="0.25">
      <c r="A207" s="30" t="s">
        <v>539</v>
      </c>
      <c r="B207" s="8">
        <v>0.59</v>
      </c>
      <c r="C207" s="8">
        <v>79.199999999999989</v>
      </c>
    </row>
    <row r="208" spans="1:3" x14ac:dyDescent="0.25">
      <c r="A208" s="30" t="s">
        <v>540</v>
      </c>
      <c r="B208" s="8">
        <v>0.56999999999999995</v>
      </c>
      <c r="C208" s="8">
        <v>80.899999999999991</v>
      </c>
    </row>
    <row r="209" spans="1:3" x14ac:dyDescent="0.25">
      <c r="A209" s="30" t="s">
        <v>541</v>
      </c>
      <c r="B209" s="8">
        <v>0.47</v>
      </c>
      <c r="C209" s="8">
        <v>99.3</v>
      </c>
    </row>
    <row r="210" spans="1:3" x14ac:dyDescent="0.25">
      <c r="A210" s="30" t="s">
        <v>542</v>
      </c>
      <c r="B210" s="8">
        <v>0.56000000000000005</v>
      </c>
      <c r="C210" s="8">
        <v>83.8</v>
      </c>
    </row>
    <row r="211" spans="1:3" x14ac:dyDescent="0.25">
      <c r="A211" s="30" t="s">
        <v>543</v>
      </c>
      <c r="B211" s="8">
        <v>0.56999999999999995</v>
      </c>
      <c r="C211" s="8">
        <v>86.5</v>
      </c>
    </row>
    <row r="212" spans="1:3" x14ac:dyDescent="0.25">
      <c r="A212" s="30" t="s">
        <v>544</v>
      </c>
      <c r="B212" s="8">
        <v>0.56999999999999995</v>
      </c>
      <c r="C212" s="8">
        <v>76.899999999999991</v>
      </c>
    </row>
    <row r="213" spans="1:3" x14ac:dyDescent="0.25">
      <c r="A213" s="30" t="s">
        <v>545</v>
      </c>
      <c r="B213" s="8">
        <v>0.47</v>
      </c>
      <c r="C213" s="8">
        <v>99.6</v>
      </c>
    </row>
    <row r="214" spans="1:3" x14ac:dyDescent="0.25">
      <c r="A214" s="30" t="s">
        <v>546</v>
      </c>
      <c r="B214" s="8">
        <v>0.51</v>
      </c>
      <c r="C214" s="8">
        <v>89.1</v>
      </c>
    </row>
    <row r="215" spans="1:3" x14ac:dyDescent="0.25">
      <c r="A215" s="30" t="s">
        <v>547</v>
      </c>
      <c r="B215" s="8">
        <v>0.56999999999999995</v>
      </c>
      <c r="C215" s="8">
        <v>83.5</v>
      </c>
    </row>
    <row r="216" spans="1:3" x14ac:dyDescent="0.25">
      <c r="A216" s="30" t="s">
        <v>548</v>
      </c>
      <c r="B216" s="8">
        <v>0.56999999999999995</v>
      </c>
      <c r="C216" s="8">
        <v>79.899999999999991</v>
      </c>
    </row>
    <row r="217" spans="1:3" x14ac:dyDescent="0.25">
      <c r="A217" s="30" t="s">
        <v>549</v>
      </c>
      <c r="B217" s="8">
        <v>0.59</v>
      </c>
      <c r="C217" s="8">
        <v>76.599999999999994</v>
      </c>
    </row>
    <row r="218" spans="1:3" x14ac:dyDescent="0.25">
      <c r="A218" s="30" t="s">
        <v>550</v>
      </c>
      <c r="B218" s="8">
        <v>0.47</v>
      </c>
      <c r="C218" s="8">
        <v>97.899999999999991</v>
      </c>
    </row>
    <row r="219" spans="1:3" x14ac:dyDescent="0.25">
      <c r="A219" s="30" t="s">
        <v>551</v>
      </c>
      <c r="B219" s="8">
        <v>0.51</v>
      </c>
      <c r="C219" s="8">
        <v>87.399999999999991</v>
      </c>
    </row>
    <row r="220" spans="1:3" x14ac:dyDescent="0.25">
      <c r="A220" s="30" t="s">
        <v>552</v>
      </c>
      <c r="B220" s="8">
        <v>0.56999999999999995</v>
      </c>
      <c r="C220" s="8">
        <v>85.5</v>
      </c>
    </row>
    <row r="221" spans="1:3" x14ac:dyDescent="0.25">
      <c r="A221" s="30" t="s">
        <v>553</v>
      </c>
      <c r="B221" s="8">
        <v>0.59</v>
      </c>
      <c r="C221" s="8">
        <v>78.199999999999989</v>
      </c>
    </row>
    <row r="222" spans="1:3" x14ac:dyDescent="0.25">
      <c r="A222" s="30" t="s">
        <v>554</v>
      </c>
      <c r="B222" s="8">
        <v>0.61</v>
      </c>
      <c r="C222" s="8">
        <v>74.599999999999994</v>
      </c>
    </row>
    <row r="223" spans="1:3" x14ac:dyDescent="0.25">
      <c r="A223" s="7" t="s">
        <v>555</v>
      </c>
      <c r="B223" s="8">
        <v>0.64161290322580633</v>
      </c>
      <c r="C223" s="8">
        <v>72.235483870967713</v>
      </c>
    </row>
    <row r="224" spans="1:3" x14ac:dyDescent="0.25">
      <c r="A224" s="30" t="s">
        <v>556</v>
      </c>
      <c r="B224" s="8">
        <v>0.63</v>
      </c>
      <c r="C224" s="8">
        <v>75.599999999999994</v>
      </c>
    </row>
    <row r="225" spans="1:3" x14ac:dyDescent="0.25">
      <c r="A225" s="30" t="s">
        <v>557</v>
      </c>
      <c r="B225" s="8">
        <v>0.63</v>
      </c>
      <c r="C225" s="8">
        <v>76.3</v>
      </c>
    </row>
    <row r="226" spans="1:3" x14ac:dyDescent="0.25">
      <c r="A226" s="30" t="s">
        <v>558</v>
      </c>
      <c r="B226" s="8">
        <v>0.63</v>
      </c>
      <c r="C226" s="8">
        <v>75</v>
      </c>
    </row>
    <row r="227" spans="1:3" x14ac:dyDescent="0.25">
      <c r="A227" s="30" t="s">
        <v>559</v>
      </c>
      <c r="B227" s="8">
        <v>0.69</v>
      </c>
      <c r="C227" s="8">
        <v>70.699999999999989</v>
      </c>
    </row>
    <row r="228" spans="1:3" x14ac:dyDescent="0.25">
      <c r="A228" s="30" t="s">
        <v>560</v>
      </c>
      <c r="B228" s="8">
        <v>0.61</v>
      </c>
      <c r="C228" s="8">
        <v>76.599999999999994</v>
      </c>
    </row>
    <row r="229" spans="1:3" x14ac:dyDescent="0.25">
      <c r="A229" s="30" t="s">
        <v>561</v>
      </c>
      <c r="B229" s="8">
        <v>0.61</v>
      </c>
      <c r="C229" s="8">
        <v>77.3</v>
      </c>
    </row>
    <row r="230" spans="1:3" x14ac:dyDescent="0.25">
      <c r="A230" s="30" t="s">
        <v>562</v>
      </c>
      <c r="B230" s="8">
        <v>0.67</v>
      </c>
      <c r="C230" s="8">
        <v>75</v>
      </c>
    </row>
    <row r="231" spans="1:3" x14ac:dyDescent="0.25">
      <c r="A231" s="30" t="s">
        <v>563</v>
      </c>
      <c r="B231" s="8">
        <v>0.65</v>
      </c>
      <c r="C231" s="8">
        <v>68.699999999999989</v>
      </c>
    </row>
    <row r="232" spans="1:3" x14ac:dyDescent="0.25">
      <c r="A232" s="30" t="s">
        <v>564</v>
      </c>
      <c r="B232" s="8">
        <v>0.63</v>
      </c>
      <c r="C232" s="8">
        <v>76.599999999999994</v>
      </c>
    </row>
    <row r="233" spans="1:3" x14ac:dyDescent="0.25">
      <c r="A233" s="30" t="s">
        <v>565</v>
      </c>
      <c r="B233" s="8">
        <v>0.65</v>
      </c>
      <c r="C233" s="8">
        <v>70.3</v>
      </c>
    </row>
    <row r="234" spans="1:3" x14ac:dyDescent="0.25">
      <c r="A234" s="30" t="s">
        <v>566</v>
      </c>
      <c r="B234" s="8">
        <v>0.67</v>
      </c>
      <c r="C234" s="8">
        <v>75</v>
      </c>
    </row>
    <row r="235" spans="1:3" x14ac:dyDescent="0.25">
      <c r="A235" s="30" t="s">
        <v>567</v>
      </c>
      <c r="B235" s="8">
        <v>0.65</v>
      </c>
      <c r="C235" s="8">
        <v>67.699999999999989</v>
      </c>
    </row>
    <row r="236" spans="1:3" x14ac:dyDescent="0.25">
      <c r="A236" s="30" t="s">
        <v>568</v>
      </c>
      <c r="B236" s="8">
        <v>0.65</v>
      </c>
      <c r="C236" s="8">
        <v>67.699999999999989</v>
      </c>
    </row>
    <row r="237" spans="1:3" x14ac:dyDescent="0.25">
      <c r="A237" s="30" t="s">
        <v>569</v>
      </c>
      <c r="B237" s="8">
        <v>0.59</v>
      </c>
      <c r="C237" s="8">
        <v>72.599999999999994</v>
      </c>
    </row>
    <row r="238" spans="1:3" x14ac:dyDescent="0.25">
      <c r="A238" s="30" t="s">
        <v>570</v>
      </c>
      <c r="B238" s="8">
        <v>0.63</v>
      </c>
      <c r="C238" s="8">
        <v>74.3</v>
      </c>
    </row>
    <row r="239" spans="1:3" x14ac:dyDescent="0.25">
      <c r="A239" s="30" t="s">
        <v>571</v>
      </c>
      <c r="B239" s="8">
        <v>0.63</v>
      </c>
      <c r="C239" s="8">
        <v>71</v>
      </c>
    </row>
    <row r="240" spans="1:3" x14ac:dyDescent="0.25">
      <c r="A240" s="30" t="s">
        <v>572</v>
      </c>
      <c r="B240" s="8">
        <v>0.67</v>
      </c>
      <c r="C240" s="8">
        <v>68</v>
      </c>
    </row>
    <row r="241" spans="1:3" x14ac:dyDescent="0.25">
      <c r="A241" s="30" t="s">
        <v>573</v>
      </c>
      <c r="B241" s="8">
        <v>0.69</v>
      </c>
      <c r="C241" s="8">
        <v>65.699999999999989</v>
      </c>
    </row>
    <row r="242" spans="1:3" x14ac:dyDescent="0.25">
      <c r="A242" s="30" t="s">
        <v>574</v>
      </c>
      <c r="B242" s="8">
        <v>0.61</v>
      </c>
      <c r="C242" s="8">
        <v>79.599999999999994</v>
      </c>
    </row>
    <row r="243" spans="1:3" x14ac:dyDescent="0.25">
      <c r="A243" s="30" t="s">
        <v>575</v>
      </c>
      <c r="B243" s="8">
        <v>0.65</v>
      </c>
      <c r="C243" s="8">
        <v>74.3</v>
      </c>
    </row>
    <row r="244" spans="1:3" x14ac:dyDescent="0.25">
      <c r="A244" s="30" t="s">
        <v>576</v>
      </c>
      <c r="B244" s="8">
        <v>0.65</v>
      </c>
      <c r="C244" s="8">
        <v>68</v>
      </c>
    </row>
    <row r="245" spans="1:3" x14ac:dyDescent="0.25">
      <c r="A245" s="30" t="s">
        <v>577</v>
      </c>
      <c r="B245" s="8">
        <v>0.63</v>
      </c>
      <c r="C245" s="8">
        <v>69</v>
      </c>
    </row>
    <row r="246" spans="1:3" x14ac:dyDescent="0.25">
      <c r="A246" s="30" t="s">
        <v>578</v>
      </c>
      <c r="B246" s="8">
        <v>0.67</v>
      </c>
      <c r="C246" s="8">
        <v>70.699999999999989</v>
      </c>
    </row>
    <row r="247" spans="1:3" x14ac:dyDescent="0.25">
      <c r="A247" s="30" t="s">
        <v>579</v>
      </c>
      <c r="B247" s="8">
        <v>0.59</v>
      </c>
      <c r="C247" s="8">
        <v>74.599999999999994</v>
      </c>
    </row>
    <row r="248" spans="1:3" x14ac:dyDescent="0.25">
      <c r="A248" s="30" t="s">
        <v>580</v>
      </c>
      <c r="B248" s="8">
        <v>0.63</v>
      </c>
      <c r="C248" s="8">
        <v>71</v>
      </c>
    </row>
    <row r="249" spans="1:3" x14ac:dyDescent="0.25">
      <c r="A249" s="30" t="s">
        <v>581</v>
      </c>
      <c r="B249" s="8">
        <v>0.63</v>
      </c>
      <c r="C249" s="8">
        <v>70</v>
      </c>
    </row>
    <row r="250" spans="1:3" x14ac:dyDescent="0.25">
      <c r="A250" s="30" t="s">
        <v>582</v>
      </c>
      <c r="B250" s="8">
        <v>0.65</v>
      </c>
      <c r="C250" s="8">
        <v>65.699999999999989</v>
      </c>
    </row>
    <row r="251" spans="1:3" x14ac:dyDescent="0.25">
      <c r="A251" s="30" t="s">
        <v>583</v>
      </c>
      <c r="B251" s="8">
        <v>0.63</v>
      </c>
      <c r="C251" s="8">
        <v>77.599999999999994</v>
      </c>
    </row>
    <row r="252" spans="1:3" x14ac:dyDescent="0.25">
      <c r="A252" s="30" t="s">
        <v>584</v>
      </c>
      <c r="B252" s="8">
        <v>0.65</v>
      </c>
      <c r="C252" s="8">
        <v>75</v>
      </c>
    </row>
    <row r="253" spans="1:3" x14ac:dyDescent="0.25">
      <c r="A253" s="30" t="s">
        <v>585</v>
      </c>
      <c r="B253" s="8">
        <v>0.63</v>
      </c>
      <c r="C253" s="8">
        <v>72</v>
      </c>
    </row>
    <row r="254" spans="1:3" x14ac:dyDescent="0.25">
      <c r="A254" s="30" t="s">
        <v>586</v>
      </c>
      <c r="B254" s="8">
        <v>0.69</v>
      </c>
      <c r="C254" s="8">
        <v>67.699999999999989</v>
      </c>
    </row>
    <row r="255" spans="1:3" x14ac:dyDescent="0.25">
      <c r="A255" s="7" t="s">
        <v>587</v>
      </c>
      <c r="B255" s="8">
        <v>0.70733333333333348</v>
      </c>
      <c r="C255" s="8">
        <v>64.85333333333331</v>
      </c>
    </row>
    <row r="256" spans="1:3" x14ac:dyDescent="0.25">
      <c r="A256" s="30" t="s">
        <v>588</v>
      </c>
      <c r="B256" s="8">
        <v>0.69</v>
      </c>
      <c r="C256" s="8">
        <v>71.699999999999989</v>
      </c>
    </row>
    <row r="257" spans="1:3" x14ac:dyDescent="0.25">
      <c r="A257" s="30" t="s">
        <v>589</v>
      </c>
      <c r="B257" s="8">
        <v>0.69</v>
      </c>
      <c r="C257" s="8">
        <v>67.399999999999991</v>
      </c>
    </row>
    <row r="258" spans="1:3" x14ac:dyDescent="0.25">
      <c r="A258" s="30" t="s">
        <v>590</v>
      </c>
      <c r="B258" s="8">
        <v>0.69</v>
      </c>
      <c r="C258" s="8">
        <v>61.099999999999994</v>
      </c>
    </row>
    <row r="259" spans="1:3" x14ac:dyDescent="0.25">
      <c r="A259" s="30" t="s">
        <v>591</v>
      </c>
      <c r="B259" s="8">
        <v>0.74</v>
      </c>
      <c r="C259" s="8">
        <v>59.8</v>
      </c>
    </row>
    <row r="260" spans="1:3" x14ac:dyDescent="0.25">
      <c r="A260" s="30" t="s">
        <v>592</v>
      </c>
      <c r="B260" s="8">
        <v>0.71</v>
      </c>
      <c r="C260" s="8">
        <v>61.8</v>
      </c>
    </row>
    <row r="261" spans="1:3" x14ac:dyDescent="0.25">
      <c r="A261" s="30" t="s">
        <v>593</v>
      </c>
      <c r="B261" s="8">
        <v>0.69</v>
      </c>
      <c r="C261" s="8">
        <v>71.699999999999989</v>
      </c>
    </row>
    <row r="262" spans="1:3" x14ac:dyDescent="0.25">
      <c r="A262" s="30" t="s">
        <v>594</v>
      </c>
      <c r="B262" s="8">
        <v>0.67</v>
      </c>
      <c r="C262" s="8">
        <v>68.399999999999991</v>
      </c>
    </row>
    <row r="263" spans="1:3" x14ac:dyDescent="0.25">
      <c r="A263" s="30" t="s">
        <v>595</v>
      </c>
      <c r="B263" s="8">
        <v>0.71</v>
      </c>
      <c r="C263" s="8">
        <v>65.099999999999994</v>
      </c>
    </row>
    <row r="264" spans="1:3" x14ac:dyDescent="0.25">
      <c r="A264" s="30" t="s">
        <v>596</v>
      </c>
      <c r="B264" s="8">
        <v>0.77</v>
      </c>
      <c r="C264" s="8">
        <v>64.8</v>
      </c>
    </row>
    <row r="265" spans="1:3" x14ac:dyDescent="0.25">
      <c r="A265" s="30" t="s">
        <v>597</v>
      </c>
      <c r="B265" s="8">
        <v>0.74</v>
      </c>
      <c r="C265" s="8">
        <v>61.8</v>
      </c>
    </row>
    <row r="266" spans="1:3" x14ac:dyDescent="0.25">
      <c r="A266" s="30" t="s">
        <v>598</v>
      </c>
      <c r="B266" s="8">
        <v>0.69</v>
      </c>
      <c r="C266" s="8">
        <v>68.399999999999991</v>
      </c>
    </row>
    <row r="267" spans="1:3" x14ac:dyDescent="0.25">
      <c r="A267" s="30" t="s">
        <v>599</v>
      </c>
      <c r="B267" s="8">
        <v>0.71</v>
      </c>
      <c r="C267" s="8">
        <v>61.099999999999994</v>
      </c>
    </row>
    <row r="268" spans="1:3" x14ac:dyDescent="0.25">
      <c r="A268" s="30" t="s">
        <v>600</v>
      </c>
      <c r="B268" s="8">
        <v>0.71</v>
      </c>
      <c r="C268" s="8">
        <v>64.8</v>
      </c>
    </row>
    <row r="269" spans="1:3" x14ac:dyDescent="0.25">
      <c r="A269" s="30" t="s">
        <v>601</v>
      </c>
      <c r="B269" s="8">
        <v>0.71</v>
      </c>
      <c r="C269" s="8">
        <v>63.8</v>
      </c>
    </row>
    <row r="270" spans="1:3" x14ac:dyDescent="0.25">
      <c r="A270" s="30" t="s">
        <v>602</v>
      </c>
      <c r="B270" s="8">
        <v>0.67</v>
      </c>
      <c r="C270" s="8">
        <v>63.399999999999991</v>
      </c>
    </row>
    <row r="271" spans="1:3" x14ac:dyDescent="0.25">
      <c r="A271" s="30" t="s">
        <v>603</v>
      </c>
      <c r="B271" s="8">
        <v>0.69</v>
      </c>
      <c r="C271" s="8">
        <v>68.099999999999994</v>
      </c>
    </row>
    <row r="272" spans="1:3" x14ac:dyDescent="0.25">
      <c r="A272" s="30" t="s">
        <v>604</v>
      </c>
      <c r="B272" s="8">
        <v>0.71</v>
      </c>
      <c r="C272" s="8">
        <v>59.8</v>
      </c>
    </row>
    <row r="273" spans="1:3" x14ac:dyDescent="0.25">
      <c r="A273" s="30" t="s">
        <v>605</v>
      </c>
      <c r="B273" s="8">
        <v>0.71</v>
      </c>
      <c r="C273" s="8">
        <v>64.8</v>
      </c>
    </row>
    <row r="274" spans="1:3" x14ac:dyDescent="0.25">
      <c r="A274" s="30" t="s">
        <v>606</v>
      </c>
      <c r="B274" s="8">
        <v>0.67</v>
      </c>
      <c r="C274" s="8">
        <v>67.399999999999991</v>
      </c>
    </row>
    <row r="275" spans="1:3" x14ac:dyDescent="0.25">
      <c r="A275" s="30" t="s">
        <v>607</v>
      </c>
      <c r="B275" s="8">
        <v>0.69</v>
      </c>
      <c r="C275" s="8">
        <v>67.099999999999994</v>
      </c>
    </row>
    <row r="276" spans="1:3" x14ac:dyDescent="0.25">
      <c r="A276" s="30" t="s">
        <v>608</v>
      </c>
      <c r="B276" s="8">
        <v>0.71</v>
      </c>
      <c r="C276" s="8">
        <v>59.8</v>
      </c>
    </row>
    <row r="277" spans="1:3" x14ac:dyDescent="0.25">
      <c r="A277" s="30" t="s">
        <v>609</v>
      </c>
      <c r="B277" s="8">
        <v>0.74</v>
      </c>
      <c r="C277" s="8">
        <v>64.8</v>
      </c>
    </row>
    <row r="278" spans="1:3" x14ac:dyDescent="0.25">
      <c r="A278" s="30" t="s">
        <v>610</v>
      </c>
      <c r="B278" s="8">
        <v>0.71</v>
      </c>
      <c r="C278" s="8">
        <v>63.399999999999991</v>
      </c>
    </row>
    <row r="279" spans="1:3" x14ac:dyDescent="0.25">
      <c r="A279" s="30" t="s">
        <v>611</v>
      </c>
      <c r="B279" s="8">
        <v>0.71</v>
      </c>
      <c r="C279" s="8">
        <v>63.399999999999991</v>
      </c>
    </row>
    <row r="280" spans="1:3" x14ac:dyDescent="0.25">
      <c r="A280" s="30" t="s">
        <v>612</v>
      </c>
      <c r="B280" s="8">
        <v>0.71</v>
      </c>
      <c r="C280" s="8">
        <v>61.099999999999994</v>
      </c>
    </row>
    <row r="281" spans="1:3" x14ac:dyDescent="0.25">
      <c r="A281" s="30" t="s">
        <v>613</v>
      </c>
      <c r="B281" s="8">
        <v>0.77</v>
      </c>
      <c r="C281" s="8">
        <v>61.8</v>
      </c>
    </row>
    <row r="282" spans="1:3" x14ac:dyDescent="0.25">
      <c r="A282" s="30" t="s">
        <v>614</v>
      </c>
      <c r="B282" s="8">
        <v>0.67</v>
      </c>
      <c r="C282" s="8">
        <v>70.699999999999989</v>
      </c>
    </row>
    <row r="283" spans="1:3" x14ac:dyDescent="0.25">
      <c r="A283" s="30" t="s">
        <v>615</v>
      </c>
      <c r="B283" s="8">
        <v>0.69</v>
      </c>
      <c r="C283" s="8">
        <v>67.399999999999991</v>
      </c>
    </row>
    <row r="284" spans="1:3" x14ac:dyDescent="0.25">
      <c r="A284" s="30" t="s">
        <v>616</v>
      </c>
      <c r="B284" s="8">
        <v>0.71</v>
      </c>
      <c r="C284" s="8">
        <v>66.099999999999994</v>
      </c>
    </row>
    <row r="285" spans="1:3" x14ac:dyDescent="0.25">
      <c r="A285" s="30" t="s">
        <v>617</v>
      </c>
      <c r="B285" s="8">
        <v>0.74</v>
      </c>
      <c r="C285" s="8">
        <v>64.8</v>
      </c>
    </row>
    <row r="286" spans="1:3" x14ac:dyDescent="0.25">
      <c r="A286" s="7" t="s">
        <v>618</v>
      </c>
      <c r="B286" s="8">
        <v>0.7748387096774193</v>
      </c>
      <c r="C286" s="8">
        <v>59.661290322580655</v>
      </c>
    </row>
    <row r="287" spans="1:3" x14ac:dyDescent="0.25">
      <c r="A287" s="30" t="s">
        <v>619</v>
      </c>
      <c r="B287" s="8">
        <v>0.8</v>
      </c>
      <c r="C287" s="8">
        <v>56.499999999999993</v>
      </c>
    </row>
    <row r="288" spans="1:3" x14ac:dyDescent="0.25">
      <c r="A288" s="30" t="s">
        <v>620</v>
      </c>
      <c r="B288" s="8">
        <v>0.74</v>
      </c>
      <c r="C288" s="8">
        <v>58.499999999999993</v>
      </c>
    </row>
    <row r="289" spans="1:3" x14ac:dyDescent="0.25">
      <c r="A289" s="30" t="s">
        <v>621</v>
      </c>
      <c r="B289" s="8">
        <v>0.8</v>
      </c>
      <c r="C289" s="8">
        <v>59.199999999999996</v>
      </c>
    </row>
    <row r="290" spans="1:3" x14ac:dyDescent="0.25">
      <c r="A290" s="30" t="s">
        <v>622</v>
      </c>
      <c r="B290" s="8">
        <v>0.77</v>
      </c>
      <c r="C290" s="8">
        <v>61.199999999999996</v>
      </c>
    </row>
    <row r="291" spans="1:3" x14ac:dyDescent="0.25">
      <c r="A291" s="30" t="s">
        <v>623</v>
      </c>
      <c r="B291" s="8">
        <v>0.8</v>
      </c>
      <c r="C291" s="8">
        <v>60.499999999999993</v>
      </c>
    </row>
    <row r="292" spans="1:3" x14ac:dyDescent="0.25">
      <c r="A292" s="30" t="s">
        <v>624</v>
      </c>
      <c r="B292" s="8">
        <v>0.74</v>
      </c>
      <c r="C292" s="8">
        <v>62.499999999999993</v>
      </c>
    </row>
    <row r="293" spans="1:3" x14ac:dyDescent="0.25">
      <c r="A293" s="30" t="s">
        <v>625</v>
      </c>
      <c r="B293" s="8">
        <v>0.8</v>
      </c>
      <c r="C293" s="8">
        <v>63.499999999999993</v>
      </c>
    </row>
    <row r="294" spans="1:3" x14ac:dyDescent="0.25">
      <c r="A294" s="30" t="s">
        <v>626</v>
      </c>
      <c r="B294" s="8">
        <v>0.8</v>
      </c>
      <c r="C294" s="8">
        <v>60.199999999999996</v>
      </c>
    </row>
    <row r="295" spans="1:3" x14ac:dyDescent="0.25">
      <c r="A295" s="30" t="s">
        <v>627</v>
      </c>
      <c r="B295" s="8">
        <v>0.74</v>
      </c>
      <c r="C295" s="8">
        <v>63.499999999999993</v>
      </c>
    </row>
    <row r="296" spans="1:3" x14ac:dyDescent="0.25">
      <c r="A296" s="30" t="s">
        <v>628</v>
      </c>
      <c r="B296" s="8">
        <v>0.74</v>
      </c>
      <c r="C296" s="8">
        <v>58.499999999999993</v>
      </c>
    </row>
    <row r="297" spans="1:3" x14ac:dyDescent="0.25">
      <c r="A297" s="30" t="s">
        <v>629</v>
      </c>
      <c r="B297" s="8">
        <v>0.77</v>
      </c>
      <c r="C297" s="8">
        <v>61.499999999999993</v>
      </c>
    </row>
    <row r="298" spans="1:3" x14ac:dyDescent="0.25">
      <c r="A298" s="30" t="s">
        <v>630</v>
      </c>
      <c r="B298" s="8">
        <v>0.77</v>
      </c>
      <c r="C298" s="8">
        <v>58.199999999999996</v>
      </c>
    </row>
    <row r="299" spans="1:3" x14ac:dyDescent="0.25">
      <c r="A299" s="30" t="s">
        <v>631</v>
      </c>
      <c r="B299" s="8">
        <v>0.8</v>
      </c>
      <c r="C299" s="8">
        <v>61.499999999999993</v>
      </c>
    </row>
    <row r="300" spans="1:3" x14ac:dyDescent="0.25">
      <c r="A300" s="30" t="s">
        <v>632</v>
      </c>
      <c r="B300" s="8">
        <v>0.74</v>
      </c>
      <c r="C300" s="8">
        <v>59.499999999999993</v>
      </c>
    </row>
    <row r="301" spans="1:3" x14ac:dyDescent="0.25">
      <c r="A301" s="30" t="s">
        <v>633</v>
      </c>
      <c r="B301" s="8">
        <v>0.74</v>
      </c>
      <c r="C301" s="8">
        <v>61.499999999999993</v>
      </c>
    </row>
    <row r="302" spans="1:3" x14ac:dyDescent="0.25">
      <c r="A302" s="30" t="s">
        <v>634</v>
      </c>
      <c r="B302" s="8">
        <v>0.8</v>
      </c>
      <c r="C302" s="8">
        <v>58.199999999999996</v>
      </c>
    </row>
    <row r="303" spans="1:3" x14ac:dyDescent="0.25">
      <c r="A303" s="30" t="s">
        <v>635</v>
      </c>
      <c r="B303" s="8">
        <v>0.77</v>
      </c>
      <c r="C303" s="8">
        <v>58.499999999999993</v>
      </c>
    </row>
    <row r="304" spans="1:3" x14ac:dyDescent="0.25">
      <c r="A304" s="30" t="s">
        <v>636</v>
      </c>
      <c r="B304" s="8">
        <v>0.77</v>
      </c>
      <c r="C304" s="8">
        <v>62.499999999999993</v>
      </c>
    </row>
    <row r="305" spans="1:3" x14ac:dyDescent="0.25">
      <c r="A305" s="30" t="s">
        <v>637</v>
      </c>
      <c r="B305" s="8">
        <v>0.8</v>
      </c>
      <c r="C305" s="8">
        <v>60.499999999999993</v>
      </c>
    </row>
    <row r="306" spans="1:3" x14ac:dyDescent="0.25">
      <c r="A306" s="30" t="s">
        <v>638</v>
      </c>
      <c r="B306" s="8">
        <v>0.8</v>
      </c>
      <c r="C306" s="8">
        <v>60.199999999999996</v>
      </c>
    </row>
    <row r="307" spans="1:3" x14ac:dyDescent="0.25">
      <c r="A307" s="30" t="s">
        <v>639</v>
      </c>
      <c r="B307" s="8">
        <v>0.83</v>
      </c>
      <c r="C307" s="8">
        <v>56.199999999999996</v>
      </c>
    </row>
    <row r="308" spans="1:3" x14ac:dyDescent="0.25">
      <c r="A308" s="30" t="s">
        <v>640</v>
      </c>
      <c r="B308" s="8">
        <v>0.77</v>
      </c>
      <c r="C308" s="8">
        <v>57.499999999999993</v>
      </c>
    </row>
    <row r="309" spans="1:3" x14ac:dyDescent="0.25">
      <c r="A309" s="30" t="s">
        <v>641</v>
      </c>
      <c r="B309" s="8">
        <v>0.8</v>
      </c>
      <c r="C309" s="8">
        <v>58.499999999999993</v>
      </c>
    </row>
    <row r="310" spans="1:3" x14ac:dyDescent="0.25">
      <c r="A310" s="30" t="s">
        <v>642</v>
      </c>
      <c r="B310" s="8">
        <v>0.74</v>
      </c>
      <c r="C310" s="8">
        <v>61.499999999999993</v>
      </c>
    </row>
    <row r="311" spans="1:3" x14ac:dyDescent="0.25">
      <c r="A311" s="30" t="s">
        <v>643</v>
      </c>
      <c r="B311" s="8">
        <v>0.8</v>
      </c>
      <c r="C311" s="8">
        <v>61.199999999999996</v>
      </c>
    </row>
    <row r="312" spans="1:3" x14ac:dyDescent="0.25">
      <c r="A312" s="30" t="s">
        <v>644</v>
      </c>
      <c r="B312" s="8">
        <v>0.77</v>
      </c>
      <c r="C312" s="8">
        <v>54.199999999999996</v>
      </c>
    </row>
    <row r="313" spans="1:3" x14ac:dyDescent="0.25">
      <c r="A313" s="30" t="s">
        <v>645</v>
      </c>
      <c r="B313" s="8">
        <v>0.71</v>
      </c>
      <c r="C313" s="8">
        <v>62.8</v>
      </c>
    </row>
    <row r="314" spans="1:3" x14ac:dyDescent="0.25">
      <c r="A314" s="30" t="s">
        <v>646</v>
      </c>
      <c r="B314" s="8">
        <v>0.77</v>
      </c>
      <c r="C314" s="8">
        <v>57.499999999999993</v>
      </c>
    </row>
    <row r="315" spans="1:3" x14ac:dyDescent="0.25">
      <c r="A315" s="30" t="s">
        <v>647</v>
      </c>
      <c r="B315" s="8">
        <v>0.8</v>
      </c>
      <c r="C315" s="8">
        <v>61.499999999999993</v>
      </c>
    </row>
    <row r="316" spans="1:3" x14ac:dyDescent="0.25">
      <c r="A316" s="30" t="s">
        <v>648</v>
      </c>
      <c r="B316" s="8">
        <v>0.77</v>
      </c>
      <c r="C316" s="8">
        <v>58.199999999999996</v>
      </c>
    </row>
    <row r="317" spans="1:3" x14ac:dyDescent="0.25">
      <c r="A317" s="30" t="s">
        <v>649</v>
      </c>
      <c r="B317" s="8">
        <v>0.77</v>
      </c>
      <c r="C317" s="8">
        <v>54.199999999999996</v>
      </c>
    </row>
    <row r="318" spans="1:3" x14ac:dyDescent="0.25">
      <c r="A318" s="7" t="s">
        <v>650</v>
      </c>
      <c r="B318" s="8">
        <v>0.91966666666666674</v>
      </c>
      <c r="C318" s="8">
        <v>50.95333333333334</v>
      </c>
    </row>
    <row r="319" spans="1:3" x14ac:dyDescent="0.25">
      <c r="A319" s="30" t="s">
        <v>651</v>
      </c>
      <c r="B319" s="8">
        <v>0.83</v>
      </c>
      <c r="C319" s="8">
        <v>51.9</v>
      </c>
    </row>
    <row r="320" spans="1:3" x14ac:dyDescent="0.25">
      <c r="A320" s="30" t="s">
        <v>652</v>
      </c>
      <c r="B320" s="8">
        <v>0.91</v>
      </c>
      <c r="C320" s="8">
        <v>53.599999999999994</v>
      </c>
    </row>
    <row r="321" spans="1:3" x14ac:dyDescent="0.25">
      <c r="A321" s="30" t="s">
        <v>653</v>
      </c>
      <c r="B321" s="8">
        <v>0.87</v>
      </c>
      <c r="C321" s="8">
        <v>51.3</v>
      </c>
    </row>
    <row r="322" spans="1:3" x14ac:dyDescent="0.25">
      <c r="A322" s="30" t="s">
        <v>654</v>
      </c>
      <c r="B322" s="8">
        <v>0.95</v>
      </c>
      <c r="C322" s="8">
        <v>48.699999999999996</v>
      </c>
    </row>
    <row r="323" spans="1:3" x14ac:dyDescent="0.25">
      <c r="A323" s="30" t="s">
        <v>655</v>
      </c>
      <c r="B323" s="8">
        <v>0.87</v>
      </c>
      <c r="C323" s="8">
        <v>55.9</v>
      </c>
    </row>
    <row r="324" spans="1:3" x14ac:dyDescent="0.25">
      <c r="A324" s="30" t="s">
        <v>656</v>
      </c>
      <c r="B324" s="8">
        <v>0.91</v>
      </c>
      <c r="C324" s="8">
        <v>51.599999999999994</v>
      </c>
    </row>
    <row r="325" spans="1:3" x14ac:dyDescent="0.25">
      <c r="A325" s="30" t="s">
        <v>657</v>
      </c>
      <c r="B325" s="8">
        <v>0.91</v>
      </c>
      <c r="C325" s="8">
        <v>52.3</v>
      </c>
    </row>
    <row r="326" spans="1:3" x14ac:dyDescent="0.25">
      <c r="A326" s="30" t="s">
        <v>658</v>
      </c>
      <c r="B326" s="8">
        <v>0.95</v>
      </c>
      <c r="C326" s="8">
        <v>44.699999999999996</v>
      </c>
    </row>
    <row r="327" spans="1:3" x14ac:dyDescent="0.25">
      <c r="A327" s="30" t="s">
        <v>659</v>
      </c>
      <c r="B327" s="8">
        <v>0.83</v>
      </c>
      <c r="C327" s="8">
        <v>53.9</v>
      </c>
    </row>
    <row r="328" spans="1:3" x14ac:dyDescent="0.25">
      <c r="A328" s="30" t="s">
        <v>660</v>
      </c>
      <c r="B328" s="8">
        <v>0.87</v>
      </c>
      <c r="C328" s="8">
        <v>54.599999999999994</v>
      </c>
    </row>
    <row r="329" spans="1:3" x14ac:dyDescent="0.25">
      <c r="A329" s="30" t="s">
        <v>661</v>
      </c>
      <c r="B329" s="8">
        <v>0.91</v>
      </c>
      <c r="C329" s="8">
        <v>47.3</v>
      </c>
    </row>
    <row r="330" spans="1:3" x14ac:dyDescent="0.25">
      <c r="A330" s="30" t="s">
        <v>662</v>
      </c>
      <c r="B330" s="8">
        <v>1.05</v>
      </c>
      <c r="C330" s="8">
        <v>49.699999999999996</v>
      </c>
    </row>
    <row r="331" spans="1:3" x14ac:dyDescent="0.25">
      <c r="A331" s="30" t="s">
        <v>663</v>
      </c>
      <c r="B331" s="8">
        <v>1.05</v>
      </c>
      <c r="C331" s="8">
        <v>44.699999999999996</v>
      </c>
    </row>
    <row r="332" spans="1:3" x14ac:dyDescent="0.25">
      <c r="A332" s="30" t="s">
        <v>664</v>
      </c>
      <c r="B332" s="8">
        <v>0.8</v>
      </c>
      <c r="C332" s="8">
        <v>55.9</v>
      </c>
    </row>
    <row r="333" spans="1:3" x14ac:dyDescent="0.25">
      <c r="A333" s="30" t="s">
        <v>665</v>
      </c>
      <c r="B333" s="8">
        <v>0.83</v>
      </c>
      <c r="C333" s="8">
        <v>55.9</v>
      </c>
    </row>
    <row r="334" spans="1:3" x14ac:dyDescent="0.25">
      <c r="A334" s="30" t="s">
        <v>666</v>
      </c>
      <c r="B334" s="8">
        <v>0.87</v>
      </c>
      <c r="C334" s="8">
        <v>47.3</v>
      </c>
    </row>
    <row r="335" spans="1:3" x14ac:dyDescent="0.25">
      <c r="A335" s="30" t="s">
        <v>667</v>
      </c>
      <c r="B335" s="8">
        <v>1</v>
      </c>
      <c r="C335" s="8">
        <v>46</v>
      </c>
    </row>
    <row r="336" spans="1:3" x14ac:dyDescent="0.25">
      <c r="A336" s="30" t="s">
        <v>668</v>
      </c>
      <c r="B336" s="8">
        <v>1.05</v>
      </c>
      <c r="C336" s="8">
        <v>48.699999999999996</v>
      </c>
    </row>
    <row r="337" spans="1:3" x14ac:dyDescent="0.25">
      <c r="A337" s="30" t="s">
        <v>669</v>
      </c>
      <c r="B337" s="8">
        <v>0.87</v>
      </c>
      <c r="C337" s="8">
        <v>55.9</v>
      </c>
    </row>
    <row r="338" spans="1:3" x14ac:dyDescent="0.25">
      <c r="A338" s="30" t="s">
        <v>670</v>
      </c>
      <c r="B338" s="8">
        <v>0.87</v>
      </c>
      <c r="C338" s="8">
        <v>55.599999999999994</v>
      </c>
    </row>
    <row r="339" spans="1:3" x14ac:dyDescent="0.25">
      <c r="A339" s="30" t="s">
        <v>671</v>
      </c>
      <c r="B339" s="8">
        <v>0.95</v>
      </c>
      <c r="C339" s="8">
        <v>47</v>
      </c>
    </row>
    <row r="340" spans="1:3" x14ac:dyDescent="0.25">
      <c r="A340" s="30" t="s">
        <v>672</v>
      </c>
      <c r="B340" s="8">
        <v>1</v>
      </c>
      <c r="C340" s="8">
        <v>48.699999999999996</v>
      </c>
    </row>
    <row r="341" spans="1:3" x14ac:dyDescent="0.25">
      <c r="A341" s="30" t="s">
        <v>673</v>
      </c>
      <c r="B341" s="8">
        <v>0.87</v>
      </c>
      <c r="C341" s="8">
        <v>51.9</v>
      </c>
    </row>
    <row r="342" spans="1:3" x14ac:dyDescent="0.25">
      <c r="A342" s="30" t="s">
        <v>674</v>
      </c>
      <c r="B342" s="8">
        <v>0.83</v>
      </c>
      <c r="C342" s="8">
        <v>53.599999999999994</v>
      </c>
    </row>
    <row r="343" spans="1:3" x14ac:dyDescent="0.25">
      <c r="A343" s="30" t="s">
        <v>675</v>
      </c>
      <c r="B343" s="8">
        <v>0.91</v>
      </c>
      <c r="C343" s="8">
        <v>49</v>
      </c>
    </row>
    <row r="344" spans="1:3" x14ac:dyDescent="0.25">
      <c r="A344" s="30" t="s">
        <v>676</v>
      </c>
      <c r="B344" s="8">
        <v>1.05</v>
      </c>
      <c r="C344" s="8">
        <v>49.699999999999996</v>
      </c>
    </row>
    <row r="345" spans="1:3" x14ac:dyDescent="0.25">
      <c r="A345" s="30" t="s">
        <v>677</v>
      </c>
      <c r="B345" s="8">
        <v>0.87</v>
      </c>
      <c r="C345" s="8">
        <v>53.9</v>
      </c>
    </row>
    <row r="346" spans="1:3" x14ac:dyDescent="0.25">
      <c r="A346" s="30" t="s">
        <v>678</v>
      </c>
      <c r="B346" s="8">
        <v>0.91</v>
      </c>
      <c r="C346" s="8">
        <v>54.599999999999994</v>
      </c>
    </row>
    <row r="347" spans="1:3" x14ac:dyDescent="0.25">
      <c r="A347" s="30" t="s">
        <v>679</v>
      </c>
      <c r="B347" s="8">
        <v>0.95</v>
      </c>
      <c r="C347" s="8">
        <v>50</v>
      </c>
    </row>
    <row r="348" spans="1:3" x14ac:dyDescent="0.25">
      <c r="A348" s="30" t="s">
        <v>680</v>
      </c>
      <c r="B348" s="8">
        <v>1.05</v>
      </c>
      <c r="C348" s="8">
        <v>44.699999999999996</v>
      </c>
    </row>
    <row r="349" spans="1:3" x14ac:dyDescent="0.25">
      <c r="A349" s="7" t="s">
        <v>681</v>
      </c>
      <c r="B349" s="8">
        <v>1.3293548387096772</v>
      </c>
      <c r="C349" s="8">
        <v>35.954838709677418</v>
      </c>
    </row>
    <row r="350" spans="1:3" x14ac:dyDescent="0.25">
      <c r="A350" s="30" t="s">
        <v>682</v>
      </c>
      <c r="B350" s="8">
        <v>1</v>
      </c>
      <c r="C350" s="8">
        <v>48.699999999999996</v>
      </c>
    </row>
    <row r="351" spans="1:3" x14ac:dyDescent="0.25">
      <c r="A351" s="30" t="s">
        <v>683</v>
      </c>
      <c r="B351" s="8">
        <v>1.1100000000000001</v>
      </c>
      <c r="C351" s="8">
        <v>44.099999999999994</v>
      </c>
    </row>
    <row r="352" spans="1:3" x14ac:dyDescent="0.25">
      <c r="A352" s="30" t="s">
        <v>684</v>
      </c>
      <c r="B352" s="8">
        <v>1.18</v>
      </c>
      <c r="C352" s="8">
        <v>33.5</v>
      </c>
    </row>
    <row r="353" spans="1:3" x14ac:dyDescent="0.25">
      <c r="A353" s="30" t="s">
        <v>685</v>
      </c>
      <c r="B353" s="8">
        <v>1.54</v>
      </c>
      <c r="C353" s="8">
        <v>34.9</v>
      </c>
    </row>
    <row r="354" spans="1:3" x14ac:dyDescent="0.25">
      <c r="A354" s="30" t="s">
        <v>686</v>
      </c>
      <c r="B354" s="8">
        <v>1.82</v>
      </c>
      <c r="C354" s="8">
        <v>22</v>
      </c>
    </row>
    <row r="355" spans="1:3" x14ac:dyDescent="0.25">
      <c r="A355" s="30" t="s">
        <v>687</v>
      </c>
      <c r="B355" s="8">
        <v>0.95</v>
      </c>
      <c r="C355" s="8">
        <v>44.699999999999996</v>
      </c>
    </row>
    <row r="356" spans="1:3" x14ac:dyDescent="0.25">
      <c r="A356" s="30" t="s">
        <v>688</v>
      </c>
      <c r="B356" s="8">
        <v>1.05</v>
      </c>
      <c r="C356" s="8">
        <v>42.099999999999994</v>
      </c>
    </row>
    <row r="357" spans="1:3" x14ac:dyDescent="0.25">
      <c r="A357" s="30" t="s">
        <v>689</v>
      </c>
      <c r="B357" s="8">
        <v>1.25</v>
      </c>
      <c r="C357" s="8">
        <v>40.5</v>
      </c>
    </row>
    <row r="358" spans="1:3" x14ac:dyDescent="0.25">
      <c r="A358" s="30" t="s">
        <v>690</v>
      </c>
      <c r="B358" s="8">
        <v>1.43</v>
      </c>
      <c r="C358" s="8">
        <v>31.199999999999996</v>
      </c>
    </row>
    <row r="359" spans="1:3" x14ac:dyDescent="0.25">
      <c r="A359" s="30" t="s">
        <v>691</v>
      </c>
      <c r="B359" s="8">
        <v>1.82</v>
      </c>
      <c r="C359" s="8">
        <v>31.299999999999997</v>
      </c>
    </row>
    <row r="360" spans="1:3" x14ac:dyDescent="0.25">
      <c r="A360" s="30" t="s">
        <v>692</v>
      </c>
      <c r="B360" s="8">
        <v>1.1100000000000001</v>
      </c>
      <c r="C360" s="8">
        <v>45.099999999999994</v>
      </c>
    </row>
    <row r="361" spans="1:3" x14ac:dyDescent="0.25">
      <c r="A361" s="30" t="s">
        <v>693</v>
      </c>
      <c r="B361" s="8">
        <v>1.33</v>
      </c>
      <c r="C361" s="8">
        <v>33.5</v>
      </c>
    </row>
    <row r="362" spans="1:3" x14ac:dyDescent="0.25">
      <c r="A362" s="30" t="s">
        <v>694</v>
      </c>
      <c r="B362" s="8">
        <v>1.43</v>
      </c>
      <c r="C362" s="8">
        <v>32.199999999999996</v>
      </c>
    </row>
    <row r="363" spans="1:3" x14ac:dyDescent="0.25">
      <c r="A363" s="30" t="s">
        <v>695</v>
      </c>
      <c r="B363" s="8">
        <v>1.54</v>
      </c>
      <c r="C363" s="8">
        <v>31.9</v>
      </c>
    </row>
    <row r="364" spans="1:3" x14ac:dyDescent="0.25">
      <c r="A364" s="30" t="s">
        <v>696</v>
      </c>
      <c r="B364" s="8">
        <v>1.05</v>
      </c>
      <c r="C364" s="8">
        <v>42.099999999999994</v>
      </c>
    </row>
    <row r="365" spans="1:3" x14ac:dyDescent="0.25">
      <c r="A365" s="30" t="s">
        <v>697</v>
      </c>
      <c r="B365" s="8">
        <v>1.25</v>
      </c>
      <c r="C365" s="8">
        <v>35.5</v>
      </c>
    </row>
    <row r="366" spans="1:3" x14ac:dyDescent="0.25">
      <c r="A366" s="30" t="s">
        <v>698</v>
      </c>
      <c r="B366" s="8">
        <v>1.33</v>
      </c>
      <c r="C366" s="8">
        <v>32.199999999999996</v>
      </c>
    </row>
    <row r="367" spans="1:3" x14ac:dyDescent="0.25">
      <c r="A367" s="30" t="s">
        <v>699</v>
      </c>
      <c r="B367" s="8">
        <v>1.43</v>
      </c>
      <c r="C367" s="8">
        <v>30.9</v>
      </c>
    </row>
    <row r="368" spans="1:3" x14ac:dyDescent="0.25">
      <c r="A368" s="30" t="s">
        <v>700</v>
      </c>
      <c r="B368" s="8">
        <v>1</v>
      </c>
      <c r="C368" s="8">
        <v>41.4</v>
      </c>
    </row>
    <row r="369" spans="1:3" x14ac:dyDescent="0.25">
      <c r="A369" s="30" t="s">
        <v>701</v>
      </c>
      <c r="B369" s="8">
        <v>1.25</v>
      </c>
      <c r="C369" s="8">
        <v>36.799999999999997</v>
      </c>
    </row>
    <row r="370" spans="1:3" x14ac:dyDescent="0.25">
      <c r="A370" s="30" t="s">
        <v>702</v>
      </c>
      <c r="B370" s="8">
        <v>1.33</v>
      </c>
      <c r="C370" s="8">
        <v>40.5</v>
      </c>
    </row>
    <row r="371" spans="1:3" x14ac:dyDescent="0.25">
      <c r="A371" s="30" t="s">
        <v>703</v>
      </c>
      <c r="B371" s="8">
        <v>1.54</v>
      </c>
      <c r="C371" s="8">
        <v>30.9</v>
      </c>
    </row>
    <row r="372" spans="1:3" x14ac:dyDescent="0.25">
      <c r="A372" s="30" t="s">
        <v>704</v>
      </c>
      <c r="B372" s="8">
        <v>1.1100000000000001</v>
      </c>
      <c r="C372" s="8">
        <v>42.4</v>
      </c>
    </row>
    <row r="373" spans="1:3" x14ac:dyDescent="0.25">
      <c r="A373" s="30" t="s">
        <v>705</v>
      </c>
      <c r="B373" s="8">
        <v>1.25</v>
      </c>
      <c r="C373" s="8">
        <v>35.799999999999997</v>
      </c>
    </row>
    <row r="374" spans="1:3" x14ac:dyDescent="0.25">
      <c r="A374" s="30" t="s">
        <v>706</v>
      </c>
      <c r="B374" s="8">
        <v>1.25</v>
      </c>
      <c r="C374" s="8">
        <v>35.5</v>
      </c>
    </row>
    <row r="375" spans="1:3" x14ac:dyDescent="0.25">
      <c r="A375" s="30" t="s">
        <v>707</v>
      </c>
      <c r="B375" s="8">
        <v>1.43</v>
      </c>
      <c r="C375" s="8">
        <v>28.9</v>
      </c>
    </row>
    <row r="376" spans="1:3" x14ac:dyDescent="0.25">
      <c r="A376" s="30" t="s">
        <v>708</v>
      </c>
      <c r="B376" s="8">
        <v>1</v>
      </c>
      <c r="C376" s="8">
        <v>42.699999999999996</v>
      </c>
    </row>
    <row r="377" spans="1:3" x14ac:dyDescent="0.25">
      <c r="A377" s="30" t="s">
        <v>709</v>
      </c>
      <c r="B377" s="8">
        <v>1.25</v>
      </c>
      <c r="C377" s="8">
        <v>37.799999999999997</v>
      </c>
    </row>
    <row r="378" spans="1:3" x14ac:dyDescent="0.25">
      <c r="A378" s="30" t="s">
        <v>710</v>
      </c>
      <c r="B378" s="8">
        <v>1.25</v>
      </c>
      <c r="C378" s="8">
        <v>39.5</v>
      </c>
    </row>
    <row r="379" spans="1:3" x14ac:dyDescent="0.25">
      <c r="A379" s="30" t="s">
        <v>711</v>
      </c>
      <c r="B379" s="8">
        <v>1.43</v>
      </c>
      <c r="C379" s="8">
        <v>30.9</v>
      </c>
    </row>
    <row r="380" spans="1:3" x14ac:dyDescent="0.25">
      <c r="A380" s="30" t="s">
        <v>712</v>
      </c>
      <c r="B380" s="8">
        <v>2.5</v>
      </c>
      <c r="C380" s="8">
        <v>15.099999999999998</v>
      </c>
    </row>
    <row r="381" spans="1:3" x14ac:dyDescent="0.25">
      <c r="A381" s="7" t="s">
        <v>334</v>
      </c>
      <c r="B381" s="8">
        <v>0.82660273972602816</v>
      </c>
      <c r="C381" s="8">
        <v>60.731232876712376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CEC6-70E1-4905-A904-988DBFB3132D}">
  <dimension ref="A1:L377"/>
  <sheetViews>
    <sheetView zoomScale="115" zoomScaleNormal="115" workbookViewId="0">
      <selection activeCell="L6" sqref="L6"/>
    </sheetView>
  </sheetViews>
  <sheetFormatPr defaultRowHeight="15" x14ac:dyDescent="0.25"/>
  <cols>
    <col min="1" max="1" width="11.42578125" customWidth="1"/>
    <col min="8" max="8" width="12" customWidth="1"/>
    <col min="9" max="9" width="12.140625" customWidth="1"/>
    <col min="12" max="12" width="13.140625" bestFit="1" customWidth="1"/>
  </cols>
  <sheetData>
    <row r="1" spans="1:12" x14ac:dyDescent="0.25">
      <c r="G1" t="s">
        <v>27</v>
      </c>
      <c r="H1">
        <f>AVERAGE(H12:H376)</f>
        <v>25.323287671232876</v>
      </c>
      <c r="K1" t="s">
        <v>27</v>
      </c>
      <c r="L1" s="2">
        <f>AVERAGE(E12:E376)</f>
        <v>0.82660273972602916</v>
      </c>
    </row>
    <row r="2" spans="1:12" x14ac:dyDescent="0.25">
      <c r="G2" t="s">
        <v>717</v>
      </c>
      <c r="H2">
        <f>_xlfn.STDEV.P(H12:H376)</f>
        <v>6.8841394155397326</v>
      </c>
      <c r="K2" t="s">
        <v>717</v>
      </c>
      <c r="L2">
        <f>_xlfn.STDEV.P(E12:E366)</f>
        <v>0.23213883347757289</v>
      </c>
    </row>
    <row r="3" spans="1:12" x14ac:dyDescent="0.25">
      <c r="G3" t="s">
        <v>716</v>
      </c>
      <c r="H3">
        <f>AVERAGE(K12:K183)</f>
        <v>29.994186046511629</v>
      </c>
      <c r="K3" t="s">
        <v>716</v>
      </c>
      <c r="L3" s="2">
        <f>AVERAGE(L12:L183)</f>
        <v>0.66290697674418564</v>
      </c>
    </row>
    <row r="5" spans="1:12" x14ac:dyDescent="0.25">
      <c r="G5" t="s">
        <v>718</v>
      </c>
      <c r="H5" s="31">
        <f>_xlfn.Z.TEST(K12:K183, H2, H3)</f>
        <v>2.6299884148790493E-24</v>
      </c>
      <c r="K5" t="s">
        <v>718</v>
      </c>
      <c r="L5">
        <f>_xlfn.Z.TEST(L12:L183,L2,L3)</f>
        <v>7.8229091521448838E-18</v>
      </c>
    </row>
    <row r="7" spans="1:12" ht="17.25" x14ac:dyDescent="0.3">
      <c r="K7" s="32"/>
    </row>
    <row r="11" spans="1:12" x14ac:dyDescent="0.25">
      <c r="A11" s="3" t="s">
        <v>3</v>
      </c>
      <c r="B11" s="3" t="s">
        <v>22</v>
      </c>
      <c r="C11" t="s">
        <v>12</v>
      </c>
      <c r="D11" t="s">
        <v>5</v>
      </c>
      <c r="E11" s="2" t="s">
        <v>4</v>
      </c>
      <c r="F11" t="s">
        <v>23</v>
      </c>
      <c r="G11" t="s">
        <v>24</v>
      </c>
      <c r="H11" t="s">
        <v>11</v>
      </c>
      <c r="I11" s="4" t="s">
        <v>25</v>
      </c>
      <c r="K11" s="24" t="s">
        <v>716</v>
      </c>
      <c r="L11" s="25" t="s">
        <v>4</v>
      </c>
    </row>
    <row r="12" spans="1:12" x14ac:dyDescent="0.25">
      <c r="A12" s="1">
        <v>42770</v>
      </c>
      <c r="B12" s="1" t="str">
        <f t="shared" ref="B12:B75" si="0">TEXT(A12, "MMMM")</f>
        <v>febrero</v>
      </c>
      <c r="C12" t="s">
        <v>16</v>
      </c>
      <c r="D12">
        <v>56.599999999999994</v>
      </c>
      <c r="E12" s="2">
        <v>0.83</v>
      </c>
      <c r="F12">
        <v>46</v>
      </c>
      <c r="G12">
        <v>0.3</v>
      </c>
      <c r="H12">
        <v>22</v>
      </c>
      <c r="I12" s="4">
        <f t="shared" ref="I12:I75" si="1" xml:space="preserve"> G12*H12</f>
        <v>6.6</v>
      </c>
      <c r="K12" s="20">
        <v>22</v>
      </c>
      <c r="L12" s="21">
        <v>0.83</v>
      </c>
    </row>
    <row r="13" spans="1:12" x14ac:dyDescent="0.25">
      <c r="A13" s="1">
        <v>42778</v>
      </c>
      <c r="B13" s="1" t="str">
        <f t="shared" si="0"/>
        <v>febrero</v>
      </c>
      <c r="C13" t="s">
        <v>17</v>
      </c>
      <c r="D13">
        <v>55.599999999999994</v>
      </c>
      <c r="E13" s="2">
        <v>0.83</v>
      </c>
      <c r="F13">
        <v>41</v>
      </c>
      <c r="G13">
        <v>0.3</v>
      </c>
      <c r="H13">
        <v>22</v>
      </c>
      <c r="I13" s="4">
        <f t="shared" si="1"/>
        <v>6.6</v>
      </c>
      <c r="K13" s="16">
        <v>22</v>
      </c>
      <c r="L13" s="17">
        <v>0.83</v>
      </c>
    </row>
    <row r="14" spans="1:12" x14ac:dyDescent="0.25">
      <c r="A14" s="1">
        <v>42794</v>
      </c>
      <c r="B14" s="1" t="str">
        <f t="shared" si="0"/>
        <v>febrero</v>
      </c>
      <c r="C14" t="s">
        <v>19</v>
      </c>
      <c r="D14">
        <v>49.599999999999994</v>
      </c>
      <c r="E14" s="2">
        <v>0.91</v>
      </c>
      <c r="F14">
        <v>45</v>
      </c>
      <c r="G14">
        <v>0.3</v>
      </c>
      <c r="H14">
        <v>22</v>
      </c>
      <c r="I14" s="4">
        <f t="shared" si="1"/>
        <v>6.6</v>
      </c>
      <c r="K14" s="20">
        <v>22</v>
      </c>
      <c r="L14" s="21">
        <v>0.91</v>
      </c>
    </row>
    <row r="15" spans="1:12" x14ac:dyDescent="0.25">
      <c r="A15" s="1">
        <v>42795</v>
      </c>
      <c r="B15" s="1" t="str">
        <f t="shared" si="0"/>
        <v>marzo</v>
      </c>
      <c r="C15" t="s">
        <v>20</v>
      </c>
      <c r="D15">
        <v>57.9</v>
      </c>
      <c r="E15" s="2">
        <v>0.87</v>
      </c>
      <c r="F15">
        <v>46</v>
      </c>
      <c r="G15">
        <v>0.3</v>
      </c>
      <c r="H15">
        <v>23</v>
      </c>
      <c r="I15" s="4">
        <f t="shared" si="1"/>
        <v>6.8999999999999995</v>
      </c>
      <c r="K15" s="16">
        <v>23</v>
      </c>
      <c r="L15" s="17">
        <v>0.87</v>
      </c>
    </row>
    <row r="16" spans="1:12" x14ac:dyDescent="0.25">
      <c r="A16" s="1">
        <v>42802</v>
      </c>
      <c r="B16" s="1" t="str">
        <f t="shared" si="0"/>
        <v>marzo</v>
      </c>
      <c r="C16" t="s">
        <v>20</v>
      </c>
      <c r="D16">
        <v>58.499999999999993</v>
      </c>
      <c r="E16" s="2">
        <v>0.77</v>
      </c>
      <c r="F16">
        <v>43</v>
      </c>
      <c r="G16">
        <v>0.3</v>
      </c>
      <c r="H16">
        <v>25</v>
      </c>
      <c r="I16" s="4">
        <f t="shared" si="1"/>
        <v>7.5</v>
      </c>
      <c r="K16" s="20">
        <v>25</v>
      </c>
      <c r="L16" s="21">
        <v>0.77</v>
      </c>
    </row>
    <row r="17" spans="1:12" x14ac:dyDescent="0.25">
      <c r="A17" s="1">
        <v>42806</v>
      </c>
      <c r="B17" s="1" t="str">
        <f t="shared" si="0"/>
        <v>marzo</v>
      </c>
      <c r="C17" t="s">
        <v>17</v>
      </c>
      <c r="D17">
        <v>61.499999999999993</v>
      </c>
      <c r="E17" s="2">
        <v>0.74</v>
      </c>
      <c r="F17">
        <v>47</v>
      </c>
      <c r="G17">
        <v>0.3</v>
      </c>
      <c r="H17">
        <v>25</v>
      </c>
      <c r="I17" s="4">
        <f t="shared" si="1"/>
        <v>7.5</v>
      </c>
      <c r="K17" s="16">
        <v>25</v>
      </c>
      <c r="L17" s="17">
        <v>0.74</v>
      </c>
    </row>
    <row r="18" spans="1:12" x14ac:dyDescent="0.25">
      <c r="A18" s="1">
        <v>42807</v>
      </c>
      <c r="B18" s="1" t="str">
        <f t="shared" si="0"/>
        <v>marzo</v>
      </c>
      <c r="C18" t="s">
        <v>15</v>
      </c>
      <c r="D18">
        <v>55.9</v>
      </c>
      <c r="E18" s="2">
        <v>0.87</v>
      </c>
      <c r="F18">
        <v>48</v>
      </c>
      <c r="G18">
        <v>0.3</v>
      </c>
      <c r="H18">
        <v>23</v>
      </c>
      <c r="I18" s="4">
        <f t="shared" si="1"/>
        <v>6.8999999999999995</v>
      </c>
      <c r="K18" s="20">
        <v>23</v>
      </c>
      <c r="L18" s="21">
        <v>0.87</v>
      </c>
    </row>
    <row r="19" spans="1:12" x14ac:dyDescent="0.25">
      <c r="A19" s="1">
        <v>42811</v>
      </c>
      <c r="B19" s="1" t="str">
        <f t="shared" si="0"/>
        <v>marzo</v>
      </c>
      <c r="C19" t="s">
        <v>14</v>
      </c>
      <c r="D19">
        <v>56.499999999999993</v>
      </c>
      <c r="E19" s="2">
        <v>0.77</v>
      </c>
      <c r="F19">
        <v>50</v>
      </c>
      <c r="G19">
        <v>0.3</v>
      </c>
      <c r="H19">
        <v>25</v>
      </c>
      <c r="I19" s="4">
        <f t="shared" si="1"/>
        <v>7.5</v>
      </c>
      <c r="K19" s="16">
        <v>25</v>
      </c>
      <c r="L19" s="17">
        <v>0.77</v>
      </c>
    </row>
    <row r="20" spans="1:12" x14ac:dyDescent="0.25">
      <c r="A20" s="1">
        <v>42818</v>
      </c>
      <c r="B20" s="1" t="str">
        <f t="shared" si="0"/>
        <v>marzo</v>
      </c>
      <c r="C20" t="s">
        <v>14</v>
      </c>
      <c r="D20">
        <v>56.9</v>
      </c>
      <c r="E20" s="2">
        <v>0.83</v>
      </c>
      <c r="F20">
        <v>41</v>
      </c>
      <c r="G20">
        <v>0.3</v>
      </c>
      <c r="H20">
        <v>23</v>
      </c>
      <c r="I20" s="4">
        <f t="shared" si="1"/>
        <v>6.8999999999999995</v>
      </c>
      <c r="K20" s="20">
        <v>23</v>
      </c>
      <c r="L20" s="21">
        <v>0.83</v>
      </c>
    </row>
    <row r="21" spans="1:12" x14ac:dyDescent="0.25">
      <c r="A21" s="1">
        <v>42819</v>
      </c>
      <c r="B21" s="1" t="str">
        <f t="shared" si="0"/>
        <v>marzo</v>
      </c>
      <c r="C21" t="s">
        <v>16</v>
      </c>
      <c r="D21">
        <v>58.199999999999996</v>
      </c>
      <c r="E21" s="2">
        <v>0.8</v>
      </c>
      <c r="F21">
        <v>50</v>
      </c>
      <c r="G21">
        <v>0.3</v>
      </c>
      <c r="H21">
        <v>24</v>
      </c>
      <c r="I21" s="4">
        <f t="shared" si="1"/>
        <v>7.1999999999999993</v>
      </c>
      <c r="K21" s="16">
        <v>24</v>
      </c>
      <c r="L21" s="17">
        <v>0.8</v>
      </c>
    </row>
    <row r="22" spans="1:12" x14ac:dyDescent="0.25">
      <c r="A22" s="1">
        <v>42822</v>
      </c>
      <c r="B22" s="1" t="str">
        <f t="shared" si="0"/>
        <v>marzo</v>
      </c>
      <c r="C22" t="s">
        <v>19</v>
      </c>
      <c r="D22">
        <v>55.9</v>
      </c>
      <c r="E22" s="2">
        <v>0.83</v>
      </c>
      <c r="F22">
        <v>48</v>
      </c>
      <c r="G22">
        <v>0.3</v>
      </c>
      <c r="H22">
        <v>23</v>
      </c>
      <c r="I22" s="4">
        <f t="shared" si="1"/>
        <v>6.8999999999999995</v>
      </c>
      <c r="K22" s="20">
        <v>23</v>
      </c>
      <c r="L22" s="21">
        <v>0.83</v>
      </c>
    </row>
    <row r="23" spans="1:12" x14ac:dyDescent="0.25">
      <c r="A23" s="1">
        <v>42824</v>
      </c>
      <c r="B23" s="1" t="str">
        <f t="shared" si="0"/>
        <v>marzo</v>
      </c>
      <c r="C23" t="s">
        <v>18</v>
      </c>
      <c r="D23">
        <v>55.199999999999996</v>
      </c>
      <c r="E23" s="2">
        <v>0.8</v>
      </c>
      <c r="F23">
        <v>47</v>
      </c>
      <c r="G23">
        <v>0.3</v>
      </c>
      <c r="H23">
        <v>24</v>
      </c>
      <c r="I23" s="4">
        <f t="shared" si="1"/>
        <v>7.1999999999999993</v>
      </c>
      <c r="K23" s="16">
        <v>24</v>
      </c>
      <c r="L23" s="17">
        <v>0.8</v>
      </c>
    </row>
    <row r="24" spans="1:12" x14ac:dyDescent="0.25">
      <c r="A24" s="1">
        <v>42825</v>
      </c>
      <c r="B24" s="1" t="str">
        <f t="shared" si="0"/>
        <v>marzo</v>
      </c>
      <c r="C24" t="s">
        <v>14</v>
      </c>
      <c r="D24">
        <v>58.499999999999993</v>
      </c>
      <c r="E24" s="2">
        <v>0.77</v>
      </c>
      <c r="F24">
        <v>48</v>
      </c>
      <c r="G24">
        <v>0.3</v>
      </c>
      <c r="H24">
        <v>25</v>
      </c>
      <c r="I24" s="4">
        <f t="shared" si="1"/>
        <v>7.5</v>
      </c>
      <c r="K24" s="20">
        <v>25</v>
      </c>
      <c r="L24" s="21">
        <v>0.77</v>
      </c>
    </row>
    <row r="25" spans="1:12" x14ac:dyDescent="0.25">
      <c r="A25" s="1">
        <v>42827</v>
      </c>
      <c r="B25" s="1" t="str">
        <f t="shared" si="0"/>
        <v>abril</v>
      </c>
      <c r="C25" t="s">
        <v>17</v>
      </c>
      <c r="D25">
        <v>65.8</v>
      </c>
      <c r="E25" s="2">
        <v>0.74</v>
      </c>
      <c r="F25">
        <v>47</v>
      </c>
      <c r="G25">
        <v>0.3</v>
      </c>
      <c r="H25">
        <v>26</v>
      </c>
      <c r="I25" s="4">
        <f t="shared" si="1"/>
        <v>7.8</v>
      </c>
      <c r="K25" s="16">
        <v>26</v>
      </c>
      <c r="L25" s="17">
        <v>0.74</v>
      </c>
    </row>
    <row r="26" spans="1:12" x14ac:dyDescent="0.25">
      <c r="A26" s="1">
        <v>42828</v>
      </c>
      <c r="B26" s="1" t="str">
        <f t="shared" si="0"/>
        <v>abril</v>
      </c>
      <c r="C26" t="s">
        <v>15</v>
      </c>
      <c r="D26">
        <v>60.8</v>
      </c>
      <c r="E26" s="2">
        <v>0.74</v>
      </c>
      <c r="F26">
        <v>51</v>
      </c>
      <c r="G26">
        <v>0.3</v>
      </c>
      <c r="H26">
        <v>26</v>
      </c>
      <c r="I26" s="4">
        <f t="shared" si="1"/>
        <v>7.8</v>
      </c>
      <c r="K26" s="20">
        <v>26</v>
      </c>
      <c r="L26" s="21">
        <v>0.74</v>
      </c>
    </row>
    <row r="27" spans="1:12" x14ac:dyDescent="0.25">
      <c r="A27" s="1">
        <v>42832</v>
      </c>
      <c r="B27" s="1" t="str">
        <f t="shared" si="0"/>
        <v>abril</v>
      </c>
      <c r="C27" t="s">
        <v>14</v>
      </c>
      <c r="D27">
        <v>59.8</v>
      </c>
      <c r="E27" s="2">
        <v>0.74</v>
      </c>
      <c r="F27">
        <v>44</v>
      </c>
      <c r="G27">
        <v>0.3</v>
      </c>
      <c r="H27">
        <v>26</v>
      </c>
      <c r="I27" s="4">
        <f t="shared" si="1"/>
        <v>7.8</v>
      </c>
      <c r="K27" s="16">
        <v>26</v>
      </c>
      <c r="L27" s="17">
        <v>0.74</v>
      </c>
    </row>
    <row r="28" spans="1:12" x14ac:dyDescent="0.25">
      <c r="A28" s="1">
        <v>42834</v>
      </c>
      <c r="B28" s="1" t="str">
        <f t="shared" si="0"/>
        <v>abril</v>
      </c>
      <c r="C28" t="s">
        <v>17</v>
      </c>
      <c r="D28">
        <v>63.099999999999994</v>
      </c>
      <c r="E28" s="2">
        <v>0.69</v>
      </c>
      <c r="F28">
        <v>52</v>
      </c>
      <c r="G28">
        <v>0.3</v>
      </c>
      <c r="H28">
        <v>27</v>
      </c>
      <c r="I28" s="4">
        <f t="shared" si="1"/>
        <v>8.1</v>
      </c>
      <c r="K28" s="20">
        <v>27</v>
      </c>
      <c r="L28" s="21">
        <v>0.69</v>
      </c>
    </row>
    <row r="29" spans="1:12" x14ac:dyDescent="0.25">
      <c r="A29" s="1">
        <v>42835</v>
      </c>
      <c r="B29" s="1" t="str">
        <f t="shared" si="0"/>
        <v>abril</v>
      </c>
      <c r="C29" t="s">
        <v>15</v>
      </c>
      <c r="D29">
        <v>58.499999999999993</v>
      </c>
      <c r="E29" s="2">
        <v>0.74</v>
      </c>
      <c r="F29">
        <v>48</v>
      </c>
      <c r="G29">
        <v>0.3</v>
      </c>
      <c r="H29">
        <v>25</v>
      </c>
      <c r="I29" s="4">
        <f t="shared" si="1"/>
        <v>7.5</v>
      </c>
      <c r="K29" s="16">
        <v>25</v>
      </c>
      <c r="L29" s="17">
        <v>0.74</v>
      </c>
    </row>
    <row r="30" spans="1:12" x14ac:dyDescent="0.25">
      <c r="A30" s="1">
        <v>42838</v>
      </c>
      <c r="B30" s="1" t="str">
        <f t="shared" si="0"/>
        <v>abril</v>
      </c>
      <c r="C30" t="s">
        <v>18</v>
      </c>
      <c r="D30">
        <v>61.099999999999994</v>
      </c>
      <c r="E30" s="2">
        <v>0.69</v>
      </c>
      <c r="F30">
        <v>46</v>
      </c>
      <c r="G30">
        <v>0.3</v>
      </c>
      <c r="H30">
        <v>27</v>
      </c>
      <c r="I30" s="4">
        <f t="shared" si="1"/>
        <v>8.1</v>
      </c>
      <c r="K30" s="20">
        <v>27</v>
      </c>
      <c r="L30" s="21">
        <v>0.69</v>
      </c>
    </row>
    <row r="31" spans="1:12" x14ac:dyDescent="0.25">
      <c r="A31" s="1">
        <v>42839</v>
      </c>
      <c r="B31" s="1" t="str">
        <f t="shared" si="0"/>
        <v>abril</v>
      </c>
      <c r="C31" t="s">
        <v>14</v>
      </c>
      <c r="D31">
        <v>61.499999999999993</v>
      </c>
      <c r="E31" s="2">
        <v>0.77</v>
      </c>
      <c r="F31">
        <v>49</v>
      </c>
      <c r="G31">
        <v>0.3</v>
      </c>
      <c r="H31">
        <v>25</v>
      </c>
      <c r="I31" s="4">
        <f t="shared" si="1"/>
        <v>7.5</v>
      </c>
      <c r="K31" s="16">
        <v>25</v>
      </c>
      <c r="L31" s="17">
        <v>0.77</v>
      </c>
    </row>
    <row r="32" spans="1:12" x14ac:dyDescent="0.25">
      <c r="A32" s="1">
        <v>42840</v>
      </c>
      <c r="B32" s="1" t="str">
        <f t="shared" si="0"/>
        <v>abril</v>
      </c>
      <c r="C32" t="s">
        <v>16</v>
      </c>
      <c r="D32">
        <v>65.8</v>
      </c>
      <c r="E32" s="2">
        <v>0.74</v>
      </c>
      <c r="F32">
        <v>41</v>
      </c>
      <c r="G32">
        <v>0.3</v>
      </c>
      <c r="H32">
        <v>26</v>
      </c>
      <c r="I32" s="4">
        <f t="shared" si="1"/>
        <v>7.8</v>
      </c>
      <c r="K32" s="20">
        <v>26</v>
      </c>
      <c r="L32" s="21">
        <v>0.74</v>
      </c>
    </row>
    <row r="33" spans="1:12" x14ac:dyDescent="0.25">
      <c r="A33" s="1">
        <v>42841</v>
      </c>
      <c r="B33" s="1" t="str">
        <f t="shared" si="0"/>
        <v>abril</v>
      </c>
      <c r="C33" t="s">
        <v>17</v>
      </c>
      <c r="D33">
        <v>65.099999999999994</v>
      </c>
      <c r="E33" s="2">
        <v>0.69</v>
      </c>
      <c r="F33">
        <v>43</v>
      </c>
      <c r="G33">
        <v>0.3</v>
      </c>
      <c r="H33">
        <v>27</v>
      </c>
      <c r="I33" s="4">
        <f t="shared" si="1"/>
        <v>8.1</v>
      </c>
      <c r="K33" s="16">
        <v>27</v>
      </c>
      <c r="L33" s="17">
        <v>0.69</v>
      </c>
    </row>
    <row r="34" spans="1:12" x14ac:dyDescent="0.25">
      <c r="A34" s="1">
        <v>42842</v>
      </c>
      <c r="B34" s="1" t="str">
        <f t="shared" si="0"/>
        <v>abril</v>
      </c>
      <c r="C34" t="s">
        <v>15</v>
      </c>
      <c r="D34">
        <v>64.099999999999994</v>
      </c>
      <c r="E34" s="2">
        <v>0.71</v>
      </c>
      <c r="F34">
        <v>56</v>
      </c>
      <c r="G34">
        <v>0.3</v>
      </c>
      <c r="H34">
        <v>27</v>
      </c>
      <c r="I34" s="4">
        <f t="shared" si="1"/>
        <v>8.1</v>
      </c>
      <c r="K34" s="20">
        <v>27</v>
      </c>
      <c r="L34" s="21">
        <v>0.71</v>
      </c>
    </row>
    <row r="35" spans="1:12" x14ac:dyDescent="0.25">
      <c r="A35" s="1">
        <v>42844</v>
      </c>
      <c r="B35" s="1" t="str">
        <f t="shared" si="0"/>
        <v>abril</v>
      </c>
      <c r="C35" t="s">
        <v>20</v>
      </c>
      <c r="D35">
        <v>59.8</v>
      </c>
      <c r="E35" s="2">
        <v>0.77</v>
      </c>
      <c r="F35">
        <v>53</v>
      </c>
      <c r="G35">
        <v>0.3</v>
      </c>
      <c r="H35">
        <v>26</v>
      </c>
      <c r="I35" s="4">
        <f t="shared" si="1"/>
        <v>7.8</v>
      </c>
      <c r="K35" s="16">
        <v>26</v>
      </c>
      <c r="L35" s="17">
        <v>0.77</v>
      </c>
    </row>
    <row r="36" spans="1:12" x14ac:dyDescent="0.25">
      <c r="A36" s="1">
        <v>42845</v>
      </c>
      <c r="B36" s="1" t="str">
        <f t="shared" si="0"/>
        <v>abril</v>
      </c>
      <c r="C36" t="s">
        <v>18</v>
      </c>
      <c r="D36">
        <v>68.099999999999994</v>
      </c>
      <c r="E36" s="2">
        <v>0.69</v>
      </c>
      <c r="F36">
        <v>42</v>
      </c>
      <c r="G36">
        <v>0.3</v>
      </c>
      <c r="H36">
        <v>27</v>
      </c>
      <c r="I36" s="4">
        <f t="shared" si="1"/>
        <v>8.1</v>
      </c>
      <c r="K36" s="20">
        <v>27</v>
      </c>
      <c r="L36" s="21">
        <v>0.69</v>
      </c>
    </row>
    <row r="37" spans="1:12" x14ac:dyDescent="0.25">
      <c r="A37" s="1">
        <v>42846</v>
      </c>
      <c r="B37" s="1" t="str">
        <f t="shared" si="0"/>
        <v>abril</v>
      </c>
      <c r="C37" t="s">
        <v>14</v>
      </c>
      <c r="D37">
        <v>67.099999999999994</v>
      </c>
      <c r="E37" s="2">
        <v>0.74</v>
      </c>
      <c r="F37">
        <v>48</v>
      </c>
      <c r="G37">
        <v>0.3</v>
      </c>
      <c r="H37">
        <v>27</v>
      </c>
      <c r="I37" s="4">
        <f t="shared" si="1"/>
        <v>8.1</v>
      </c>
      <c r="K37" s="16">
        <v>27</v>
      </c>
      <c r="L37" s="17">
        <v>0.74</v>
      </c>
    </row>
    <row r="38" spans="1:12" x14ac:dyDescent="0.25">
      <c r="A38" s="1">
        <v>42847</v>
      </c>
      <c r="B38" s="1" t="str">
        <f t="shared" si="0"/>
        <v>abril</v>
      </c>
      <c r="C38" t="s">
        <v>16</v>
      </c>
      <c r="D38">
        <v>57.499999999999993</v>
      </c>
      <c r="E38" s="2">
        <v>0.77</v>
      </c>
      <c r="F38">
        <v>47</v>
      </c>
      <c r="G38">
        <v>0.3</v>
      </c>
      <c r="H38">
        <v>25</v>
      </c>
      <c r="I38" s="4">
        <f t="shared" si="1"/>
        <v>7.5</v>
      </c>
      <c r="K38" s="20">
        <v>25</v>
      </c>
      <c r="L38" s="21">
        <v>0.77</v>
      </c>
    </row>
    <row r="39" spans="1:12" x14ac:dyDescent="0.25">
      <c r="A39" s="1">
        <v>42848</v>
      </c>
      <c r="B39" s="1" t="str">
        <f t="shared" si="0"/>
        <v>abril</v>
      </c>
      <c r="C39" t="s">
        <v>17</v>
      </c>
      <c r="D39">
        <v>60.8</v>
      </c>
      <c r="E39" s="2">
        <v>0.77</v>
      </c>
      <c r="F39">
        <v>50</v>
      </c>
      <c r="G39">
        <v>0.3</v>
      </c>
      <c r="H39">
        <v>26</v>
      </c>
      <c r="I39" s="4">
        <f t="shared" si="1"/>
        <v>7.8</v>
      </c>
      <c r="K39" s="16">
        <v>26</v>
      </c>
      <c r="L39" s="17">
        <v>0.77</v>
      </c>
    </row>
    <row r="40" spans="1:12" x14ac:dyDescent="0.25">
      <c r="A40" s="1">
        <v>42849</v>
      </c>
      <c r="B40" s="1" t="str">
        <f t="shared" si="0"/>
        <v>abril</v>
      </c>
      <c r="C40" t="s">
        <v>15</v>
      </c>
      <c r="D40">
        <v>65.099999999999994</v>
      </c>
      <c r="E40" s="2">
        <v>0.69</v>
      </c>
      <c r="F40">
        <v>48</v>
      </c>
      <c r="G40">
        <v>0.3</v>
      </c>
      <c r="H40">
        <v>27</v>
      </c>
      <c r="I40" s="4">
        <f t="shared" si="1"/>
        <v>8.1</v>
      </c>
      <c r="K40" s="20">
        <v>27</v>
      </c>
      <c r="L40" s="21">
        <v>0.69</v>
      </c>
    </row>
    <row r="41" spans="1:12" x14ac:dyDescent="0.25">
      <c r="A41" s="1">
        <v>42851</v>
      </c>
      <c r="B41" s="1" t="str">
        <f t="shared" si="0"/>
        <v>abril</v>
      </c>
      <c r="C41" t="s">
        <v>20</v>
      </c>
      <c r="D41">
        <v>62.499999999999993</v>
      </c>
      <c r="E41" s="2">
        <v>0.8</v>
      </c>
      <c r="F41">
        <v>48</v>
      </c>
      <c r="G41">
        <v>0.3</v>
      </c>
      <c r="H41">
        <v>25</v>
      </c>
      <c r="I41" s="4">
        <f t="shared" si="1"/>
        <v>7.5</v>
      </c>
      <c r="K41" s="16">
        <v>25</v>
      </c>
      <c r="L41" s="17">
        <v>0.8</v>
      </c>
    </row>
    <row r="42" spans="1:12" x14ac:dyDescent="0.25">
      <c r="A42" s="1">
        <v>42852</v>
      </c>
      <c r="B42" s="1" t="str">
        <f t="shared" si="0"/>
        <v>abril</v>
      </c>
      <c r="C42" t="s">
        <v>18</v>
      </c>
      <c r="D42">
        <v>63.499999999999993</v>
      </c>
      <c r="E42" s="2">
        <v>0.77</v>
      </c>
      <c r="F42">
        <v>50</v>
      </c>
      <c r="G42">
        <v>0.3</v>
      </c>
      <c r="H42">
        <v>25</v>
      </c>
      <c r="I42" s="4">
        <f t="shared" si="1"/>
        <v>7.5</v>
      </c>
      <c r="K42" s="20">
        <v>25</v>
      </c>
      <c r="L42" s="21">
        <v>0.77</v>
      </c>
    </row>
    <row r="43" spans="1:12" x14ac:dyDescent="0.25">
      <c r="A43" s="1">
        <v>42856</v>
      </c>
      <c r="B43" s="1" t="str">
        <f t="shared" si="0"/>
        <v>mayo</v>
      </c>
      <c r="C43" t="s">
        <v>15</v>
      </c>
      <c r="D43">
        <v>66.699999999999989</v>
      </c>
      <c r="E43" s="2">
        <v>0.65</v>
      </c>
      <c r="F43">
        <v>56</v>
      </c>
      <c r="G43">
        <v>0.3</v>
      </c>
      <c r="H43">
        <v>29</v>
      </c>
      <c r="I43" s="4">
        <f t="shared" si="1"/>
        <v>8.6999999999999993</v>
      </c>
      <c r="K43" s="16">
        <v>29</v>
      </c>
      <c r="L43" s="17">
        <v>0.65</v>
      </c>
    </row>
    <row r="44" spans="1:12" x14ac:dyDescent="0.25">
      <c r="A44" s="1">
        <v>42858</v>
      </c>
      <c r="B44" s="1" t="str">
        <f t="shared" si="0"/>
        <v>mayo</v>
      </c>
      <c r="C44" t="s">
        <v>20</v>
      </c>
      <c r="D44">
        <v>71</v>
      </c>
      <c r="E44" s="2">
        <v>0.63</v>
      </c>
      <c r="F44">
        <v>55</v>
      </c>
      <c r="G44">
        <v>0.3</v>
      </c>
      <c r="H44">
        <v>30</v>
      </c>
      <c r="I44" s="4">
        <f t="shared" si="1"/>
        <v>9</v>
      </c>
      <c r="K44" s="20">
        <v>30</v>
      </c>
      <c r="L44" s="21">
        <v>0.63</v>
      </c>
    </row>
    <row r="45" spans="1:12" x14ac:dyDescent="0.25">
      <c r="A45" s="1">
        <v>42859</v>
      </c>
      <c r="B45" s="1" t="str">
        <f t="shared" si="0"/>
        <v>mayo</v>
      </c>
      <c r="C45" t="s">
        <v>18</v>
      </c>
      <c r="D45">
        <v>71.3</v>
      </c>
      <c r="E45" s="2">
        <v>0.63</v>
      </c>
      <c r="F45">
        <v>64</v>
      </c>
      <c r="G45">
        <v>0.3</v>
      </c>
      <c r="H45">
        <v>31</v>
      </c>
      <c r="I45" s="4">
        <f t="shared" si="1"/>
        <v>9.2999999999999989</v>
      </c>
      <c r="K45" s="16">
        <v>31</v>
      </c>
      <c r="L45" s="17">
        <v>0.63</v>
      </c>
    </row>
    <row r="46" spans="1:12" x14ac:dyDescent="0.25">
      <c r="A46" s="1">
        <v>42861</v>
      </c>
      <c r="B46" s="1" t="str">
        <f t="shared" si="0"/>
        <v>mayo</v>
      </c>
      <c r="C46" t="s">
        <v>16</v>
      </c>
      <c r="D46">
        <v>66.699999999999989</v>
      </c>
      <c r="E46" s="2">
        <v>0.67</v>
      </c>
      <c r="F46">
        <v>51</v>
      </c>
      <c r="G46">
        <v>0.3</v>
      </c>
      <c r="H46">
        <v>29</v>
      </c>
      <c r="I46" s="4">
        <f t="shared" si="1"/>
        <v>8.6999999999999993</v>
      </c>
      <c r="K46" s="20">
        <v>29</v>
      </c>
      <c r="L46" s="21">
        <v>0.67</v>
      </c>
    </row>
    <row r="47" spans="1:12" x14ac:dyDescent="0.25">
      <c r="A47" s="1">
        <v>42862</v>
      </c>
      <c r="B47" s="1" t="str">
        <f t="shared" si="0"/>
        <v>mayo</v>
      </c>
      <c r="C47" t="s">
        <v>17</v>
      </c>
      <c r="D47">
        <v>69.699999999999989</v>
      </c>
      <c r="E47" s="2">
        <v>0.65</v>
      </c>
      <c r="F47">
        <v>49</v>
      </c>
      <c r="G47">
        <v>0.3</v>
      </c>
      <c r="H47">
        <v>29</v>
      </c>
      <c r="I47" s="4">
        <f t="shared" si="1"/>
        <v>8.6999999999999993</v>
      </c>
      <c r="K47" s="16">
        <v>29</v>
      </c>
      <c r="L47" s="17">
        <v>0.65</v>
      </c>
    </row>
    <row r="48" spans="1:12" x14ac:dyDescent="0.25">
      <c r="A48" s="1">
        <v>42863</v>
      </c>
      <c r="B48" s="1" t="str">
        <f t="shared" si="0"/>
        <v>mayo</v>
      </c>
      <c r="C48" t="s">
        <v>15</v>
      </c>
      <c r="D48">
        <v>75</v>
      </c>
      <c r="E48" s="2">
        <v>0.67</v>
      </c>
      <c r="F48">
        <v>56</v>
      </c>
      <c r="G48">
        <v>0.3</v>
      </c>
      <c r="H48">
        <v>30</v>
      </c>
      <c r="I48" s="4">
        <f t="shared" si="1"/>
        <v>9</v>
      </c>
      <c r="K48" s="20">
        <v>30</v>
      </c>
      <c r="L48" s="21">
        <v>0.67</v>
      </c>
    </row>
    <row r="49" spans="1:12" x14ac:dyDescent="0.25">
      <c r="A49" s="1">
        <v>42864</v>
      </c>
      <c r="B49" s="1" t="str">
        <f t="shared" si="0"/>
        <v>mayo</v>
      </c>
      <c r="C49" t="s">
        <v>19</v>
      </c>
      <c r="D49">
        <v>71.3</v>
      </c>
      <c r="E49" s="2">
        <v>0.63</v>
      </c>
      <c r="F49">
        <v>56</v>
      </c>
      <c r="G49">
        <v>0.3</v>
      </c>
      <c r="H49">
        <v>31</v>
      </c>
      <c r="I49" s="4">
        <f t="shared" si="1"/>
        <v>9.2999999999999989</v>
      </c>
      <c r="K49" s="16">
        <v>31</v>
      </c>
      <c r="L49" s="17">
        <v>0.63</v>
      </c>
    </row>
    <row r="50" spans="1:12" x14ac:dyDescent="0.25">
      <c r="A50" s="1">
        <v>42866</v>
      </c>
      <c r="B50" s="1" t="str">
        <f t="shared" si="0"/>
        <v>mayo</v>
      </c>
      <c r="C50" t="s">
        <v>18</v>
      </c>
      <c r="D50">
        <v>72.699999999999989</v>
      </c>
      <c r="E50" s="2">
        <v>0.67</v>
      </c>
      <c r="F50">
        <v>57</v>
      </c>
      <c r="G50">
        <v>0.3</v>
      </c>
      <c r="H50">
        <v>29</v>
      </c>
      <c r="I50" s="4">
        <f t="shared" si="1"/>
        <v>8.6999999999999993</v>
      </c>
      <c r="K50" s="20">
        <v>29</v>
      </c>
      <c r="L50" s="21">
        <v>0.67</v>
      </c>
    </row>
    <row r="51" spans="1:12" x14ac:dyDescent="0.25">
      <c r="A51" s="1">
        <v>42869</v>
      </c>
      <c r="B51" s="1" t="str">
        <f t="shared" si="0"/>
        <v>mayo</v>
      </c>
      <c r="C51" t="s">
        <v>17</v>
      </c>
      <c r="D51">
        <v>77.3</v>
      </c>
      <c r="E51" s="2">
        <v>0.63</v>
      </c>
      <c r="F51">
        <v>58</v>
      </c>
      <c r="G51">
        <v>0.3</v>
      </c>
      <c r="H51">
        <v>31</v>
      </c>
      <c r="I51" s="4">
        <f t="shared" si="1"/>
        <v>9.2999999999999989</v>
      </c>
      <c r="K51" s="16">
        <v>31</v>
      </c>
      <c r="L51" s="17">
        <v>0.63</v>
      </c>
    </row>
    <row r="52" spans="1:12" x14ac:dyDescent="0.25">
      <c r="A52" s="1">
        <v>42871</v>
      </c>
      <c r="B52" s="1" t="str">
        <f t="shared" si="0"/>
        <v>mayo</v>
      </c>
      <c r="C52" t="s">
        <v>19</v>
      </c>
      <c r="D52">
        <v>65.699999999999989</v>
      </c>
      <c r="E52" s="2">
        <v>0.67</v>
      </c>
      <c r="F52">
        <v>55</v>
      </c>
      <c r="G52">
        <v>0.3</v>
      </c>
      <c r="H52">
        <v>29</v>
      </c>
      <c r="I52" s="4">
        <f t="shared" si="1"/>
        <v>8.6999999999999993</v>
      </c>
      <c r="K52" s="20">
        <v>29</v>
      </c>
      <c r="L52" s="21">
        <v>0.67</v>
      </c>
    </row>
    <row r="53" spans="1:12" x14ac:dyDescent="0.25">
      <c r="A53" s="1">
        <v>42872</v>
      </c>
      <c r="B53" s="1" t="str">
        <f t="shared" si="0"/>
        <v>mayo</v>
      </c>
      <c r="C53" t="s">
        <v>20</v>
      </c>
      <c r="D53">
        <v>70.699999999999989</v>
      </c>
      <c r="E53" s="2">
        <v>0.67</v>
      </c>
      <c r="F53">
        <v>43</v>
      </c>
      <c r="G53">
        <v>0.3</v>
      </c>
      <c r="H53">
        <v>29</v>
      </c>
      <c r="I53" s="4">
        <f t="shared" si="1"/>
        <v>8.6999999999999993</v>
      </c>
      <c r="K53" s="16">
        <v>29</v>
      </c>
      <c r="L53" s="17">
        <v>0.67</v>
      </c>
    </row>
    <row r="54" spans="1:12" x14ac:dyDescent="0.25">
      <c r="A54" s="1">
        <v>42873</v>
      </c>
      <c r="B54" s="1" t="str">
        <f t="shared" si="0"/>
        <v>mayo</v>
      </c>
      <c r="C54" t="s">
        <v>18</v>
      </c>
      <c r="D54">
        <v>72</v>
      </c>
      <c r="E54" s="2">
        <v>0.67</v>
      </c>
      <c r="F54">
        <v>53</v>
      </c>
      <c r="G54">
        <v>0.3</v>
      </c>
      <c r="H54">
        <v>30</v>
      </c>
      <c r="I54" s="4">
        <f t="shared" si="1"/>
        <v>9</v>
      </c>
      <c r="K54" s="20">
        <v>30</v>
      </c>
      <c r="L54" s="21">
        <v>0.67</v>
      </c>
    </row>
    <row r="55" spans="1:12" x14ac:dyDescent="0.25">
      <c r="A55" s="1">
        <v>42874</v>
      </c>
      <c r="B55" s="1" t="str">
        <f t="shared" si="0"/>
        <v>mayo</v>
      </c>
      <c r="C55" t="s">
        <v>14</v>
      </c>
      <c r="D55">
        <v>75.3</v>
      </c>
      <c r="E55" s="2">
        <v>0.61</v>
      </c>
      <c r="F55">
        <v>58</v>
      </c>
      <c r="G55">
        <v>0.3</v>
      </c>
      <c r="H55">
        <v>31</v>
      </c>
      <c r="I55" s="4">
        <f t="shared" si="1"/>
        <v>9.2999999999999989</v>
      </c>
      <c r="K55" s="16">
        <v>31</v>
      </c>
      <c r="L55" s="17">
        <v>0.61</v>
      </c>
    </row>
    <row r="56" spans="1:12" x14ac:dyDescent="0.25">
      <c r="A56" s="1">
        <v>42875</v>
      </c>
      <c r="B56" s="1" t="str">
        <f t="shared" si="0"/>
        <v>mayo</v>
      </c>
      <c r="C56" t="s">
        <v>16</v>
      </c>
      <c r="D56">
        <v>64.399999999999991</v>
      </c>
      <c r="E56" s="2">
        <v>0.67</v>
      </c>
      <c r="F56">
        <v>59</v>
      </c>
      <c r="G56">
        <v>0.3</v>
      </c>
      <c r="H56">
        <v>28</v>
      </c>
      <c r="I56" s="4">
        <f t="shared" si="1"/>
        <v>8.4</v>
      </c>
      <c r="K56" s="20">
        <v>28</v>
      </c>
      <c r="L56" s="21">
        <v>0.67</v>
      </c>
    </row>
    <row r="57" spans="1:12" x14ac:dyDescent="0.25">
      <c r="A57" s="1">
        <v>42876</v>
      </c>
      <c r="B57" s="1" t="str">
        <f t="shared" si="0"/>
        <v>mayo</v>
      </c>
      <c r="C57" t="s">
        <v>17</v>
      </c>
      <c r="D57">
        <v>71.699999999999989</v>
      </c>
      <c r="E57" s="2">
        <v>0.69</v>
      </c>
      <c r="F57">
        <v>47</v>
      </c>
      <c r="G57">
        <v>0.3</v>
      </c>
      <c r="H57">
        <v>29</v>
      </c>
      <c r="I57" s="4">
        <f t="shared" si="1"/>
        <v>8.6999999999999993</v>
      </c>
      <c r="K57" s="16">
        <v>29</v>
      </c>
      <c r="L57" s="17">
        <v>0.69</v>
      </c>
    </row>
    <row r="58" spans="1:12" x14ac:dyDescent="0.25">
      <c r="A58" s="1">
        <v>42878</v>
      </c>
      <c r="B58" s="1" t="str">
        <f t="shared" si="0"/>
        <v>mayo</v>
      </c>
      <c r="C58" t="s">
        <v>19</v>
      </c>
      <c r="D58">
        <v>76.3</v>
      </c>
      <c r="E58" s="2">
        <v>0.63</v>
      </c>
      <c r="F58">
        <v>45</v>
      </c>
      <c r="G58">
        <v>0.3</v>
      </c>
      <c r="H58">
        <v>31</v>
      </c>
      <c r="I58" s="4">
        <f t="shared" si="1"/>
        <v>9.2999999999999989</v>
      </c>
      <c r="K58" s="20">
        <v>31</v>
      </c>
      <c r="L58" s="21">
        <v>0.63</v>
      </c>
    </row>
    <row r="59" spans="1:12" x14ac:dyDescent="0.25">
      <c r="A59" s="1">
        <v>42880</v>
      </c>
      <c r="B59" s="1" t="str">
        <f t="shared" si="0"/>
        <v>mayo</v>
      </c>
      <c r="C59" t="s">
        <v>18</v>
      </c>
      <c r="D59">
        <v>71.699999999999989</v>
      </c>
      <c r="E59" s="2">
        <v>0.69</v>
      </c>
      <c r="F59">
        <v>53</v>
      </c>
      <c r="G59">
        <v>0.3</v>
      </c>
      <c r="H59">
        <v>29</v>
      </c>
      <c r="I59" s="4">
        <f t="shared" si="1"/>
        <v>8.6999999999999993</v>
      </c>
      <c r="K59" s="16">
        <v>29</v>
      </c>
      <c r="L59" s="17">
        <v>0.69</v>
      </c>
    </row>
    <row r="60" spans="1:12" x14ac:dyDescent="0.25">
      <c r="A60" s="1">
        <v>42881</v>
      </c>
      <c r="B60" s="1" t="str">
        <f t="shared" si="0"/>
        <v>mayo</v>
      </c>
      <c r="C60" t="s">
        <v>14</v>
      </c>
      <c r="D60">
        <v>72</v>
      </c>
      <c r="E60" s="2">
        <v>0.67</v>
      </c>
      <c r="F60">
        <v>63</v>
      </c>
      <c r="G60">
        <v>0.3</v>
      </c>
      <c r="H60">
        <v>30</v>
      </c>
      <c r="I60" s="4">
        <f t="shared" si="1"/>
        <v>9</v>
      </c>
      <c r="K60" s="20">
        <v>30</v>
      </c>
      <c r="L60" s="21">
        <v>0.67</v>
      </c>
    </row>
    <row r="61" spans="1:12" x14ac:dyDescent="0.25">
      <c r="A61" s="1">
        <v>42882</v>
      </c>
      <c r="B61" s="1" t="str">
        <f t="shared" si="0"/>
        <v>mayo</v>
      </c>
      <c r="C61" t="s">
        <v>16</v>
      </c>
      <c r="D61">
        <v>77.3</v>
      </c>
      <c r="E61" s="2">
        <v>0.63</v>
      </c>
      <c r="F61">
        <v>56</v>
      </c>
      <c r="G61">
        <v>0.3</v>
      </c>
      <c r="H61">
        <v>31</v>
      </c>
      <c r="I61" s="4">
        <f t="shared" si="1"/>
        <v>9.2999999999999989</v>
      </c>
      <c r="K61" s="16">
        <v>31</v>
      </c>
      <c r="L61" s="17">
        <v>0.63</v>
      </c>
    </row>
    <row r="62" spans="1:12" x14ac:dyDescent="0.25">
      <c r="A62" s="1">
        <v>42883</v>
      </c>
      <c r="B62" s="1" t="str">
        <f t="shared" si="0"/>
        <v>mayo</v>
      </c>
      <c r="C62" t="s">
        <v>17</v>
      </c>
      <c r="D62">
        <v>71.699999999999989</v>
      </c>
      <c r="E62" s="2">
        <v>0.65</v>
      </c>
      <c r="F62">
        <v>45</v>
      </c>
      <c r="G62">
        <v>0.3</v>
      </c>
      <c r="H62">
        <v>29</v>
      </c>
      <c r="I62" s="4">
        <f t="shared" si="1"/>
        <v>8.6999999999999993</v>
      </c>
      <c r="K62" s="20">
        <v>29</v>
      </c>
      <c r="L62" s="21">
        <v>0.65</v>
      </c>
    </row>
    <row r="63" spans="1:12" x14ac:dyDescent="0.25">
      <c r="A63" s="1">
        <v>42885</v>
      </c>
      <c r="B63" s="1" t="str">
        <f t="shared" si="0"/>
        <v>mayo</v>
      </c>
      <c r="C63" t="s">
        <v>19</v>
      </c>
      <c r="D63">
        <v>75</v>
      </c>
      <c r="E63" s="2">
        <v>0.67</v>
      </c>
      <c r="F63">
        <v>43</v>
      </c>
      <c r="G63">
        <v>0.3</v>
      </c>
      <c r="H63">
        <v>30</v>
      </c>
      <c r="I63" s="4">
        <f t="shared" si="1"/>
        <v>9</v>
      </c>
      <c r="K63" s="16">
        <v>30</v>
      </c>
      <c r="L63" s="17">
        <v>0.67</v>
      </c>
    </row>
    <row r="64" spans="1:12" x14ac:dyDescent="0.25">
      <c r="A64" s="1">
        <v>42886</v>
      </c>
      <c r="B64" s="1" t="str">
        <f t="shared" si="0"/>
        <v>mayo</v>
      </c>
      <c r="C64" t="s">
        <v>20</v>
      </c>
      <c r="D64">
        <v>77.3</v>
      </c>
      <c r="E64" s="2">
        <v>0.65</v>
      </c>
      <c r="F64">
        <v>56</v>
      </c>
      <c r="G64">
        <v>0.3</v>
      </c>
      <c r="H64">
        <v>31</v>
      </c>
      <c r="I64" s="4">
        <f t="shared" si="1"/>
        <v>9.2999999999999989</v>
      </c>
      <c r="K64" s="20">
        <v>31</v>
      </c>
      <c r="L64" s="21">
        <v>0.65</v>
      </c>
    </row>
    <row r="65" spans="1:12" x14ac:dyDescent="0.25">
      <c r="A65" s="1">
        <v>42887</v>
      </c>
      <c r="B65" s="1" t="str">
        <f t="shared" si="0"/>
        <v>junio</v>
      </c>
      <c r="C65" t="s">
        <v>18</v>
      </c>
      <c r="D65">
        <v>71.3</v>
      </c>
      <c r="E65" s="2">
        <v>0.65</v>
      </c>
      <c r="F65">
        <v>42</v>
      </c>
      <c r="G65">
        <v>0.3</v>
      </c>
      <c r="H65">
        <v>31</v>
      </c>
      <c r="I65" s="4">
        <f t="shared" si="1"/>
        <v>9.2999999999999989</v>
      </c>
      <c r="K65" s="16">
        <v>31</v>
      </c>
      <c r="L65" s="17">
        <v>0.65</v>
      </c>
    </row>
    <row r="66" spans="1:12" x14ac:dyDescent="0.25">
      <c r="A66" s="1">
        <v>42888</v>
      </c>
      <c r="B66" s="1" t="str">
        <f t="shared" si="0"/>
        <v>junio</v>
      </c>
      <c r="C66" t="s">
        <v>14</v>
      </c>
      <c r="D66">
        <v>79.899999999999991</v>
      </c>
      <c r="E66" s="2">
        <v>0.59</v>
      </c>
      <c r="F66">
        <v>48</v>
      </c>
      <c r="G66">
        <v>0.3</v>
      </c>
      <c r="H66">
        <v>33</v>
      </c>
      <c r="I66" s="4">
        <f t="shared" si="1"/>
        <v>9.9</v>
      </c>
      <c r="K66" s="20">
        <v>33</v>
      </c>
      <c r="L66" s="21">
        <v>0.59</v>
      </c>
    </row>
    <row r="67" spans="1:12" x14ac:dyDescent="0.25">
      <c r="A67" s="1">
        <v>42889</v>
      </c>
      <c r="B67" s="1" t="str">
        <f t="shared" si="0"/>
        <v>junio</v>
      </c>
      <c r="C67" t="s">
        <v>16</v>
      </c>
      <c r="D67">
        <v>81.5</v>
      </c>
      <c r="E67" s="2">
        <v>0.56000000000000005</v>
      </c>
      <c r="F67">
        <v>59</v>
      </c>
      <c r="G67">
        <v>0.3</v>
      </c>
      <c r="H67">
        <v>35</v>
      </c>
      <c r="I67" s="4">
        <f t="shared" si="1"/>
        <v>10.5</v>
      </c>
      <c r="K67" s="16">
        <v>35</v>
      </c>
      <c r="L67" s="17">
        <v>0.56000000000000005</v>
      </c>
    </row>
    <row r="68" spans="1:12" x14ac:dyDescent="0.25">
      <c r="A68" s="1">
        <v>42890</v>
      </c>
      <c r="B68" s="1" t="str">
        <f t="shared" si="0"/>
        <v>junio</v>
      </c>
      <c r="C68" t="s">
        <v>17</v>
      </c>
      <c r="D68">
        <v>90.399999999999991</v>
      </c>
      <c r="E68" s="2">
        <v>0.51</v>
      </c>
      <c r="F68">
        <v>43</v>
      </c>
      <c r="G68">
        <v>0.3</v>
      </c>
      <c r="H68">
        <v>38</v>
      </c>
      <c r="I68" s="4">
        <f t="shared" si="1"/>
        <v>11.4</v>
      </c>
      <c r="K68" s="20">
        <v>38</v>
      </c>
      <c r="L68" s="21">
        <v>0.51</v>
      </c>
    </row>
    <row r="69" spans="1:12" x14ac:dyDescent="0.25">
      <c r="A69" s="1">
        <v>42892</v>
      </c>
      <c r="B69" s="1" t="str">
        <f t="shared" si="0"/>
        <v>junio</v>
      </c>
      <c r="C69" t="s">
        <v>19</v>
      </c>
      <c r="D69">
        <v>84.199999999999989</v>
      </c>
      <c r="E69" s="2">
        <v>0.56000000000000005</v>
      </c>
      <c r="F69">
        <v>44</v>
      </c>
      <c r="G69">
        <v>0.3</v>
      </c>
      <c r="H69">
        <v>34</v>
      </c>
      <c r="I69" s="4">
        <f t="shared" si="1"/>
        <v>10.199999999999999</v>
      </c>
      <c r="K69" s="16">
        <v>34</v>
      </c>
      <c r="L69" s="17">
        <v>0.56000000000000005</v>
      </c>
    </row>
    <row r="70" spans="1:12" x14ac:dyDescent="0.25">
      <c r="A70" s="1">
        <v>42893</v>
      </c>
      <c r="B70" s="1" t="str">
        <f t="shared" si="0"/>
        <v>junio</v>
      </c>
      <c r="C70" t="s">
        <v>20</v>
      </c>
      <c r="D70">
        <v>86.8</v>
      </c>
      <c r="E70" s="2">
        <v>0.56000000000000005</v>
      </c>
      <c r="F70">
        <v>58</v>
      </c>
      <c r="G70">
        <v>0.3</v>
      </c>
      <c r="H70">
        <v>36</v>
      </c>
      <c r="I70" s="4">
        <f t="shared" si="1"/>
        <v>10.799999999999999</v>
      </c>
      <c r="K70" s="20">
        <v>36</v>
      </c>
      <c r="L70" s="21">
        <v>0.56000000000000005</v>
      </c>
    </row>
    <row r="71" spans="1:12" x14ac:dyDescent="0.25">
      <c r="A71" s="1">
        <v>42894</v>
      </c>
      <c r="B71" s="1" t="str">
        <f t="shared" si="0"/>
        <v>junio</v>
      </c>
      <c r="C71" t="s">
        <v>18</v>
      </c>
      <c r="D71">
        <v>90.699999999999989</v>
      </c>
      <c r="E71" s="2">
        <v>0.5</v>
      </c>
      <c r="F71">
        <v>46</v>
      </c>
      <c r="G71">
        <v>0.3</v>
      </c>
      <c r="H71">
        <v>39</v>
      </c>
      <c r="I71" s="4">
        <f t="shared" si="1"/>
        <v>11.7</v>
      </c>
      <c r="K71" s="16">
        <v>39</v>
      </c>
      <c r="L71" s="17">
        <v>0.5</v>
      </c>
    </row>
    <row r="72" spans="1:12" x14ac:dyDescent="0.25">
      <c r="A72" s="1">
        <v>42895</v>
      </c>
      <c r="B72" s="1" t="str">
        <f t="shared" si="0"/>
        <v>junio</v>
      </c>
      <c r="C72" t="s">
        <v>14</v>
      </c>
      <c r="D72">
        <v>77.599999999999994</v>
      </c>
      <c r="E72" s="2">
        <v>0.61</v>
      </c>
      <c r="F72">
        <v>44</v>
      </c>
      <c r="G72">
        <v>0.3</v>
      </c>
      <c r="H72">
        <v>32</v>
      </c>
      <c r="I72" s="4">
        <f t="shared" si="1"/>
        <v>9.6</v>
      </c>
      <c r="K72" s="20">
        <v>32</v>
      </c>
      <c r="L72" s="21">
        <v>0.61</v>
      </c>
    </row>
    <row r="73" spans="1:12" x14ac:dyDescent="0.25">
      <c r="A73" s="1">
        <v>42896</v>
      </c>
      <c r="B73" s="1" t="str">
        <f t="shared" si="0"/>
        <v>junio</v>
      </c>
      <c r="C73" t="s">
        <v>16</v>
      </c>
      <c r="D73">
        <v>79.5</v>
      </c>
      <c r="E73" s="2">
        <v>0.54</v>
      </c>
      <c r="F73">
        <v>54</v>
      </c>
      <c r="G73">
        <v>0.3</v>
      </c>
      <c r="H73">
        <v>35</v>
      </c>
      <c r="I73" s="4">
        <f t="shared" si="1"/>
        <v>10.5</v>
      </c>
      <c r="K73" s="16">
        <v>35</v>
      </c>
      <c r="L73" s="17">
        <v>0.54</v>
      </c>
    </row>
    <row r="74" spans="1:12" x14ac:dyDescent="0.25">
      <c r="A74" s="1">
        <v>42897</v>
      </c>
      <c r="B74" s="1" t="str">
        <f t="shared" si="0"/>
        <v>junio</v>
      </c>
      <c r="C74" t="s">
        <v>17</v>
      </c>
      <c r="D74">
        <v>84.8</v>
      </c>
      <c r="E74" s="2">
        <v>0.53</v>
      </c>
      <c r="F74">
        <v>42</v>
      </c>
      <c r="G74">
        <v>0.3</v>
      </c>
      <c r="H74">
        <v>36</v>
      </c>
      <c r="I74" s="4">
        <f t="shared" si="1"/>
        <v>10.799999999999999</v>
      </c>
      <c r="K74" s="20">
        <v>36</v>
      </c>
      <c r="L74" s="21">
        <v>0.53</v>
      </c>
    </row>
    <row r="75" spans="1:12" x14ac:dyDescent="0.25">
      <c r="A75" s="1">
        <v>42898</v>
      </c>
      <c r="B75" s="1" t="str">
        <f t="shared" si="0"/>
        <v>junio</v>
      </c>
      <c r="C75" t="s">
        <v>15</v>
      </c>
      <c r="D75">
        <v>93</v>
      </c>
      <c r="E75" s="2">
        <v>0.5</v>
      </c>
      <c r="F75">
        <v>67</v>
      </c>
      <c r="G75">
        <v>0.3</v>
      </c>
      <c r="H75">
        <v>40</v>
      </c>
      <c r="I75" s="4">
        <f t="shared" si="1"/>
        <v>12</v>
      </c>
      <c r="K75" s="16">
        <v>40</v>
      </c>
      <c r="L75" s="17">
        <v>0.5</v>
      </c>
    </row>
    <row r="76" spans="1:12" x14ac:dyDescent="0.25">
      <c r="A76" s="1">
        <v>42899</v>
      </c>
      <c r="B76" s="1" t="str">
        <f t="shared" ref="B76:B139" si="2">TEXT(A76, "MMMM")</f>
        <v>junio</v>
      </c>
      <c r="C76" t="s">
        <v>19</v>
      </c>
      <c r="D76">
        <v>75.599999999999994</v>
      </c>
      <c r="E76" s="2">
        <v>0.59</v>
      </c>
      <c r="F76">
        <v>65</v>
      </c>
      <c r="G76">
        <v>0.3</v>
      </c>
      <c r="H76">
        <v>32</v>
      </c>
      <c r="I76" s="4">
        <f t="shared" ref="I76:I139" si="3" xml:space="preserve"> G76*H76</f>
        <v>9.6</v>
      </c>
      <c r="K76" s="20">
        <v>32</v>
      </c>
      <c r="L76" s="21">
        <v>0.59</v>
      </c>
    </row>
    <row r="77" spans="1:12" x14ac:dyDescent="0.25">
      <c r="A77" s="1">
        <v>42900</v>
      </c>
      <c r="B77" s="1" t="str">
        <f t="shared" si="2"/>
        <v>junio</v>
      </c>
      <c r="C77" t="s">
        <v>20</v>
      </c>
      <c r="D77">
        <v>80.5</v>
      </c>
      <c r="E77" s="2">
        <v>0.56999999999999995</v>
      </c>
      <c r="F77">
        <v>48</v>
      </c>
      <c r="G77">
        <v>0.3</v>
      </c>
      <c r="H77">
        <v>35</v>
      </c>
      <c r="I77" s="4">
        <f t="shared" si="3"/>
        <v>10.5</v>
      </c>
      <c r="K77" s="16">
        <v>35</v>
      </c>
      <c r="L77" s="17">
        <v>0.56999999999999995</v>
      </c>
    </row>
    <row r="78" spans="1:12" x14ac:dyDescent="0.25">
      <c r="A78" s="1">
        <v>42901</v>
      </c>
      <c r="B78" s="1" t="str">
        <f t="shared" si="2"/>
        <v>junio</v>
      </c>
      <c r="C78" t="s">
        <v>18</v>
      </c>
      <c r="D78">
        <v>84.8</v>
      </c>
      <c r="E78" s="2">
        <v>0.56000000000000005</v>
      </c>
      <c r="F78">
        <v>50</v>
      </c>
      <c r="G78">
        <v>0.3</v>
      </c>
      <c r="H78">
        <v>36</v>
      </c>
      <c r="I78" s="4">
        <f t="shared" si="3"/>
        <v>10.799999999999999</v>
      </c>
      <c r="K78" s="20">
        <v>36</v>
      </c>
      <c r="L78" s="21">
        <v>0.56000000000000005</v>
      </c>
    </row>
    <row r="79" spans="1:12" x14ac:dyDescent="0.25">
      <c r="A79" s="1">
        <v>42902</v>
      </c>
      <c r="B79" s="1" t="str">
        <f t="shared" si="2"/>
        <v>junio</v>
      </c>
      <c r="C79" t="s">
        <v>14</v>
      </c>
      <c r="D79">
        <v>99.3</v>
      </c>
      <c r="E79" s="2">
        <v>0.47</v>
      </c>
      <c r="F79">
        <v>77</v>
      </c>
      <c r="G79">
        <v>0.3</v>
      </c>
      <c r="H79">
        <v>41</v>
      </c>
      <c r="I79" s="4">
        <f t="shared" si="3"/>
        <v>12.299999999999999</v>
      </c>
      <c r="K79" s="16">
        <v>41</v>
      </c>
      <c r="L79" s="17">
        <v>0.47</v>
      </c>
    </row>
    <row r="80" spans="1:12" x14ac:dyDescent="0.25">
      <c r="A80" s="1">
        <v>42903</v>
      </c>
      <c r="B80" s="1" t="str">
        <f t="shared" si="2"/>
        <v>junio</v>
      </c>
      <c r="C80" t="s">
        <v>16</v>
      </c>
      <c r="D80">
        <v>76.3</v>
      </c>
      <c r="E80" s="2">
        <v>0.65</v>
      </c>
      <c r="F80">
        <v>47</v>
      </c>
      <c r="G80">
        <v>0.3</v>
      </c>
      <c r="H80">
        <v>31</v>
      </c>
      <c r="I80" s="4">
        <f t="shared" si="3"/>
        <v>9.2999999999999989</v>
      </c>
      <c r="K80" s="20">
        <v>31</v>
      </c>
      <c r="L80" s="21">
        <v>0.65</v>
      </c>
    </row>
    <row r="81" spans="1:12" x14ac:dyDescent="0.25">
      <c r="A81" s="1">
        <v>42904</v>
      </c>
      <c r="B81" s="1" t="str">
        <f t="shared" si="2"/>
        <v>junio</v>
      </c>
      <c r="C81" t="s">
        <v>17</v>
      </c>
      <c r="D81">
        <v>72.599999999999994</v>
      </c>
      <c r="E81" s="2">
        <v>0.59</v>
      </c>
      <c r="F81">
        <v>60</v>
      </c>
      <c r="G81">
        <v>0.3</v>
      </c>
      <c r="H81">
        <v>32</v>
      </c>
      <c r="I81" s="4">
        <f t="shared" si="3"/>
        <v>9.6</v>
      </c>
      <c r="K81" s="16">
        <v>32</v>
      </c>
      <c r="L81" s="17">
        <v>0.59</v>
      </c>
    </row>
    <row r="82" spans="1:12" x14ac:dyDescent="0.25">
      <c r="A82" s="1">
        <v>42905</v>
      </c>
      <c r="B82" s="1" t="str">
        <f t="shared" si="2"/>
        <v>junio</v>
      </c>
      <c r="C82" t="s">
        <v>15</v>
      </c>
      <c r="D82">
        <v>86.5</v>
      </c>
      <c r="E82" s="2">
        <v>0.56000000000000005</v>
      </c>
      <c r="F82">
        <v>66</v>
      </c>
      <c r="G82">
        <v>0.3</v>
      </c>
      <c r="H82">
        <v>35</v>
      </c>
      <c r="I82" s="4">
        <f t="shared" si="3"/>
        <v>10.5</v>
      </c>
      <c r="K82" s="20">
        <v>35</v>
      </c>
      <c r="L82" s="21">
        <v>0.56000000000000005</v>
      </c>
    </row>
    <row r="83" spans="1:12" x14ac:dyDescent="0.25">
      <c r="A83" s="1">
        <v>42906</v>
      </c>
      <c r="B83" s="1" t="str">
        <f t="shared" si="2"/>
        <v>junio</v>
      </c>
      <c r="C83" t="s">
        <v>19</v>
      </c>
      <c r="D83">
        <v>85.1</v>
      </c>
      <c r="E83" s="2">
        <v>0.54</v>
      </c>
      <c r="F83">
        <v>70</v>
      </c>
      <c r="G83">
        <v>0.3</v>
      </c>
      <c r="H83">
        <v>37</v>
      </c>
      <c r="I83" s="4">
        <f t="shared" si="3"/>
        <v>11.1</v>
      </c>
      <c r="K83" s="16">
        <v>37</v>
      </c>
      <c r="L83" s="17">
        <v>0.54</v>
      </c>
    </row>
    <row r="84" spans="1:12" x14ac:dyDescent="0.25">
      <c r="A84" s="1">
        <v>42907</v>
      </c>
      <c r="B84" s="1" t="str">
        <f t="shared" si="2"/>
        <v>junio</v>
      </c>
      <c r="C84" t="s">
        <v>20</v>
      </c>
      <c r="D84">
        <v>94.3</v>
      </c>
      <c r="E84" s="2">
        <v>0.47</v>
      </c>
      <c r="F84">
        <v>76</v>
      </c>
      <c r="G84">
        <v>0.3</v>
      </c>
      <c r="H84">
        <v>41</v>
      </c>
      <c r="I84" s="4">
        <f t="shared" si="3"/>
        <v>12.299999999999999</v>
      </c>
      <c r="K84" s="20">
        <v>41</v>
      </c>
      <c r="L84" s="21">
        <v>0.47</v>
      </c>
    </row>
    <row r="85" spans="1:12" x14ac:dyDescent="0.25">
      <c r="A85" s="1">
        <v>42910</v>
      </c>
      <c r="B85" s="1" t="str">
        <f t="shared" si="2"/>
        <v>junio</v>
      </c>
      <c r="C85" t="s">
        <v>16</v>
      </c>
      <c r="D85">
        <v>80.5</v>
      </c>
      <c r="E85" s="2">
        <v>0.56999999999999995</v>
      </c>
      <c r="F85">
        <v>50</v>
      </c>
      <c r="G85">
        <v>0.3</v>
      </c>
      <c r="H85">
        <v>35</v>
      </c>
      <c r="I85" s="4">
        <f t="shared" si="3"/>
        <v>10.5</v>
      </c>
      <c r="K85" s="16">
        <v>35</v>
      </c>
      <c r="L85" s="17">
        <v>0.56999999999999995</v>
      </c>
    </row>
    <row r="86" spans="1:12" x14ac:dyDescent="0.25">
      <c r="A86" s="1">
        <v>42911</v>
      </c>
      <c r="B86" s="1" t="str">
        <f t="shared" si="2"/>
        <v>junio</v>
      </c>
      <c r="C86" t="s">
        <v>17</v>
      </c>
      <c r="D86">
        <v>85.1</v>
      </c>
      <c r="E86" s="2">
        <v>0.51</v>
      </c>
      <c r="F86">
        <v>58</v>
      </c>
      <c r="G86">
        <v>0.3</v>
      </c>
      <c r="H86">
        <v>37</v>
      </c>
      <c r="I86" s="4">
        <f t="shared" si="3"/>
        <v>11.1</v>
      </c>
      <c r="K86" s="20">
        <v>37</v>
      </c>
      <c r="L86" s="21">
        <v>0.51</v>
      </c>
    </row>
    <row r="87" spans="1:12" x14ac:dyDescent="0.25">
      <c r="A87" s="1">
        <v>42912</v>
      </c>
      <c r="B87" s="1" t="str">
        <f t="shared" si="2"/>
        <v>junio</v>
      </c>
      <c r="C87" t="s">
        <v>15</v>
      </c>
      <c r="D87">
        <v>102.6</v>
      </c>
      <c r="E87" s="2">
        <v>0.47</v>
      </c>
      <c r="F87">
        <v>60</v>
      </c>
      <c r="G87">
        <v>0.3</v>
      </c>
      <c r="H87">
        <v>42</v>
      </c>
      <c r="I87" s="4">
        <f t="shared" si="3"/>
        <v>12.6</v>
      </c>
      <c r="K87" s="16">
        <v>42</v>
      </c>
      <c r="L87" s="17">
        <v>0.47</v>
      </c>
    </row>
    <row r="88" spans="1:12" x14ac:dyDescent="0.25">
      <c r="A88" s="1">
        <v>42913</v>
      </c>
      <c r="B88" s="1" t="str">
        <f t="shared" si="2"/>
        <v>junio</v>
      </c>
      <c r="C88" t="s">
        <v>19</v>
      </c>
      <c r="D88">
        <v>75.3</v>
      </c>
      <c r="E88" s="2">
        <v>0.63</v>
      </c>
      <c r="F88">
        <v>62</v>
      </c>
      <c r="G88">
        <v>0.3</v>
      </c>
      <c r="H88">
        <v>31</v>
      </c>
      <c r="I88" s="4">
        <f t="shared" si="3"/>
        <v>9.2999999999999989</v>
      </c>
      <c r="K88" s="20">
        <v>31</v>
      </c>
      <c r="L88" s="21">
        <v>0.63</v>
      </c>
    </row>
    <row r="89" spans="1:12" x14ac:dyDescent="0.25">
      <c r="A89" s="1">
        <v>42914</v>
      </c>
      <c r="B89" s="1" t="str">
        <f t="shared" si="2"/>
        <v>junio</v>
      </c>
      <c r="C89" t="s">
        <v>20</v>
      </c>
      <c r="D89">
        <v>75.899999999999991</v>
      </c>
      <c r="E89" s="2">
        <v>0.59</v>
      </c>
      <c r="F89">
        <v>65</v>
      </c>
      <c r="G89">
        <v>0.3</v>
      </c>
      <c r="H89">
        <v>33</v>
      </c>
      <c r="I89" s="4">
        <f t="shared" si="3"/>
        <v>9.9</v>
      </c>
      <c r="K89" s="16">
        <v>33</v>
      </c>
      <c r="L89" s="17">
        <v>0.59</v>
      </c>
    </row>
    <row r="90" spans="1:12" x14ac:dyDescent="0.25">
      <c r="A90" s="1">
        <v>42915</v>
      </c>
      <c r="B90" s="1" t="str">
        <f t="shared" si="2"/>
        <v>junio</v>
      </c>
      <c r="C90" t="s">
        <v>18</v>
      </c>
      <c r="D90">
        <v>86.5</v>
      </c>
      <c r="E90" s="2">
        <v>0.54</v>
      </c>
      <c r="F90">
        <v>64</v>
      </c>
      <c r="G90">
        <v>0.3</v>
      </c>
      <c r="H90">
        <v>35</v>
      </c>
      <c r="I90" s="4">
        <f t="shared" si="3"/>
        <v>10.5</v>
      </c>
      <c r="K90" s="20">
        <v>35</v>
      </c>
      <c r="L90" s="21">
        <v>0.54</v>
      </c>
    </row>
    <row r="91" spans="1:12" x14ac:dyDescent="0.25">
      <c r="A91" s="1">
        <v>42916</v>
      </c>
      <c r="B91" s="1" t="str">
        <f t="shared" si="2"/>
        <v>junio</v>
      </c>
      <c r="C91" t="s">
        <v>14</v>
      </c>
      <c r="D91">
        <v>89.399999999999991</v>
      </c>
      <c r="E91" s="2">
        <v>0.53</v>
      </c>
      <c r="F91">
        <v>47</v>
      </c>
      <c r="G91">
        <v>0.3</v>
      </c>
      <c r="H91">
        <v>38</v>
      </c>
      <c r="I91" s="4">
        <f t="shared" si="3"/>
        <v>11.4</v>
      </c>
      <c r="K91" s="16">
        <v>38</v>
      </c>
      <c r="L91" s="17">
        <v>0.53</v>
      </c>
    </row>
    <row r="92" spans="1:12" x14ac:dyDescent="0.25">
      <c r="A92" s="1">
        <v>42917</v>
      </c>
      <c r="B92" s="1" t="str">
        <f t="shared" si="2"/>
        <v>julio</v>
      </c>
      <c r="C92" t="s">
        <v>16</v>
      </c>
      <c r="D92">
        <v>102.9</v>
      </c>
      <c r="E92" s="2">
        <v>0.47</v>
      </c>
      <c r="F92">
        <v>59</v>
      </c>
      <c r="G92">
        <v>0.5</v>
      </c>
      <c r="H92">
        <v>43</v>
      </c>
      <c r="I92" s="4">
        <f t="shared" si="3"/>
        <v>21.5</v>
      </c>
      <c r="K92" s="20">
        <v>43</v>
      </c>
      <c r="L92" s="21">
        <v>0.47</v>
      </c>
    </row>
    <row r="93" spans="1:12" x14ac:dyDescent="0.25">
      <c r="A93" s="1">
        <v>42918</v>
      </c>
      <c r="B93" s="1" t="str">
        <f t="shared" si="2"/>
        <v>julio</v>
      </c>
      <c r="C93" t="s">
        <v>17</v>
      </c>
      <c r="D93">
        <v>93.399999999999991</v>
      </c>
      <c r="E93" s="2">
        <v>0.51</v>
      </c>
      <c r="F93">
        <v>68</v>
      </c>
      <c r="G93">
        <v>0.5</v>
      </c>
      <c r="H93">
        <v>38</v>
      </c>
      <c r="I93" s="4">
        <f t="shared" si="3"/>
        <v>19</v>
      </c>
      <c r="K93" s="16">
        <v>38</v>
      </c>
      <c r="L93" s="17">
        <v>0.51</v>
      </c>
    </row>
    <row r="94" spans="1:12" x14ac:dyDescent="0.25">
      <c r="A94" s="1">
        <v>42919</v>
      </c>
      <c r="B94" s="1" t="str">
        <f t="shared" si="2"/>
        <v>julio</v>
      </c>
      <c r="C94" t="s">
        <v>15</v>
      </c>
      <c r="D94">
        <v>81.5</v>
      </c>
      <c r="E94" s="2">
        <v>0.54</v>
      </c>
      <c r="F94">
        <v>68</v>
      </c>
      <c r="G94">
        <v>0.5</v>
      </c>
      <c r="H94">
        <v>35</v>
      </c>
      <c r="I94" s="4">
        <f t="shared" si="3"/>
        <v>17.5</v>
      </c>
      <c r="K94" s="20">
        <v>35</v>
      </c>
      <c r="L94" s="21">
        <v>0.54</v>
      </c>
    </row>
    <row r="95" spans="1:12" x14ac:dyDescent="0.25">
      <c r="A95" s="1">
        <v>42920</v>
      </c>
      <c r="B95" s="1" t="str">
        <f t="shared" si="2"/>
        <v>julio</v>
      </c>
      <c r="C95" t="s">
        <v>19</v>
      </c>
      <c r="D95">
        <v>84.199999999999989</v>
      </c>
      <c r="E95" s="2">
        <v>0.59</v>
      </c>
      <c r="F95">
        <v>49</v>
      </c>
      <c r="G95">
        <v>0.5</v>
      </c>
      <c r="H95">
        <v>34</v>
      </c>
      <c r="I95" s="4">
        <f t="shared" si="3"/>
        <v>17</v>
      </c>
      <c r="K95" s="16">
        <v>34</v>
      </c>
      <c r="L95" s="17">
        <v>0.59</v>
      </c>
    </row>
    <row r="96" spans="1:12" x14ac:dyDescent="0.25">
      <c r="A96" s="1">
        <v>42921</v>
      </c>
      <c r="B96" s="1" t="str">
        <f t="shared" si="2"/>
        <v>julio</v>
      </c>
      <c r="C96" t="s">
        <v>20</v>
      </c>
      <c r="D96">
        <v>73.599999999999994</v>
      </c>
      <c r="E96" s="2">
        <v>0.63</v>
      </c>
      <c r="F96">
        <v>55</v>
      </c>
      <c r="G96">
        <v>0.5</v>
      </c>
      <c r="H96">
        <v>32</v>
      </c>
      <c r="I96" s="4">
        <f t="shared" si="3"/>
        <v>16</v>
      </c>
      <c r="K96" s="20">
        <v>32</v>
      </c>
      <c r="L96" s="21">
        <v>0.63</v>
      </c>
    </row>
    <row r="97" spans="1:12" x14ac:dyDescent="0.25">
      <c r="A97" s="1">
        <v>42922</v>
      </c>
      <c r="B97" s="1" t="str">
        <f t="shared" si="2"/>
        <v>julio</v>
      </c>
      <c r="C97" t="s">
        <v>18</v>
      </c>
      <c r="D97">
        <v>91.699999999999989</v>
      </c>
      <c r="E97" s="2">
        <v>0.51</v>
      </c>
      <c r="F97">
        <v>46</v>
      </c>
      <c r="G97">
        <v>0.5</v>
      </c>
      <c r="H97">
        <v>39</v>
      </c>
      <c r="I97" s="4">
        <f t="shared" si="3"/>
        <v>19.5</v>
      </c>
      <c r="K97" s="16">
        <v>39</v>
      </c>
      <c r="L97" s="17">
        <v>0.51</v>
      </c>
    </row>
    <row r="98" spans="1:12" x14ac:dyDescent="0.25">
      <c r="A98" s="1">
        <v>42923</v>
      </c>
      <c r="B98" s="1" t="str">
        <f t="shared" si="2"/>
        <v>julio</v>
      </c>
      <c r="C98" t="s">
        <v>14</v>
      </c>
      <c r="D98">
        <v>82.5</v>
      </c>
      <c r="E98" s="2">
        <v>0.56999999999999995</v>
      </c>
      <c r="F98">
        <v>41</v>
      </c>
      <c r="G98">
        <v>0.5</v>
      </c>
      <c r="H98">
        <v>35</v>
      </c>
      <c r="I98" s="4">
        <f t="shared" si="3"/>
        <v>17.5</v>
      </c>
      <c r="K98" s="20">
        <v>35</v>
      </c>
      <c r="L98" s="21">
        <v>0.56999999999999995</v>
      </c>
    </row>
    <row r="99" spans="1:12" x14ac:dyDescent="0.25">
      <c r="A99" s="1">
        <v>42924</v>
      </c>
      <c r="B99" s="1" t="str">
        <f t="shared" si="2"/>
        <v>julio</v>
      </c>
      <c r="C99" t="s">
        <v>16</v>
      </c>
      <c r="D99">
        <v>83.199999999999989</v>
      </c>
      <c r="E99" s="2">
        <v>0.56999999999999995</v>
      </c>
      <c r="F99">
        <v>44</v>
      </c>
      <c r="G99">
        <v>0.5</v>
      </c>
      <c r="H99">
        <v>34</v>
      </c>
      <c r="I99" s="4">
        <f t="shared" si="3"/>
        <v>17</v>
      </c>
      <c r="K99" s="16">
        <v>34</v>
      </c>
      <c r="L99" s="17">
        <v>0.56999999999999995</v>
      </c>
    </row>
    <row r="100" spans="1:12" x14ac:dyDescent="0.25">
      <c r="A100" s="1">
        <v>42925</v>
      </c>
      <c r="B100" s="1" t="str">
        <f t="shared" si="2"/>
        <v>julio</v>
      </c>
      <c r="C100" t="s">
        <v>17</v>
      </c>
      <c r="D100">
        <v>77.899999999999991</v>
      </c>
      <c r="E100" s="2">
        <v>0.59</v>
      </c>
      <c r="F100">
        <v>44</v>
      </c>
      <c r="G100">
        <v>0.5</v>
      </c>
      <c r="H100">
        <v>33</v>
      </c>
      <c r="I100" s="4">
        <f t="shared" si="3"/>
        <v>16.5</v>
      </c>
      <c r="K100" s="20">
        <v>33</v>
      </c>
      <c r="L100" s="21">
        <v>0.59</v>
      </c>
    </row>
    <row r="101" spans="1:12" x14ac:dyDescent="0.25">
      <c r="A101" s="1">
        <v>42926</v>
      </c>
      <c r="B101" s="1" t="str">
        <f t="shared" si="2"/>
        <v>julio</v>
      </c>
      <c r="C101" t="s">
        <v>15</v>
      </c>
      <c r="D101">
        <v>98</v>
      </c>
      <c r="E101" s="2">
        <v>0.49</v>
      </c>
      <c r="F101">
        <v>66</v>
      </c>
      <c r="G101">
        <v>0.5</v>
      </c>
      <c r="H101">
        <v>40</v>
      </c>
      <c r="I101" s="4">
        <f t="shared" si="3"/>
        <v>20</v>
      </c>
      <c r="K101" s="16">
        <v>40</v>
      </c>
      <c r="L101" s="17">
        <v>0.49</v>
      </c>
    </row>
    <row r="102" spans="1:12" x14ac:dyDescent="0.25">
      <c r="A102" s="1">
        <v>42929</v>
      </c>
      <c r="B102" s="1" t="str">
        <f t="shared" si="2"/>
        <v>julio</v>
      </c>
      <c r="C102" t="s">
        <v>18</v>
      </c>
      <c r="D102">
        <v>78.899999999999991</v>
      </c>
      <c r="E102" s="2">
        <v>0.61</v>
      </c>
      <c r="F102">
        <v>49</v>
      </c>
      <c r="G102">
        <v>0.5</v>
      </c>
      <c r="H102">
        <v>33</v>
      </c>
      <c r="I102" s="4">
        <f t="shared" si="3"/>
        <v>16.5</v>
      </c>
      <c r="K102" s="20">
        <v>33</v>
      </c>
      <c r="L102" s="21">
        <v>0.61</v>
      </c>
    </row>
    <row r="103" spans="1:12" x14ac:dyDescent="0.25">
      <c r="A103" s="1">
        <v>42930</v>
      </c>
      <c r="B103" s="1" t="str">
        <f t="shared" si="2"/>
        <v>julio</v>
      </c>
      <c r="C103" t="s">
        <v>14</v>
      </c>
      <c r="D103">
        <v>92</v>
      </c>
      <c r="E103" s="2">
        <v>0.5</v>
      </c>
      <c r="F103">
        <v>80</v>
      </c>
      <c r="G103">
        <v>0.5</v>
      </c>
      <c r="H103">
        <v>40</v>
      </c>
      <c r="I103" s="4">
        <f t="shared" si="3"/>
        <v>20</v>
      </c>
      <c r="K103" s="16">
        <v>40</v>
      </c>
      <c r="L103" s="17">
        <v>0.5</v>
      </c>
    </row>
    <row r="104" spans="1:12" x14ac:dyDescent="0.25">
      <c r="A104" s="1">
        <v>42931</v>
      </c>
      <c r="B104" s="1" t="str">
        <f t="shared" si="2"/>
        <v>julio</v>
      </c>
      <c r="C104" t="s">
        <v>16</v>
      </c>
      <c r="D104">
        <v>82.5</v>
      </c>
      <c r="E104" s="2">
        <v>0.54</v>
      </c>
      <c r="F104">
        <v>56</v>
      </c>
      <c r="G104">
        <v>0.5</v>
      </c>
      <c r="H104">
        <v>35</v>
      </c>
      <c r="I104" s="4">
        <f t="shared" si="3"/>
        <v>17.5</v>
      </c>
      <c r="K104" s="20">
        <v>35</v>
      </c>
      <c r="L104" s="21">
        <v>0.54</v>
      </c>
    </row>
    <row r="105" spans="1:12" x14ac:dyDescent="0.25">
      <c r="A105" s="1">
        <v>42932</v>
      </c>
      <c r="B105" s="1" t="str">
        <f t="shared" si="2"/>
        <v>julio</v>
      </c>
      <c r="C105" t="s">
        <v>17</v>
      </c>
      <c r="D105">
        <v>79.199999999999989</v>
      </c>
      <c r="E105" s="2">
        <v>0.59</v>
      </c>
      <c r="F105">
        <v>50</v>
      </c>
      <c r="G105">
        <v>0.5</v>
      </c>
      <c r="H105">
        <v>34</v>
      </c>
      <c r="I105" s="4">
        <f t="shared" si="3"/>
        <v>17</v>
      </c>
      <c r="K105" s="16">
        <v>34</v>
      </c>
      <c r="L105" s="17">
        <v>0.59</v>
      </c>
    </row>
    <row r="106" spans="1:12" x14ac:dyDescent="0.25">
      <c r="A106" s="1">
        <v>42933</v>
      </c>
      <c r="B106" s="1" t="str">
        <f t="shared" si="2"/>
        <v>julio</v>
      </c>
      <c r="C106" t="s">
        <v>15</v>
      </c>
      <c r="D106">
        <v>80.899999999999991</v>
      </c>
      <c r="E106" s="2">
        <v>0.56999999999999995</v>
      </c>
      <c r="F106">
        <v>64</v>
      </c>
      <c r="G106">
        <v>0.5</v>
      </c>
      <c r="H106">
        <v>33</v>
      </c>
      <c r="I106" s="4">
        <f t="shared" si="3"/>
        <v>16.5</v>
      </c>
      <c r="K106" s="20">
        <v>33</v>
      </c>
      <c r="L106" s="21">
        <v>0.56999999999999995</v>
      </c>
    </row>
    <row r="107" spans="1:12" x14ac:dyDescent="0.25">
      <c r="A107" s="1">
        <v>42934</v>
      </c>
      <c r="B107" s="1" t="str">
        <f t="shared" si="2"/>
        <v>julio</v>
      </c>
      <c r="C107" t="s">
        <v>19</v>
      </c>
      <c r="D107">
        <v>99.3</v>
      </c>
      <c r="E107" s="2">
        <v>0.47</v>
      </c>
      <c r="F107">
        <v>76</v>
      </c>
      <c r="G107">
        <v>0.5</v>
      </c>
      <c r="H107">
        <v>41</v>
      </c>
      <c r="I107" s="4">
        <f t="shared" si="3"/>
        <v>20.5</v>
      </c>
      <c r="K107" s="16">
        <v>41</v>
      </c>
      <c r="L107" s="17">
        <v>0.47</v>
      </c>
    </row>
    <row r="108" spans="1:12" x14ac:dyDescent="0.25">
      <c r="A108" s="1">
        <v>42935</v>
      </c>
      <c r="B108" s="1" t="str">
        <f t="shared" si="2"/>
        <v>julio</v>
      </c>
      <c r="C108" t="s">
        <v>20</v>
      </c>
      <c r="D108">
        <v>83.8</v>
      </c>
      <c r="E108" s="2">
        <v>0.56000000000000005</v>
      </c>
      <c r="F108">
        <v>44</v>
      </c>
      <c r="G108">
        <v>0.5</v>
      </c>
      <c r="H108">
        <v>36</v>
      </c>
      <c r="I108" s="4">
        <f t="shared" si="3"/>
        <v>18</v>
      </c>
      <c r="K108" s="20">
        <v>36</v>
      </c>
      <c r="L108" s="21">
        <v>0.56000000000000005</v>
      </c>
    </row>
    <row r="109" spans="1:12" x14ac:dyDescent="0.25">
      <c r="A109" s="1">
        <v>42936</v>
      </c>
      <c r="B109" s="1" t="str">
        <f t="shared" si="2"/>
        <v>julio</v>
      </c>
      <c r="C109" t="s">
        <v>18</v>
      </c>
      <c r="D109">
        <v>86.5</v>
      </c>
      <c r="E109" s="2">
        <v>0.56999999999999995</v>
      </c>
      <c r="F109">
        <v>44</v>
      </c>
      <c r="G109">
        <v>0.5</v>
      </c>
      <c r="H109">
        <v>35</v>
      </c>
      <c r="I109" s="4">
        <f t="shared" si="3"/>
        <v>17.5</v>
      </c>
      <c r="K109" s="16">
        <v>35</v>
      </c>
      <c r="L109" s="17">
        <v>0.56999999999999995</v>
      </c>
    </row>
    <row r="110" spans="1:12" x14ac:dyDescent="0.25">
      <c r="A110" s="1">
        <v>42937</v>
      </c>
      <c r="B110" s="1" t="str">
        <f t="shared" si="2"/>
        <v>julio</v>
      </c>
      <c r="C110" t="s">
        <v>14</v>
      </c>
      <c r="D110">
        <v>76.899999999999991</v>
      </c>
      <c r="E110" s="2">
        <v>0.56999999999999995</v>
      </c>
      <c r="F110">
        <v>59</v>
      </c>
      <c r="G110">
        <v>0.5</v>
      </c>
      <c r="H110">
        <v>33</v>
      </c>
      <c r="I110" s="4">
        <f t="shared" si="3"/>
        <v>16.5</v>
      </c>
      <c r="K110" s="20">
        <v>33</v>
      </c>
      <c r="L110" s="21">
        <v>0.56999999999999995</v>
      </c>
    </row>
    <row r="111" spans="1:12" x14ac:dyDescent="0.25">
      <c r="A111" s="1">
        <v>42938</v>
      </c>
      <c r="B111" s="1" t="str">
        <f t="shared" si="2"/>
        <v>julio</v>
      </c>
      <c r="C111" t="s">
        <v>16</v>
      </c>
      <c r="D111">
        <v>99.6</v>
      </c>
      <c r="E111" s="2">
        <v>0.47</v>
      </c>
      <c r="F111">
        <v>49</v>
      </c>
      <c r="G111">
        <v>0.5</v>
      </c>
      <c r="H111">
        <v>42</v>
      </c>
      <c r="I111" s="4">
        <f t="shared" si="3"/>
        <v>21</v>
      </c>
      <c r="K111" s="16">
        <v>42</v>
      </c>
      <c r="L111" s="17">
        <v>0.47</v>
      </c>
    </row>
    <row r="112" spans="1:12" x14ac:dyDescent="0.25">
      <c r="A112" s="1">
        <v>42939</v>
      </c>
      <c r="B112" s="1" t="str">
        <f t="shared" si="2"/>
        <v>julio</v>
      </c>
      <c r="C112" t="s">
        <v>17</v>
      </c>
      <c r="D112">
        <v>89.1</v>
      </c>
      <c r="E112" s="2">
        <v>0.51</v>
      </c>
      <c r="F112">
        <v>72</v>
      </c>
      <c r="G112">
        <v>0.5</v>
      </c>
      <c r="H112">
        <v>37</v>
      </c>
      <c r="I112" s="4">
        <f t="shared" si="3"/>
        <v>18.5</v>
      </c>
      <c r="K112" s="20">
        <v>37</v>
      </c>
      <c r="L112" s="21">
        <v>0.51</v>
      </c>
    </row>
    <row r="113" spans="1:12" x14ac:dyDescent="0.25">
      <c r="A113" s="1">
        <v>42940</v>
      </c>
      <c r="B113" s="1" t="str">
        <f t="shared" si="2"/>
        <v>julio</v>
      </c>
      <c r="C113" t="s">
        <v>15</v>
      </c>
      <c r="D113">
        <v>83.5</v>
      </c>
      <c r="E113" s="2">
        <v>0.56999999999999995</v>
      </c>
      <c r="F113">
        <v>69</v>
      </c>
      <c r="G113">
        <v>0.5</v>
      </c>
      <c r="H113">
        <v>35</v>
      </c>
      <c r="I113" s="4">
        <f t="shared" si="3"/>
        <v>17.5</v>
      </c>
      <c r="K113" s="16">
        <v>35</v>
      </c>
      <c r="L113" s="17">
        <v>0.56999999999999995</v>
      </c>
    </row>
    <row r="114" spans="1:12" x14ac:dyDescent="0.25">
      <c r="A114" s="1">
        <v>42941</v>
      </c>
      <c r="B114" s="1" t="str">
        <f t="shared" si="2"/>
        <v>julio</v>
      </c>
      <c r="C114" t="s">
        <v>19</v>
      </c>
      <c r="D114">
        <v>79.899999999999991</v>
      </c>
      <c r="E114" s="2">
        <v>0.56999999999999995</v>
      </c>
      <c r="F114">
        <v>64</v>
      </c>
      <c r="G114">
        <v>0.5</v>
      </c>
      <c r="H114">
        <v>33</v>
      </c>
      <c r="I114" s="4">
        <f t="shared" si="3"/>
        <v>16.5</v>
      </c>
      <c r="K114" s="20">
        <v>33</v>
      </c>
      <c r="L114" s="21">
        <v>0.56999999999999995</v>
      </c>
    </row>
    <row r="115" spans="1:12" x14ac:dyDescent="0.25">
      <c r="A115" s="1">
        <v>42943</v>
      </c>
      <c r="B115" s="1" t="str">
        <f t="shared" si="2"/>
        <v>julio</v>
      </c>
      <c r="C115" t="s">
        <v>18</v>
      </c>
      <c r="D115">
        <v>97.899999999999991</v>
      </c>
      <c r="E115" s="2">
        <v>0.47</v>
      </c>
      <c r="F115">
        <v>74</v>
      </c>
      <c r="G115">
        <v>0.5</v>
      </c>
      <c r="H115">
        <v>43</v>
      </c>
      <c r="I115" s="4">
        <f t="shared" si="3"/>
        <v>21.5</v>
      </c>
      <c r="K115" s="16">
        <v>43</v>
      </c>
      <c r="L115" s="17">
        <v>0.47</v>
      </c>
    </row>
    <row r="116" spans="1:12" x14ac:dyDescent="0.25">
      <c r="A116" s="1">
        <v>42944</v>
      </c>
      <c r="B116" s="1" t="str">
        <f t="shared" si="2"/>
        <v>julio</v>
      </c>
      <c r="C116" t="s">
        <v>14</v>
      </c>
      <c r="D116">
        <v>87.399999999999991</v>
      </c>
      <c r="E116" s="2">
        <v>0.51</v>
      </c>
      <c r="F116">
        <v>58</v>
      </c>
      <c r="G116">
        <v>0.5</v>
      </c>
      <c r="H116">
        <v>38</v>
      </c>
      <c r="I116" s="4">
        <f t="shared" si="3"/>
        <v>19</v>
      </c>
      <c r="K116" s="20">
        <v>38</v>
      </c>
      <c r="L116" s="21">
        <v>0.51</v>
      </c>
    </row>
    <row r="117" spans="1:12" x14ac:dyDescent="0.25">
      <c r="A117" s="1">
        <v>42945</v>
      </c>
      <c r="B117" s="1" t="str">
        <f t="shared" si="2"/>
        <v>julio</v>
      </c>
      <c r="C117" t="s">
        <v>16</v>
      </c>
      <c r="D117">
        <v>85.5</v>
      </c>
      <c r="E117" s="2">
        <v>0.56999999999999995</v>
      </c>
      <c r="F117">
        <v>50</v>
      </c>
      <c r="G117">
        <v>0.5</v>
      </c>
      <c r="H117">
        <v>35</v>
      </c>
      <c r="I117" s="4">
        <f t="shared" si="3"/>
        <v>17.5</v>
      </c>
      <c r="K117" s="16">
        <v>35</v>
      </c>
      <c r="L117" s="17">
        <v>0.56999999999999995</v>
      </c>
    </row>
    <row r="118" spans="1:12" x14ac:dyDescent="0.25">
      <c r="A118" s="1">
        <v>42946</v>
      </c>
      <c r="B118" s="1" t="str">
        <f t="shared" si="2"/>
        <v>julio</v>
      </c>
      <c r="C118" t="s">
        <v>17</v>
      </c>
      <c r="D118">
        <v>78.199999999999989</v>
      </c>
      <c r="E118" s="2">
        <v>0.59</v>
      </c>
      <c r="F118">
        <v>52</v>
      </c>
      <c r="G118">
        <v>0.5</v>
      </c>
      <c r="H118">
        <v>34</v>
      </c>
      <c r="I118" s="4">
        <f t="shared" si="3"/>
        <v>17</v>
      </c>
      <c r="K118" s="20">
        <v>34</v>
      </c>
      <c r="L118" s="21">
        <v>0.59</v>
      </c>
    </row>
    <row r="119" spans="1:12" x14ac:dyDescent="0.25">
      <c r="A119" s="1">
        <v>42948</v>
      </c>
      <c r="B119" s="1" t="str">
        <f t="shared" si="2"/>
        <v>agosto</v>
      </c>
      <c r="C119" t="s">
        <v>19</v>
      </c>
      <c r="D119">
        <v>75.599999999999994</v>
      </c>
      <c r="E119" s="2">
        <v>0.63</v>
      </c>
      <c r="F119">
        <v>56</v>
      </c>
      <c r="G119">
        <v>0.5</v>
      </c>
      <c r="H119">
        <v>32</v>
      </c>
      <c r="I119" s="4">
        <f t="shared" si="3"/>
        <v>16</v>
      </c>
      <c r="K119" s="16">
        <v>32</v>
      </c>
      <c r="L119" s="17">
        <v>0.63</v>
      </c>
    </row>
    <row r="120" spans="1:12" x14ac:dyDescent="0.25">
      <c r="A120" s="1">
        <v>42949</v>
      </c>
      <c r="B120" s="1" t="str">
        <f t="shared" si="2"/>
        <v>agosto</v>
      </c>
      <c r="C120" t="s">
        <v>20</v>
      </c>
      <c r="D120">
        <v>76.3</v>
      </c>
      <c r="E120" s="2">
        <v>0.63</v>
      </c>
      <c r="F120">
        <v>48</v>
      </c>
      <c r="G120">
        <v>0.5</v>
      </c>
      <c r="H120">
        <v>31</v>
      </c>
      <c r="I120" s="4">
        <f t="shared" si="3"/>
        <v>15.5</v>
      </c>
      <c r="K120" s="20">
        <v>31</v>
      </c>
      <c r="L120" s="21">
        <v>0.63</v>
      </c>
    </row>
    <row r="121" spans="1:12" x14ac:dyDescent="0.25">
      <c r="A121" s="1">
        <v>42950</v>
      </c>
      <c r="B121" s="1" t="str">
        <f t="shared" si="2"/>
        <v>agosto</v>
      </c>
      <c r="C121" t="s">
        <v>18</v>
      </c>
      <c r="D121">
        <v>75</v>
      </c>
      <c r="E121" s="2">
        <v>0.63</v>
      </c>
      <c r="F121">
        <v>52</v>
      </c>
      <c r="G121">
        <v>0.5</v>
      </c>
      <c r="H121">
        <v>30</v>
      </c>
      <c r="I121" s="4">
        <f t="shared" si="3"/>
        <v>15</v>
      </c>
      <c r="K121" s="16">
        <v>30</v>
      </c>
      <c r="L121" s="17">
        <v>0.63</v>
      </c>
    </row>
    <row r="122" spans="1:12" x14ac:dyDescent="0.25">
      <c r="A122" s="1">
        <v>42952</v>
      </c>
      <c r="B122" s="1" t="str">
        <f t="shared" si="2"/>
        <v>agosto</v>
      </c>
      <c r="C122" t="s">
        <v>16</v>
      </c>
      <c r="D122">
        <v>76.599999999999994</v>
      </c>
      <c r="E122" s="2">
        <v>0.61</v>
      </c>
      <c r="F122">
        <v>66</v>
      </c>
      <c r="G122">
        <v>0.5</v>
      </c>
      <c r="H122">
        <v>32</v>
      </c>
      <c r="I122" s="4">
        <f t="shared" si="3"/>
        <v>16</v>
      </c>
      <c r="K122" s="20">
        <v>32</v>
      </c>
      <c r="L122" s="21">
        <v>0.61</v>
      </c>
    </row>
    <row r="123" spans="1:12" x14ac:dyDescent="0.25">
      <c r="A123" s="1">
        <v>42955</v>
      </c>
      <c r="B123" s="1" t="str">
        <f t="shared" si="2"/>
        <v>agosto</v>
      </c>
      <c r="C123" t="s">
        <v>19</v>
      </c>
      <c r="D123">
        <v>68.699999999999989</v>
      </c>
      <c r="E123" s="2">
        <v>0.65</v>
      </c>
      <c r="F123">
        <v>50</v>
      </c>
      <c r="G123">
        <v>0.5</v>
      </c>
      <c r="H123">
        <v>29</v>
      </c>
      <c r="I123" s="4">
        <f t="shared" si="3"/>
        <v>14.5</v>
      </c>
      <c r="K123" s="16">
        <v>29</v>
      </c>
      <c r="L123" s="17">
        <v>0.65</v>
      </c>
    </row>
    <row r="124" spans="1:12" x14ac:dyDescent="0.25">
      <c r="A124" s="1">
        <v>42956</v>
      </c>
      <c r="B124" s="1" t="str">
        <f t="shared" si="2"/>
        <v>agosto</v>
      </c>
      <c r="C124" t="s">
        <v>20</v>
      </c>
      <c r="D124">
        <v>76.599999999999994</v>
      </c>
      <c r="E124" s="2">
        <v>0.63</v>
      </c>
      <c r="F124">
        <v>55</v>
      </c>
      <c r="G124">
        <v>0.5</v>
      </c>
      <c r="H124">
        <v>32</v>
      </c>
      <c r="I124" s="4">
        <f t="shared" si="3"/>
        <v>16</v>
      </c>
      <c r="K124" s="20">
        <v>32</v>
      </c>
      <c r="L124" s="21">
        <v>0.63</v>
      </c>
    </row>
    <row r="125" spans="1:12" x14ac:dyDescent="0.25">
      <c r="A125" s="1">
        <v>42957</v>
      </c>
      <c r="B125" s="1" t="str">
        <f t="shared" si="2"/>
        <v>agosto</v>
      </c>
      <c r="C125" t="s">
        <v>18</v>
      </c>
      <c r="D125">
        <v>70.3</v>
      </c>
      <c r="E125" s="2">
        <v>0.65</v>
      </c>
      <c r="F125">
        <v>56</v>
      </c>
      <c r="G125">
        <v>0.5</v>
      </c>
      <c r="H125">
        <v>31</v>
      </c>
      <c r="I125" s="4">
        <f t="shared" si="3"/>
        <v>15.5</v>
      </c>
      <c r="K125" s="16">
        <v>31</v>
      </c>
      <c r="L125" s="17">
        <v>0.65</v>
      </c>
    </row>
    <row r="126" spans="1:12" x14ac:dyDescent="0.25">
      <c r="A126" s="1">
        <v>42958</v>
      </c>
      <c r="B126" s="1" t="str">
        <f t="shared" si="2"/>
        <v>agosto</v>
      </c>
      <c r="C126" t="s">
        <v>14</v>
      </c>
      <c r="D126">
        <v>75</v>
      </c>
      <c r="E126" s="2">
        <v>0.67</v>
      </c>
      <c r="F126">
        <v>49</v>
      </c>
      <c r="G126">
        <v>0.5</v>
      </c>
      <c r="H126">
        <v>30</v>
      </c>
      <c r="I126" s="4">
        <f t="shared" si="3"/>
        <v>15</v>
      </c>
      <c r="K126" s="20">
        <v>30</v>
      </c>
      <c r="L126" s="21">
        <v>0.67</v>
      </c>
    </row>
    <row r="127" spans="1:12" x14ac:dyDescent="0.25">
      <c r="A127" s="1">
        <v>42959</v>
      </c>
      <c r="B127" s="1" t="str">
        <f t="shared" si="2"/>
        <v>agosto</v>
      </c>
      <c r="C127" t="s">
        <v>16</v>
      </c>
      <c r="D127">
        <v>67.699999999999989</v>
      </c>
      <c r="E127" s="2">
        <v>0.65</v>
      </c>
      <c r="F127">
        <v>43</v>
      </c>
      <c r="G127">
        <v>0.5</v>
      </c>
      <c r="H127">
        <v>29</v>
      </c>
      <c r="I127" s="4">
        <f t="shared" si="3"/>
        <v>14.5</v>
      </c>
      <c r="K127" s="16">
        <v>29</v>
      </c>
      <c r="L127" s="17">
        <v>0.65</v>
      </c>
    </row>
    <row r="128" spans="1:12" x14ac:dyDescent="0.25">
      <c r="A128" s="1">
        <v>42960</v>
      </c>
      <c r="B128" s="1" t="str">
        <f t="shared" si="2"/>
        <v>agosto</v>
      </c>
      <c r="C128" t="s">
        <v>17</v>
      </c>
      <c r="D128">
        <v>67.699999999999989</v>
      </c>
      <c r="E128" s="2">
        <v>0.65</v>
      </c>
      <c r="F128">
        <v>54</v>
      </c>
      <c r="G128">
        <v>0.5</v>
      </c>
      <c r="H128">
        <v>29</v>
      </c>
      <c r="I128" s="4">
        <f t="shared" si="3"/>
        <v>14.5</v>
      </c>
      <c r="K128" s="20">
        <v>29</v>
      </c>
      <c r="L128" s="21">
        <v>0.65</v>
      </c>
    </row>
    <row r="129" spans="1:12" x14ac:dyDescent="0.25">
      <c r="A129" s="1">
        <v>42961</v>
      </c>
      <c r="B129" s="1" t="str">
        <f t="shared" si="2"/>
        <v>agosto</v>
      </c>
      <c r="C129" t="s">
        <v>15</v>
      </c>
      <c r="D129">
        <v>72.599999999999994</v>
      </c>
      <c r="E129" s="2">
        <v>0.59</v>
      </c>
      <c r="F129">
        <v>43</v>
      </c>
      <c r="G129">
        <v>0.5</v>
      </c>
      <c r="H129">
        <v>32</v>
      </c>
      <c r="I129" s="4">
        <f t="shared" si="3"/>
        <v>16</v>
      </c>
      <c r="K129" s="16">
        <v>32</v>
      </c>
      <c r="L129" s="17">
        <v>0.59</v>
      </c>
    </row>
    <row r="130" spans="1:12" x14ac:dyDescent="0.25">
      <c r="A130" s="1">
        <v>42962</v>
      </c>
      <c r="B130" s="1" t="str">
        <f t="shared" si="2"/>
        <v>agosto</v>
      </c>
      <c r="C130" t="s">
        <v>19</v>
      </c>
      <c r="D130">
        <v>74.3</v>
      </c>
      <c r="E130" s="2">
        <v>0.63</v>
      </c>
      <c r="F130">
        <v>44</v>
      </c>
      <c r="G130">
        <v>0.5</v>
      </c>
      <c r="H130">
        <v>31</v>
      </c>
      <c r="I130" s="4">
        <f t="shared" si="3"/>
        <v>15.5</v>
      </c>
      <c r="K130" s="20">
        <v>31</v>
      </c>
      <c r="L130" s="21">
        <v>0.63</v>
      </c>
    </row>
    <row r="131" spans="1:12" x14ac:dyDescent="0.25">
      <c r="A131" s="1">
        <v>42963</v>
      </c>
      <c r="B131" s="1" t="str">
        <f t="shared" si="2"/>
        <v>agosto</v>
      </c>
      <c r="C131" t="s">
        <v>20</v>
      </c>
      <c r="D131">
        <v>71</v>
      </c>
      <c r="E131" s="2">
        <v>0.63</v>
      </c>
      <c r="F131">
        <v>49</v>
      </c>
      <c r="G131">
        <v>0.5</v>
      </c>
      <c r="H131">
        <v>30</v>
      </c>
      <c r="I131" s="4">
        <f t="shared" si="3"/>
        <v>15</v>
      </c>
      <c r="K131" s="16">
        <v>30</v>
      </c>
      <c r="L131" s="17">
        <v>0.63</v>
      </c>
    </row>
    <row r="132" spans="1:12" x14ac:dyDescent="0.25">
      <c r="A132" s="1">
        <v>42964</v>
      </c>
      <c r="B132" s="1" t="str">
        <f t="shared" si="2"/>
        <v>agosto</v>
      </c>
      <c r="C132" t="s">
        <v>18</v>
      </c>
      <c r="D132">
        <v>68</v>
      </c>
      <c r="E132" s="2">
        <v>0.67</v>
      </c>
      <c r="F132">
        <v>42</v>
      </c>
      <c r="G132">
        <v>0.5</v>
      </c>
      <c r="H132">
        <v>30</v>
      </c>
      <c r="I132" s="4">
        <f t="shared" si="3"/>
        <v>15</v>
      </c>
      <c r="K132" s="20">
        <v>30</v>
      </c>
      <c r="L132" s="21">
        <v>0.67</v>
      </c>
    </row>
    <row r="133" spans="1:12" x14ac:dyDescent="0.25">
      <c r="A133" s="1">
        <v>42965</v>
      </c>
      <c r="B133" s="1" t="str">
        <f t="shared" si="2"/>
        <v>agosto</v>
      </c>
      <c r="C133" t="s">
        <v>14</v>
      </c>
      <c r="D133">
        <v>65.699999999999989</v>
      </c>
      <c r="E133" s="2">
        <v>0.69</v>
      </c>
      <c r="F133">
        <v>45</v>
      </c>
      <c r="G133">
        <v>0.5</v>
      </c>
      <c r="H133">
        <v>29</v>
      </c>
      <c r="I133" s="4">
        <f t="shared" si="3"/>
        <v>14.5</v>
      </c>
      <c r="K133" s="16">
        <v>29</v>
      </c>
      <c r="L133" s="17">
        <v>0.69</v>
      </c>
    </row>
    <row r="134" spans="1:12" x14ac:dyDescent="0.25">
      <c r="A134" s="1">
        <v>42966</v>
      </c>
      <c r="B134" s="1" t="str">
        <f t="shared" si="2"/>
        <v>agosto</v>
      </c>
      <c r="C134" t="s">
        <v>16</v>
      </c>
      <c r="D134">
        <v>79.599999999999994</v>
      </c>
      <c r="E134" s="2">
        <v>0.61</v>
      </c>
      <c r="F134">
        <v>58</v>
      </c>
      <c r="G134">
        <v>0.5</v>
      </c>
      <c r="H134">
        <v>32</v>
      </c>
      <c r="I134" s="4">
        <f t="shared" si="3"/>
        <v>16</v>
      </c>
      <c r="K134" s="20">
        <v>32</v>
      </c>
      <c r="L134" s="21">
        <v>0.61</v>
      </c>
    </row>
    <row r="135" spans="1:12" x14ac:dyDescent="0.25">
      <c r="A135" s="1">
        <v>42967</v>
      </c>
      <c r="B135" s="1" t="str">
        <f t="shared" si="2"/>
        <v>agosto</v>
      </c>
      <c r="C135" t="s">
        <v>17</v>
      </c>
      <c r="D135">
        <v>74.3</v>
      </c>
      <c r="E135" s="2">
        <v>0.65</v>
      </c>
      <c r="F135">
        <v>53</v>
      </c>
      <c r="G135">
        <v>0.5</v>
      </c>
      <c r="H135">
        <v>31</v>
      </c>
      <c r="I135" s="4">
        <f t="shared" si="3"/>
        <v>15.5</v>
      </c>
      <c r="K135" s="16">
        <v>31</v>
      </c>
      <c r="L135" s="17">
        <v>0.65</v>
      </c>
    </row>
    <row r="136" spans="1:12" x14ac:dyDescent="0.25">
      <c r="A136" s="1">
        <v>42968</v>
      </c>
      <c r="B136" s="1" t="str">
        <f t="shared" si="2"/>
        <v>agosto</v>
      </c>
      <c r="C136" t="s">
        <v>15</v>
      </c>
      <c r="D136">
        <v>68</v>
      </c>
      <c r="E136" s="2">
        <v>0.65</v>
      </c>
      <c r="F136">
        <v>58</v>
      </c>
      <c r="G136">
        <v>0.5</v>
      </c>
      <c r="H136">
        <v>30</v>
      </c>
      <c r="I136" s="4">
        <f t="shared" si="3"/>
        <v>15</v>
      </c>
      <c r="K136" s="20">
        <v>30</v>
      </c>
      <c r="L136" s="21">
        <v>0.65</v>
      </c>
    </row>
    <row r="137" spans="1:12" x14ac:dyDescent="0.25">
      <c r="A137" s="1">
        <v>42969</v>
      </c>
      <c r="B137" s="1" t="str">
        <f t="shared" si="2"/>
        <v>agosto</v>
      </c>
      <c r="C137" t="s">
        <v>19</v>
      </c>
      <c r="D137">
        <v>69</v>
      </c>
      <c r="E137" s="2">
        <v>0.63</v>
      </c>
      <c r="F137">
        <v>55</v>
      </c>
      <c r="G137">
        <v>0.5</v>
      </c>
      <c r="H137">
        <v>30</v>
      </c>
      <c r="I137" s="4">
        <f t="shared" si="3"/>
        <v>15</v>
      </c>
      <c r="K137" s="16">
        <v>30</v>
      </c>
      <c r="L137" s="17">
        <v>0.63</v>
      </c>
    </row>
    <row r="138" spans="1:12" x14ac:dyDescent="0.25">
      <c r="A138" s="1">
        <v>42971</v>
      </c>
      <c r="B138" s="1" t="str">
        <f t="shared" si="2"/>
        <v>agosto</v>
      </c>
      <c r="C138" t="s">
        <v>18</v>
      </c>
      <c r="D138">
        <v>74.599999999999994</v>
      </c>
      <c r="E138" s="2">
        <v>0.59</v>
      </c>
      <c r="F138">
        <v>64</v>
      </c>
      <c r="G138">
        <v>0.5</v>
      </c>
      <c r="H138">
        <v>32</v>
      </c>
      <c r="I138" s="4">
        <f t="shared" si="3"/>
        <v>16</v>
      </c>
      <c r="K138" s="20">
        <v>32</v>
      </c>
      <c r="L138" s="21">
        <v>0.59</v>
      </c>
    </row>
    <row r="139" spans="1:12" x14ac:dyDescent="0.25">
      <c r="A139" s="1">
        <v>42972</v>
      </c>
      <c r="B139" s="1" t="str">
        <f t="shared" si="2"/>
        <v>agosto</v>
      </c>
      <c r="C139" t="s">
        <v>14</v>
      </c>
      <c r="D139">
        <v>71</v>
      </c>
      <c r="E139" s="2">
        <v>0.63</v>
      </c>
      <c r="F139">
        <v>55</v>
      </c>
      <c r="G139">
        <v>0.5</v>
      </c>
      <c r="H139">
        <v>30</v>
      </c>
      <c r="I139" s="4">
        <f t="shared" si="3"/>
        <v>15</v>
      </c>
      <c r="K139" s="16">
        <v>30</v>
      </c>
      <c r="L139" s="17">
        <v>0.63</v>
      </c>
    </row>
    <row r="140" spans="1:12" x14ac:dyDescent="0.25">
      <c r="A140" s="1">
        <v>42973</v>
      </c>
      <c r="B140" s="1" t="str">
        <f t="shared" ref="B140:B203" si="4">TEXT(A140, "MMMM")</f>
        <v>agosto</v>
      </c>
      <c r="C140" t="s">
        <v>16</v>
      </c>
      <c r="D140">
        <v>70</v>
      </c>
      <c r="E140" s="2">
        <v>0.63</v>
      </c>
      <c r="F140">
        <v>46</v>
      </c>
      <c r="G140">
        <v>0.5</v>
      </c>
      <c r="H140">
        <v>30</v>
      </c>
      <c r="I140" s="4">
        <f t="shared" ref="I140:I203" si="5" xml:space="preserve"> G140*H140</f>
        <v>15</v>
      </c>
      <c r="K140" s="20">
        <v>30</v>
      </c>
      <c r="L140" s="21">
        <v>0.63</v>
      </c>
    </row>
    <row r="141" spans="1:12" x14ac:dyDescent="0.25">
      <c r="A141" s="1">
        <v>42974</v>
      </c>
      <c r="B141" s="1" t="str">
        <f t="shared" si="4"/>
        <v>agosto</v>
      </c>
      <c r="C141" t="s">
        <v>17</v>
      </c>
      <c r="D141">
        <v>65.699999999999989</v>
      </c>
      <c r="E141" s="2">
        <v>0.65</v>
      </c>
      <c r="F141">
        <v>45</v>
      </c>
      <c r="G141">
        <v>0.5</v>
      </c>
      <c r="H141">
        <v>29</v>
      </c>
      <c r="I141" s="4">
        <f t="shared" si="5"/>
        <v>14.5</v>
      </c>
      <c r="K141" s="16">
        <v>29</v>
      </c>
      <c r="L141" s="17">
        <v>0.65</v>
      </c>
    </row>
    <row r="142" spans="1:12" x14ac:dyDescent="0.25">
      <c r="A142" s="1">
        <v>42975</v>
      </c>
      <c r="B142" s="1" t="str">
        <f t="shared" si="4"/>
        <v>agosto</v>
      </c>
      <c r="C142" t="s">
        <v>15</v>
      </c>
      <c r="D142">
        <v>77.599999999999994</v>
      </c>
      <c r="E142" s="2">
        <v>0.63</v>
      </c>
      <c r="F142">
        <v>49</v>
      </c>
      <c r="G142">
        <v>0.5</v>
      </c>
      <c r="H142">
        <v>32</v>
      </c>
      <c r="I142" s="4">
        <f t="shared" si="5"/>
        <v>16</v>
      </c>
      <c r="K142" s="20">
        <v>32</v>
      </c>
      <c r="L142" s="21">
        <v>0.63</v>
      </c>
    </row>
    <row r="143" spans="1:12" x14ac:dyDescent="0.25">
      <c r="A143" s="1">
        <v>42977</v>
      </c>
      <c r="B143" s="1" t="str">
        <f t="shared" si="4"/>
        <v>agosto</v>
      </c>
      <c r="C143" t="s">
        <v>20</v>
      </c>
      <c r="D143">
        <v>72</v>
      </c>
      <c r="E143" s="2">
        <v>0.63</v>
      </c>
      <c r="F143">
        <v>51</v>
      </c>
      <c r="G143">
        <v>0.5</v>
      </c>
      <c r="H143">
        <v>30</v>
      </c>
      <c r="I143" s="4">
        <f t="shared" si="5"/>
        <v>15</v>
      </c>
      <c r="K143" s="16">
        <v>30</v>
      </c>
      <c r="L143" s="17">
        <v>0.63</v>
      </c>
    </row>
    <row r="144" spans="1:12" x14ac:dyDescent="0.25">
      <c r="A144" s="1">
        <v>42978</v>
      </c>
      <c r="B144" s="1" t="str">
        <f t="shared" si="4"/>
        <v>agosto</v>
      </c>
      <c r="C144" t="s">
        <v>18</v>
      </c>
      <c r="D144">
        <v>67.699999999999989</v>
      </c>
      <c r="E144" s="2">
        <v>0.69</v>
      </c>
      <c r="F144">
        <v>58</v>
      </c>
      <c r="G144">
        <v>0.5</v>
      </c>
      <c r="H144">
        <v>29</v>
      </c>
      <c r="I144" s="4">
        <f t="shared" si="5"/>
        <v>14.5</v>
      </c>
      <c r="K144" s="20">
        <v>29</v>
      </c>
      <c r="L144" s="21">
        <v>0.69</v>
      </c>
    </row>
    <row r="145" spans="1:12" x14ac:dyDescent="0.25">
      <c r="A145" s="1">
        <v>42979</v>
      </c>
      <c r="B145" s="1" t="str">
        <f t="shared" si="4"/>
        <v>septiembre</v>
      </c>
      <c r="C145" t="s">
        <v>14</v>
      </c>
      <c r="D145">
        <v>71.699999999999989</v>
      </c>
      <c r="E145" s="2">
        <v>0.69</v>
      </c>
      <c r="F145">
        <v>41</v>
      </c>
      <c r="G145">
        <v>0.3</v>
      </c>
      <c r="H145">
        <v>29</v>
      </c>
      <c r="I145" s="4">
        <f t="shared" si="5"/>
        <v>8.6999999999999993</v>
      </c>
      <c r="K145" s="16">
        <v>29</v>
      </c>
      <c r="L145" s="17">
        <v>0.69</v>
      </c>
    </row>
    <row r="146" spans="1:12" x14ac:dyDescent="0.25">
      <c r="A146" s="1">
        <v>42980</v>
      </c>
      <c r="B146" s="1" t="str">
        <f t="shared" si="4"/>
        <v>septiembre</v>
      </c>
      <c r="C146" t="s">
        <v>16</v>
      </c>
      <c r="D146">
        <v>67.399999999999991</v>
      </c>
      <c r="E146" s="2">
        <v>0.69</v>
      </c>
      <c r="F146">
        <v>53</v>
      </c>
      <c r="G146">
        <v>0.3</v>
      </c>
      <c r="H146">
        <v>28</v>
      </c>
      <c r="I146" s="4">
        <f t="shared" si="5"/>
        <v>8.4</v>
      </c>
      <c r="K146" s="20">
        <v>28</v>
      </c>
      <c r="L146" s="21">
        <v>0.69</v>
      </c>
    </row>
    <row r="147" spans="1:12" x14ac:dyDescent="0.25">
      <c r="A147" s="1">
        <v>42981</v>
      </c>
      <c r="B147" s="1" t="str">
        <f t="shared" si="4"/>
        <v>septiembre</v>
      </c>
      <c r="C147" t="s">
        <v>17</v>
      </c>
      <c r="D147">
        <v>61.099999999999994</v>
      </c>
      <c r="E147" s="2">
        <v>0.69</v>
      </c>
      <c r="F147">
        <v>50</v>
      </c>
      <c r="G147">
        <v>0.3</v>
      </c>
      <c r="H147">
        <v>27</v>
      </c>
      <c r="I147" s="4">
        <f t="shared" si="5"/>
        <v>8.1</v>
      </c>
      <c r="K147" s="16">
        <v>27</v>
      </c>
      <c r="L147" s="17">
        <v>0.69</v>
      </c>
    </row>
    <row r="148" spans="1:12" x14ac:dyDescent="0.25">
      <c r="A148" s="1">
        <v>42982</v>
      </c>
      <c r="B148" s="1" t="str">
        <f t="shared" si="4"/>
        <v>septiembre</v>
      </c>
      <c r="C148" t="s">
        <v>15</v>
      </c>
      <c r="D148">
        <v>59.8</v>
      </c>
      <c r="E148" s="2">
        <v>0.74</v>
      </c>
      <c r="F148">
        <v>54</v>
      </c>
      <c r="G148">
        <v>0.3</v>
      </c>
      <c r="H148">
        <v>26</v>
      </c>
      <c r="I148" s="4">
        <f t="shared" si="5"/>
        <v>7.8</v>
      </c>
      <c r="K148" s="20">
        <v>26</v>
      </c>
      <c r="L148" s="21">
        <v>0.74</v>
      </c>
    </row>
    <row r="149" spans="1:12" x14ac:dyDescent="0.25">
      <c r="A149" s="1">
        <v>42984</v>
      </c>
      <c r="B149" s="1" t="str">
        <f t="shared" si="4"/>
        <v>septiembre</v>
      </c>
      <c r="C149" t="s">
        <v>20</v>
      </c>
      <c r="D149">
        <v>71.699999999999989</v>
      </c>
      <c r="E149" s="2">
        <v>0.69</v>
      </c>
      <c r="F149">
        <v>60</v>
      </c>
      <c r="G149">
        <v>0.3</v>
      </c>
      <c r="H149">
        <v>29</v>
      </c>
      <c r="I149" s="4">
        <f t="shared" si="5"/>
        <v>8.6999999999999993</v>
      </c>
      <c r="K149" s="16">
        <v>29</v>
      </c>
      <c r="L149" s="17">
        <v>0.69</v>
      </c>
    </row>
    <row r="150" spans="1:12" x14ac:dyDescent="0.25">
      <c r="A150" s="1">
        <v>42985</v>
      </c>
      <c r="B150" s="1" t="str">
        <f t="shared" si="4"/>
        <v>septiembre</v>
      </c>
      <c r="C150" t="s">
        <v>18</v>
      </c>
      <c r="D150">
        <v>68.399999999999991</v>
      </c>
      <c r="E150" s="2">
        <v>0.67</v>
      </c>
      <c r="F150">
        <v>49</v>
      </c>
      <c r="G150">
        <v>0.3</v>
      </c>
      <c r="H150">
        <v>28</v>
      </c>
      <c r="I150" s="4">
        <f t="shared" si="5"/>
        <v>8.4</v>
      </c>
      <c r="K150" s="20">
        <v>28</v>
      </c>
      <c r="L150" s="21">
        <v>0.67</v>
      </c>
    </row>
    <row r="151" spans="1:12" x14ac:dyDescent="0.25">
      <c r="A151" s="1">
        <v>42987</v>
      </c>
      <c r="B151" s="1" t="str">
        <f t="shared" si="4"/>
        <v>septiembre</v>
      </c>
      <c r="C151" t="s">
        <v>16</v>
      </c>
      <c r="D151">
        <v>64.8</v>
      </c>
      <c r="E151" s="2">
        <v>0.77</v>
      </c>
      <c r="F151">
        <v>45</v>
      </c>
      <c r="G151">
        <v>0.3</v>
      </c>
      <c r="H151">
        <v>26</v>
      </c>
      <c r="I151" s="4">
        <f t="shared" si="5"/>
        <v>7.8</v>
      </c>
      <c r="K151" s="16">
        <v>26</v>
      </c>
      <c r="L151" s="17">
        <v>0.77</v>
      </c>
    </row>
    <row r="152" spans="1:12" x14ac:dyDescent="0.25">
      <c r="A152" s="1">
        <v>42988</v>
      </c>
      <c r="B152" s="1" t="str">
        <f t="shared" si="4"/>
        <v>septiembre</v>
      </c>
      <c r="C152" t="s">
        <v>17</v>
      </c>
      <c r="D152">
        <v>61.8</v>
      </c>
      <c r="E152" s="2">
        <v>0.74</v>
      </c>
      <c r="F152">
        <v>50</v>
      </c>
      <c r="G152">
        <v>0.3</v>
      </c>
      <c r="H152">
        <v>26</v>
      </c>
      <c r="I152" s="4">
        <f t="shared" si="5"/>
        <v>7.8</v>
      </c>
      <c r="K152" s="20">
        <v>26</v>
      </c>
      <c r="L152" s="21">
        <v>0.74</v>
      </c>
    </row>
    <row r="153" spans="1:12" x14ac:dyDescent="0.25">
      <c r="A153" s="1">
        <v>42991</v>
      </c>
      <c r="B153" s="1" t="str">
        <f t="shared" si="4"/>
        <v>septiembre</v>
      </c>
      <c r="C153" t="s">
        <v>20</v>
      </c>
      <c r="D153">
        <v>64.8</v>
      </c>
      <c r="E153" s="2">
        <v>0.71</v>
      </c>
      <c r="F153">
        <v>42</v>
      </c>
      <c r="G153">
        <v>0.3</v>
      </c>
      <c r="H153">
        <v>26</v>
      </c>
      <c r="I153" s="4">
        <f t="shared" si="5"/>
        <v>7.8</v>
      </c>
      <c r="K153" s="16">
        <v>26</v>
      </c>
      <c r="L153" s="17">
        <v>0.71</v>
      </c>
    </row>
    <row r="154" spans="1:12" x14ac:dyDescent="0.25">
      <c r="A154" s="1">
        <v>42993</v>
      </c>
      <c r="B154" s="1" t="str">
        <f t="shared" si="4"/>
        <v>septiembre</v>
      </c>
      <c r="C154" t="s">
        <v>14</v>
      </c>
      <c r="D154">
        <v>63.399999999999991</v>
      </c>
      <c r="E154" s="2">
        <v>0.67</v>
      </c>
      <c r="F154">
        <v>41</v>
      </c>
      <c r="G154">
        <v>0.3</v>
      </c>
      <c r="H154">
        <v>28</v>
      </c>
      <c r="I154" s="4">
        <f t="shared" si="5"/>
        <v>8.4</v>
      </c>
      <c r="K154" s="20">
        <v>28</v>
      </c>
      <c r="L154" s="21">
        <v>0.67</v>
      </c>
    </row>
    <row r="155" spans="1:12" x14ac:dyDescent="0.25">
      <c r="A155" s="1">
        <v>42995</v>
      </c>
      <c r="B155" s="1" t="str">
        <f t="shared" si="4"/>
        <v>septiembre</v>
      </c>
      <c r="C155" t="s">
        <v>17</v>
      </c>
      <c r="D155">
        <v>59.8</v>
      </c>
      <c r="E155" s="2">
        <v>0.71</v>
      </c>
      <c r="F155">
        <v>53</v>
      </c>
      <c r="G155">
        <v>0.3</v>
      </c>
      <c r="H155">
        <v>26</v>
      </c>
      <c r="I155" s="4">
        <f t="shared" si="5"/>
        <v>7.8</v>
      </c>
      <c r="K155" s="16">
        <v>26</v>
      </c>
      <c r="L155" s="17">
        <v>0.71</v>
      </c>
    </row>
    <row r="156" spans="1:12" x14ac:dyDescent="0.25">
      <c r="A156" s="1">
        <v>42997</v>
      </c>
      <c r="B156" s="1" t="str">
        <f t="shared" si="4"/>
        <v>septiembre</v>
      </c>
      <c r="C156" t="s">
        <v>19</v>
      </c>
      <c r="D156">
        <v>67.399999999999991</v>
      </c>
      <c r="E156" s="2">
        <v>0.67</v>
      </c>
      <c r="F156">
        <v>48</v>
      </c>
      <c r="G156">
        <v>0.3</v>
      </c>
      <c r="H156">
        <v>28</v>
      </c>
      <c r="I156" s="4">
        <f t="shared" si="5"/>
        <v>8.4</v>
      </c>
      <c r="K156" s="20">
        <v>28</v>
      </c>
      <c r="L156" s="21">
        <v>0.67</v>
      </c>
    </row>
    <row r="157" spans="1:12" x14ac:dyDescent="0.25">
      <c r="A157" s="1">
        <v>42998</v>
      </c>
      <c r="B157" s="1" t="str">
        <f t="shared" si="4"/>
        <v>septiembre</v>
      </c>
      <c r="C157" t="s">
        <v>20</v>
      </c>
      <c r="D157">
        <v>67.099999999999994</v>
      </c>
      <c r="E157" s="2">
        <v>0.69</v>
      </c>
      <c r="F157">
        <v>52</v>
      </c>
      <c r="G157">
        <v>0.3</v>
      </c>
      <c r="H157">
        <v>27</v>
      </c>
      <c r="I157" s="4">
        <f t="shared" si="5"/>
        <v>8.1</v>
      </c>
      <c r="K157" s="16">
        <v>27</v>
      </c>
      <c r="L157" s="17">
        <v>0.69</v>
      </c>
    </row>
    <row r="158" spans="1:12" x14ac:dyDescent="0.25">
      <c r="A158" s="1">
        <v>42999</v>
      </c>
      <c r="B158" s="1" t="str">
        <f t="shared" si="4"/>
        <v>septiembre</v>
      </c>
      <c r="C158" t="s">
        <v>18</v>
      </c>
      <c r="D158">
        <v>59.8</v>
      </c>
      <c r="E158" s="2">
        <v>0.71</v>
      </c>
      <c r="F158">
        <v>42</v>
      </c>
      <c r="G158">
        <v>0.3</v>
      </c>
      <c r="H158">
        <v>26</v>
      </c>
      <c r="I158" s="4">
        <f t="shared" si="5"/>
        <v>7.8</v>
      </c>
      <c r="K158" s="20">
        <v>26</v>
      </c>
      <c r="L158" s="21">
        <v>0.71</v>
      </c>
    </row>
    <row r="159" spans="1:12" x14ac:dyDescent="0.25">
      <c r="A159" s="1">
        <v>43002</v>
      </c>
      <c r="B159" s="1" t="str">
        <f t="shared" si="4"/>
        <v>septiembre</v>
      </c>
      <c r="C159" t="s">
        <v>17</v>
      </c>
      <c r="D159">
        <v>63.399999999999991</v>
      </c>
      <c r="E159" s="2">
        <v>0.71</v>
      </c>
      <c r="F159">
        <v>43</v>
      </c>
      <c r="G159">
        <v>0.3</v>
      </c>
      <c r="H159">
        <v>28</v>
      </c>
      <c r="I159" s="4">
        <f t="shared" si="5"/>
        <v>8.4</v>
      </c>
      <c r="K159" s="16">
        <v>28</v>
      </c>
      <c r="L159" s="17">
        <v>0.71</v>
      </c>
    </row>
    <row r="160" spans="1:12" x14ac:dyDescent="0.25">
      <c r="A160" s="1">
        <v>43004</v>
      </c>
      <c r="B160" s="1" t="str">
        <f t="shared" si="4"/>
        <v>septiembre</v>
      </c>
      <c r="C160" t="s">
        <v>19</v>
      </c>
      <c r="D160">
        <v>61.8</v>
      </c>
      <c r="E160" s="2">
        <v>0.77</v>
      </c>
      <c r="F160">
        <v>51</v>
      </c>
      <c r="G160">
        <v>0.3</v>
      </c>
      <c r="H160">
        <v>26</v>
      </c>
      <c r="I160" s="4">
        <f t="shared" si="5"/>
        <v>7.8</v>
      </c>
      <c r="K160" s="20">
        <v>26</v>
      </c>
      <c r="L160" s="21">
        <v>0.77</v>
      </c>
    </row>
    <row r="161" spans="1:12" x14ac:dyDescent="0.25">
      <c r="A161" s="1">
        <v>43005</v>
      </c>
      <c r="B161" s="1" t="str">
        <f t="shared" si="4"/>
        <v>septiembre</v>
      </c>
      <c r="C161" t="s">
        <v>20</v>
      </c>
      <c r="D161">
        <v>70.699999999999989</v>
      </c>
      <c r="E161" s="2">
        <v>0.67</v>
      </c>
      <c r="F161">
        <v>51</v>
      </c>
      <c r="G161">
        <v>0.3</v>
      </c>
      <c r="H161">
        <v>29</v>
      </c>
      <c r="I161" s="4">
        <f t="shared" si="5"/>
        <v>8.6999999999999993</v>
      </c>
      <c r="K161" s="16">
        <v>29</v>
      </c>
      <c r="L161" s="17">
        <v>0.67</v>
      </c>
    </row>
    <row r="162" spans="1:12" x14ac:dyDescent="0.25">
      <c r="A162" s="1">
        <v>43007</v>
      </c>
      <c r="B162" s="1" t="str">
        <f t="shared" si="4"/>
        <v>septiembre</v>
      </c>
      <c r="C162" t="s">
        <v>14</v>
      </c>
      <c r="D162">
        <v>66.099999999999994</v>
      </c>
      <c r="E162" s="2">
        <v>0.71</v>
      </c>
      <c r="F162">
        <v>48</v>
      </c>
      <c r="G162">
        <v>0.3</v>
      </c>
      <c r="H162">
        <v>27</v>
      </c>
      <c r="I162" s="4">
        <f t="shared" si="5"/>
        <v>8.1</v>
      </c>
      <c r="K162" s="20">
        <v>27</v>
      </c>
      <c r="L162" s="21">
        <v>0.71</v>
      </c>
    </row>
    <row r="163" spans="1:12" x14ac:dyDescent="0.25">
      <c r="A163" s="1">
        <v>43009</v>
      </c>
      <c r="B163" s="1" t="str">
        <f t="shared" si="4"/>
        <v>octubre</v>
      </c>
      <c r="C163" t="s">
        <v>17</v>
      </c>
      <c r="D163">
        <v>56.499999999999993</v>
      </c>
      <c r="E163" s="2">
        <v>0.8</v>
      </c>
      <c r="F163">
        <v>43</v>
      </c>
      <c r="G163">
        <v>0.3</v>
      </c>
      <c r="H163">
        <v>25</v>
      </c>
      <c r="I163" s="4">
        <f t="shared" si="5"/>
        <v>7.5</v>
      </c>
      <c r="K163" s="16">
        <v>25</v>
      </c>
      <c r="L163" s="17">
        <v>0.8</v>
      </c>
    </row>
    <row r="164" spans="1:12" x14ac:dyDescent="0.25">
      <c r="A164" s="1">
        <v>43014</v>
      </c>
      <c r="B164" s="1" t="str">
        <f t="shared" si="4"/>
        <v>octubre</v>
      </c>
      <c r="C164" t="s">
        <v>14</v>
      </c>
      <c r="D164">
        <v>62.499999999999993</v>
      </c>
      <c r="E164" s="2">
        <v>0.74</v>
      </c>
      <c r="F164">
        <v>42</v>
      </c>
      <c r="G164">
        <v>0.3</v>
      </c>
      <c r="H164">
        <v>25</v>
      </c>
      <c r="I164" s="4">
        <f t="shared" si="5"/>
        <v>7.5</v>
      </c>
      <c r="K164" s="20">
        <v>25</v>
      </c>
      <c r="L164" s="21">
        <v>0.74</v>
      </c>
    </row>
    <row r="165" spans="1:12" x14ac:dyDescent="0.25">
      <c r="A165" s="1">
        <v>43016</v>
      </c>
      <c r="B165" s="1" t="str">
        <f t="shared" si="4"/>
        <v>octubre</v>
      </c>
      <c r="C165" t="s">
        <v>17</v>
      </c>
      <c r="D165">
        <v>60.199999999999996</v>
      </c>
      <c r="E165" s="2">
        <v>0.8</v>
      </c>
      <c r="F165">
        <v>47</v>
      </c>
      <c r="G165">
        <v>0.3</v>
      </c>
      <c r="H165">
        <v>24</v>
      </c>
      <c r="I165" s="4">
        <f t="shared" si="5"/>
        <v>7.1999999999999993</v>
      </c>
      <c r="K165" s="16">
        <v>24</v>
      </c>
      <c r="L165" s="17">
        <v>0.8</v>
      </c>
    </row>
    <row r="166" spans="1:12" x14ac:dyDescent="0.25">
      <c r="A166" s="1">
        <v>43017</v>
      </c>
      <c r="B166" s="1" t="str">
        <f t="shared" si="4"/>
        <v>octubre</v>
      </c>
      <c r="C166" t="s">
        <v>15</v>
      </c>
      <c r="D166">
        <v>63.499999999999993</v>
      </c>
      <c r="E166" s="2">
        <v>0.74</v>
      </c>
      <c r="F166">
        <v>47</v>
      </c>
      <c r="G166">
        <v>0.3</v>
      </c>
      <c r="H166">
        <v>25</v>
      </c>
      <c r="I166" s="4">
        <f t="shared" si="5"/>
        <v>7.5</v>
      </c>
      <c r="K166" s="20">
        <v>25</v>
      </c>
      <c r="L166" s="21">
        <v>0.74</v>
      </c>
    </row>
    <row r="167" spans="1:12" x14ac:dyDescent="0.25">
      <c r="A167" s="1">
        <v>43018</v>
      </c>
      <c r="B167" s="1" t="str">
        <f t="shared" si="4"/>
        <v>octubre</v>
      </c>
      <c r="C167" t="s">
        <v>19</v>
      </c>
      <c r="D167">
        <v>58.499999999999993</v>
      </c>
      <c r="E167" s="2">
        <v>0.74</v>
      </c>
      <c r="F167">
        <v>51</v>
      </c>
      <c r="G167">
        <v>0.3</v>
      </c>
      <c r="H167">
        <v>25</v>
      </c>
      <c r="I167" s="4">
        <f t="shared" si="5"/>
        <v>7.5</v>
      </c>
      <c r="K167" s="16">
        <v>25</v>
      </c>
      <c r="L167" s="17">
        <v>0.74</v>
      </c>
    </row>
    <row r="168" spans="1:12" x14ac:dyDescent="0.25">
      <c r="A168" s="1">
        <v>43019</v>
      </c>
      <c r="B168" s="1" t="str">
        <f t="shared" si="4"/>
        <v>octubre</v>
      </c>
      <c r="C168" t="s">
        <v>20</v>
      </c>
      <c r="D168">
        <v>61.499999999999993</v>
      </c>
      <c r="E168" s="2">
        <v>0.77</v>
      </c>
      <c r="F168">
        <v>47</v>
      </c>
      <c r="G168">
        <v>0.3</v>
      </c>
      <c r="H168">
        <v>25</v>
      </c>
      <c r="I168" s="4">
        <f t="shared" si="5"/>
        <v>7.5</v>
      </c>
      <c r="K168" s="20">
        <v>25</v>
      </c>
      <c r="L168" s="21">
        <v>0.77</v>
      </c>
    </row>
    <row r="169" spans="1:12" x14ac:dyDescent="0.25">
      <c r="A169" s="1">
        <v>43025</v>
      </c>
      <c r="B169" s="1" t="str">
        <f t="shared" si="4"/>
        <v>octubre</v>
      </c>
      <c r="C169" t="s">
        <v>19</v>
      </c>
      <c r="D169">
        <v>58.499999999999993</v>
      </c>
      <c r="E169" s="2">
        <v>0.77</v>
      </c>
      <c r="F169">
        <v>46</v>
      </c>
      <c r="G169">
        <v>0.3</v>
      </c>
      <c r="H169">
        <v>25</v>
      </c>
      <c r="I169" s="4">
        <f t="shared" si="5"/>
        <v>7.5</v>
      </c>
      <c r="K169" s="16">
        <v>25</v>
      </c>
      <c r="L169" s="17">
        <v>0.77</v>
      </c>
    </row>
    <row r="170" spans="1:12" x14ac:dyDescent="0.25">
      <c r="A170" s="1">
        <v>43027</v>
      </c>
      <c r="B170" s="1" t="str">
        <f t="shared" si="4"/>
        <v>octubre</v>
      </c>
      <c r="C170" t="s">
        <v>18</v>
      </c>
      <c r="D170">
        <v>60.499999999999993</v>
      </c>
      <c r="E170" s="2">
        <v>0.8</v>
      </c>
      <c r="F170">
        <v>41</v>
      </c>
      <c r="G170">
        <v>0.3</v>
      </c>
      <c r="H170">
        <v>25</v>
      </c>
      <c r="I170" s="4">
        <f t="shared" si="5"/>
        <v>7.5</v>
      </c>
      <c r="K170" s="20">
        <v>25</v>
      </c>
      <c r="L170" s="21">
        <v>0.8</v>
      </c>
    </row>
    <row r="171" spans="1:12" x14ac:dyDescent="0.25">
      <c r="A171" s="1">
        <v>43028</v>
      </c>
      <c r="B171" s="1" t="str">
        <f t="shared" si="4"/>
        <v>octubre</v>
      </c>
      <c r="C171" t="s">
        <v>14</v>
      </c>
      <c r="D171">
        <v>60.199999999999996</v>
      </c>
      <c r="E171" s="2">
        <v>0.8</v>
      </c>
      <c r="F171">
        <v>50</v>
      </c>
      <c r="G171">
        <v>0.3</v>
      </c>
      <c r="H171">
        <v>24</v>
      </c>
      <c r="I171" s="4">
        <f t="shared" si="5"/>
        <v>7.1999999999999993</v>
      </c>
      <c r="K171" s="16">
        <v>24</v>
      </c>
      <c r="L171" s="17">
        <v>0.8</v>
      </c>
    </row>
    <row r="172" spans="1:12" x14ac:dyDescent="0.25">
      <c r="A172" s="1">
        <v>43031</v>
      </c>
      <c r="B172" s="1" t="str">
        <f t="shared" si="4"/>
        <v>octubre</v>
      </c>
      <c r="C172" t="s">
        <v>15</v>
      </c>
      <c r="D172">
        <v>58.499999999999993</v>
      </c>
      <c r="E172" s="2">
        <v>0.8</v>
      </c>
      <c r="F172">
        <v>50</v>
      </c>
      <c r="G172">
        <v>0.3</v>
      </c>
      <c r="H172">
        <v>25</v>
      </c>
      <c r="I172" s="4">
        <f t="shared" si="5"/>
        <v>7.5</v>
      </c>
      <c r="K172" s="20">
        <v>25</v>
      </c>
      <c r="L172" s="21">
        <v>0.8</v>
      </c>
    </row>
    <row r="173" spans="1:12" x14ac:dyDescent="0.25">
      <c r="A173" s="1">
        <v>43032</v>
      </c>
      <c r="B173" s="1" t="str">
        <f t="shared" si="4"/>
        <v>octubre</v>
      </c>
      <c r="C173" t="s">
        <v>19</v>
      </c>
      <c r="D173">
        <v>61.499999999999993</v>
      </c>
      <c r="E173" s="2">
        <v>0.74</v>
      </c>
      <c r="F173">
        <v>48</v>
      </c>
      <c r="G173">
        <v>0.3</v>
      </c>
      <c r="H173">
        <v>25</v>
      </c>
      <c r="I173" s="4">
        <f t="shared" si="5"/>
        <v>7.5</v>
      </c>
      <c r="K173" s="16">
        <v>25</v>
      </c>
      <c r="L173" s="17">
        <v>0.74</v>
      </c>
    </row>
    <row r="174" spans="1:12" x14ac:dyDescent="0.25">
      <c r="A174" s="1">
        <v>43033</v>
      </c>
      <c r="B174" s="1" t="str">
        <f t="shared" si="4"/>
        <v>octubre</v>
      </c>
      <c r="C174" t="s">
        <v>20</v>
      </c>
      <c r="D174">
        <v>61.199999999999996</v>
      </c>
      <c r="E174" s="2">
        <v>0.8</v>
      </c>
      <c r="F174">
        <v>44</v>
      </c>
      <c r="G174">
        <v>0.3</v>
      </c>
      <c r="H174">
        <v>24</v>
      </c>
      <c r="I174" s="4">
        <f t="shared" si="5"/>
        <v>7.1999999999999993</v>
      </c>
      <c r="K174" s="20">
        <v>24</v>
      </c>
      <c r="L174" s="21">
        <v>0.8</v>
      </c>
    </row>
    <row r="175" spans="1:12" x14ac:dyDescent="0.25">
      <c r="A175" s="1">
        <v>43034</v>
      </c>
      <c r="B175" s="1" t="str">
        <f t="shared" si="4"/>
        <v>octubre</v>
      </c>
      <c r="C175" t="s">
        <v>18</v>
      </c>
      <c r="D175">
        <v>54.199999999999996</v>
      </c>
      <c r="E175" s="2">
        <v>0.77</v>
      </c>
      <c r="F175">
        <v>47</v>
      </c>
      <c r="G175">
        <v>0.3</v>
      </c>
      <c r="H175">
        <v>24</v>
      </c>
      <c r="I175" s="4">
        <f t="shared" si="5"/>
        <v>7.1999999999999993</v>
      </c>
      <c r="K175" s="16">
        <v>24</v>
      </c>
      <c r="L175" s="17">
        <v>0.77</v>
      </c>
    </row>
    <row r="176" spans="1:12" x14ac:dyDescent="0.25">
      <c r="A176" s="1">
        <v>43035</v>
      </c>
      <c r="B176" s="1" t="str">
        <f t="shared" si="4"/>
        <v>octubre</v>
      </c>
      <c r="C176" t="s">
        <v>14</v>
      </c>
      <c r="D176">
        <v>62.8</v>
      </c>
      <c r="E176" s="2">
        <v>0.71</v>
      </c>
      <c r="F176">
        <v>52</v>
      </c>
      <c r="G176">
        <v>0.3</v>
      </c>
      <c r="H176">
        <v>26</v>
      </c>
      <c r="I176" s="4">
        <f t="shared" si="5"/>
        <v>7.8</v>
      </c>
      <c r="K176" s="20">
        <v>26</v>
      </c>
      <c r="L176" s="21">
        <v>0.71</v>
      </c>
    </row>
    <row r="177" spans="1:12" x14ac:dyDescent="0.25">
      <c r="A177" s="1">
        <v>43040</v>
      </c>
      <c r="B177" s="1" t="str">
        <f t="shared" si="4"/>
        <v>noviembre</v>
      </c>
      <c r="C177" t="s">
        <v>20</v>
      </c>
      <c r="D177">
        <v>51.9</v>
      </c>
      <c r="E177" s="2">
        <v>0.83</v>
      </c>
      <c r="F177">
        <v>43</v>
      </c>
      <c r="G177">
        <v>0.3</v>
      </c>
      <c r="H177">
        <v>23</v>
      </c>
      <c r="I177" s="4">
        <f t="shared" si="5"/>
        <v>6.8999999999999995</v>
      </c>
      <c r="K177" s="16">
        <v>23</v>
      </c>
      <c r="L177" s="17">
        <v>0.83</v>
      </c>
    </row>
    <row r="178" spans="1:12" x14ac:dyDescent="0.25">
      <c r="A178" s="1">
        <v>43041</v>
      </c>
      <c r="B178" s="1" t="str">
        <f t="shared" si="4"/>
        <v>noviembre</v>
      </c>
      <c r="C178" t="s">
        <v>18</v>
      </c>
      <c r="D178">
        <v>53.599999999999994</v>
      </c>
      <c r="E178" s="2">
        <v>0.91</v>
      </c>
      <c r="F178">
        <v>46</v>
      </c>
      <c r="G178">
        <v>0.3</v>
      </c>
      <c r="H178">
        <v>22</v>
      </c>
      <c r="I178" s="4">
        <f t="shared" si="5"/>
        <v>6.6</v>
      </c>
      <c r="K178" s="20">
        <v>22</v>
      </c>
      <c r="L178" s="21">
        <v>0.91</v>
      </c>
    </row>
    <row r="179" spans="1:12" x14ac:dyDescent="0.25">
      <c r="A179" s="1">
        <v>43044</v>
      </c>
      <c r="B179" s="1" t="str">
        <f t="shared" si="4"/>
        <v>noviembre</v>
      </c>
      <c r="C179" t="s">
        <v>17</v>
      </c>
      <c r="D179">
        <v>55.9</v>
      </c>
      <c r="E179" s="2">
        <v>0.87</v>
      </c>
      <c r="F179">
        <v>45</v>
      </c>
      <c r="G179">
        <v>0.3</v>
      </c>
      <c r="H179">
        <v>23</v>
      </c>
      <c r="I179" s="4">
        <f t="shared" si="5"/>
        <v>6.8999999999999995</v>
      </c>
      <c r="K179" s="16">
        <v>23</v>
      </c>
      <c r="L179" s="17">
        <v>0.87</v>
      </c>
    </row>
    <row r="180" spans="1:12" x14ac:dyDescent="0.25">
      <c r="A180" s="1">
        <v>43054</v>
      </c>
      <c r="B180" s="1" t="str">
        <f t="shared" si="4"/>
        <v>noviembre</v>
      </c>
      <c r="C180" t="s">
        <v>20</v>
      </c>
      <c r="D180">
        <v>55.9</v>
      </c>
      <c r="E180" s="2">
        <v>0.83</v>
      </c>
      <c r="F180">
        <v>47</v>
      </c>
      <c r="G180">
        <v>0.3</v>
      </c>
      <c r="H180">
        <v>23</v>
      </c>
      <c r="I180" s="4">
        <f t="shared" si="5"/>
        <v>6.8999999999999995</v>
      </c>
      <c r="K180" s="20">
        <v>23</v>
      </c>
      <c r="L180" s="21">
        <v>0.83</v>
      </c>
    </row>
    <row r="181" spans="1:12" x14ac:dyDescent="0.25">
      <c r="A181" s="1">
        <v>43059</v>
      </c>
      <c r="B181" s="1" t="str">
        <f t="shared" si="4"/>
        <v>noviembre</v>
      </c>
      <c r="C181" t="s">
        <v>15</v>
      </c>
      <c r="D181">
        <v>55.599999999999994</v>
      </c>
      <c r="E181" s="2">
        <v>0.87</v>
      </c>
      <c r="F181">
        <v>41</v>
      </c>
      <c r="G181">
        <v>0.3</v>
      </c>
      <c r="H181">
        <v>22</v>
      </c>
      <c r="I181" s="4">
        <f t="shared" si="5"/>
        <v>6.6</v>
      </c>
      <c r="K181" s="16">
        <v>22</v>
      </c>
      <c r="L181" s="17">
        <v>0.87</v>
      </c>
    </row>
    <row r="182" spans="1:12" x14ac:dyDescent="0.25">
      <c r="A182" s="1">
        <v>43062</v>
      </c>
      <c r="B182" s="1" t="str">
        <f t="shared" si="4"/>
        <v>noviembre</v>
      </c>
      <c r="C182" t="s">
        <v>18</v>
      </c>
      <c r="D182">
        <v>51.9</v>
      </c>
      <c r="E182" s="2">
        <v>0.87</v>
      </c>
      <c r="F182">
        <v>47</v>
      </c>
      <c r="G182">
        <v>0.3</v>
      </c>
      <c r="H182">
        <v>23</v>
      </c>
      <c r="I182" s="4">
        <f t="shared" si="5"/>
        <v>6.8999999999999995</v>
      </c>
      <c r="K182" s="20">
        <v>23</v>
      </c>
      <c r="L182" s="21">
        <v>0.87</v>
      </c>
    </row>
    <row r="183" spans="1:12" x14ac:dyDescent="0.25">
      <c r="A183" s="1">
        <v>43063</v>
      </c>
      <c r="B183" s="1" t="str">
        <f t="shared" si="4"/>
        <v>noviembre</v>
      </c>
      <c r="C183" t="s">
        <v>14</v>
      </c>
      <c r="D183">
        <v>53.599999999999994</v>
      </c>
      <c r="E183" s="2">
        <v>0.83</v>
      </c>
      <c r="F183">
        <v>46</v>
      </c>
      <c r="G183">
        <v>0.3</v>
      </c>
      <c r="H183">
        <v>22</v>
      </c>
      <c r="I183" s="4">
        <f t="shared" si="5"/>
        <v>6.6</v>
      </c>
      <c r="K183" s="16">
        <v>22</v>
      </c>
      <c r="L183" s="17">
        <v>0.83</v>
      </c>
    </row>
    <row r="184" spans="1:12" x14ac:dyDescent="0.25">
      <c r="A184" s="1">
        <v>42776</v>
      </c>
      <c r="B184" s="1" t="str">
        <f t="shared" si="4"/>
        <v>febrero</v>
      </c>
      <c r="C184" t="s">
        <v>14</v>
      </c>
      <c r="D184">
        <v>50</v>
      </c>
      <c r="E184" s="2">
        <v>0.91</v>
      </c>
      <c r="F184">
        <v>40</v>
      </c>
      <c r="G184">
        <v>0.3</v>
      </c>
      <c r="H184">
        <v>20</v>
      </c>
      <c r="I184" s="4">
        <f t="shared" si="5"/>
        <v>6</v>
      </c>
    </row>
    <row r="185" spans="1:12" x14ac:dyDescent="0.25">
      <c r="A185" s="1">
        <v>42857</v>
      </c>
      <c r="B185" s="1" t="str">
        <f t="shared" si="4"/>
        <v>mayo</v>
      </c>
      <c r="C185" t="s">
        <v>19</v>
      </c>
      <c r="D185">
        <v>65.699999999999989</v>
      </c>
      <c r="E185" s="2">
        <v>0.69</v>
      </c>
      <c r="F185">
        <v>40</v>
      </c>
      <c r="G185">
        <v>0.3</v>
      </c>
      <c r="H185">
        <v>29</v>
      </c>
      <c r="I185" s="4">
        <f t="shared" si="5"/>
        <v>8.6999999999999993</v>
      </c>
    </row>
    <row r="186" spans="1:12" x14ac:dyDescent="0.25">
      <c r="A186" s="1">
        <v>42865</v>
      </c>
      <c r="B186" s="1" t="str">
        <f t="shared" si="4"/>
        <v>mayo</v>
      </c>
      <c r="C186" t="s">
        <v>20</v>
      </c>
      <c r="D186">
        <v>69.399999999999991</v>
      </c>
      <c r="E186" s="2">
        <v>0.69</v>
      </c>
      <c r="F186">
        <v>40</v>
      </c>
      <c r="G186">
        <v>0.3</v>
      </c>
      <c r="H186">
        <v>28</v>
      </c>
      <c r="I186" s="4">
        <f t="shared" si="5"/>
        <v>8.4</v>
      </c>
    </row>
    <row r="187" spans="1:12" x14ac:dyDescent="0.25">
      <c r="A187" s="1">
        <v>42867</v>
      </c>
      <c r="B187" s="1" t="str">
        <f t="shared" si="4"/>
        <v>mayo</v>
      </c>
      <c r="C187" t="s">
        <v>14</v>
      </c>
      <c r="D187">
        <v>66.699999999999989</v>
      </c>
      <c r="E187" s="2">
        <v>0.67</v>
      </c>
      <c r="F187">
        <v>40</v>
      </c>
      <c r="G187">
        <v>0.3</v>
      </c>
      <c r="H187">
        <v>29</v>
      </c>
      <c r="I187" s="4">
        <f t="shared" si="5"/>
        <v>8.6999999999999993</v>
      </c>
    </row>
    <row r="188" spans="1:12" x14ac:dyDescent="0.25">
      <c r="A188" s="1">
        <v>42927</v>
      </c>
      <c r="B188" s="1" t="str">
        <f t="shared" si="4"/>
        <v>julio</v>
      </c>
      <c r="C188" t="s">
        <v>19</v>
      </c>
      <c r="D188">
        <v>83.5</v>
      </c>
      <c r="E188" s="2">
        <v>0.54</v>
      </c>
      <c r="F188">
        <v>40</v>
      </c>
      <c r="G188">
        <v>0.5</v>
      </c>
      <c r="H188">
        <v>35</v>
      </c>
      <c r="I188" s="4">
        <f t="shared" si="5"/>
        <v>17.5</v>
      </c>
    </row>
    <row r="189" spans="1:12" x14ac:dyDescent="0.25">
      <c r="A189" s="1">
        <v>42976</v>
      </c>
      <c r="B189" s="1" t="str">
        <f t="shared" si="4"/>
        <v>agosto</v>
      </c>
      <c r="C189" t="s">
        <v>19</v>
      </c>
      <c r="D189">
        <v>75</v>
      </c>
      <c r="E189" s="2">
        <v>0.65</v>
      </c>
      <c r="F189">
        <v>40</v>
      </c>
      <c r="G189">
        <v>0.5</v>
      </c>
      <c r="H189">
        <v>30</v>
      </c>
      <c r="I189" s="4">
        <f t="shared" si="5"/>
        <v>15</v>
      </c>
    </row>
    <row r="190" spans="1:12" x14ac:dyDescent="0.25">
      <c r="A190" s="1">
        <v>43061</v>
      </c>
      <c r="B190" s="1" t="str">
        <f t="shared" si="4"/>
        <v>noviembre</v>
      </c>
      <c r="C190" t="s">
        <v>20</v>
      </c>
      <c r="D190">
        <v>48.699999999999996</v>
      </c>
      <c r="E190" s="2">
        <v>1</v>
      </c>
      <c r="F190">
        <v>40</v>
      </c>
      <c r="G190">
        <v>0.3</v>
      </c>
      <c r="H190">
        <v>19</v>
      </c>
      <c r="I190" s="4">
        <f t="shared" si="5"/>
        <v>5.7</v>
      </c>
    </row>
    <row r="191" spans="1:12" x14ac:dyDescent="0.25">
      <c r="A191" s="1">
        <v>42773</v>
      </c>
      <c r="B191" s="1" t="str">
        <f t="shared" si="4"/>
        <v>febrero</v>
      </c>
      <c r="C191" t="s">
        <v>19</v>
      </c>
      <c r="D191">
        <v>52.3</v>
      </c>
      <c r="E191" s="2">
        <v>0.87</v>
      </c>
      <c r="F191">
        <v>39</v>
      </c>
      <c r="G191">
        <v>0.3</v>
      </c>
      <c r="H191">
        <v>21</v>
      </c>
      <c r="I191" s="4">
        <f t="shared" si="5"/>
        <v>6.3</v>
      </c>
    </row>
    <row r="192" spans="1:12" x14ac:dyDescent="0.25">
      <c r="A192" s="1">
        <v>42775</v>
      </c>
      <c r="B192" s="1" t="str">
        <f t="shared" si="4"/>
        <v>febrero</v>
      </c>
      <c r="C192" t="s">
        <v>18</v>
      </c>
      <c r="D192">
        <v>42.699999999999996</v>
      </c>
      <c r="E192" s="2">
        <v>1</v>
      </c>
      <c r="F192">
        <v>39</v>
      </c>
      <c r="G192">
        <v>0.3</v>
      </c>
      <c r="H192">
        <v>19</v>
      </c>
      <c r="I192" s="4">
        <f t="shared" si="5"/>
        <v>5.7</v>
      </c>
    </row>
    <row r="193" spans="1:9" x14ac:dyDescent="0.25">
      <c r="A193" s="1">
        <v>42810</v>
      </c>
      <c r="B193" s="1" t="str">
        <f t="shared" si="4"/>
        <v>marzo</v>
      </c>
      <c r="C193" t="s">
        <v>18</v>
      </c>
      <c r="D193">
        <v>60.199999999999996</v>
      </c>
      <c r="E193" s="2">
        <v>0.83</v>
      </c>
      <c r="F193">
        <v>39</v>
      </c>
      <c r="G193">
        <v>0.3</v>
      </c>
      <c r="H193">
        <v>24</v>
      </c>
      <c r="I193" s="4">
        <f t="shared" si="5"/>
        <v>7.1999999999999993</v>
      </c>
    </row>
    <row r="194" spans="1:9" x14ac:dyDescent="0.25">
      <c r="A194" s="1">
        <v>42820</v>
      </c>
      <c r="B194" s="1" t="str">
        <f t="shared" si="4"/>
        <v>marzo</v>
      </c>
      <c r="C194" t="s">
        <v>17</v>
      </c>
      <c r="D194">
        <v>59.499999999999993</v>
      </c>
      <c r="E194" s="2">
        <v>0.77</v>
      </c>
      <c r="F194">
        <v>39</v>
      </c>
      <c r="G194">
        <v>0.3</v>
      </c>
      <c r="H194">
        <v>25</v>
      </c>
      <c r="I194" s="4">
        <f t="shared" si="5"/>
        <v>7.5</v>
      </c>
    </row>
    <row r="195" spans="1:9" x14ac:dyDescent="0.25">
      <c r="A195" s="1">
        <v>42823</v>
      </c>
      <c r="B195" s="1" t="str">
        <f t="shared" si="4"/>
        <v>marzo</v>
      </c>
      <c r="C195" t="s">
        <v>20</v>
      </c>
      <c r="D195">
        <v>57.199999999999996</v>
      </c>
      <c r="E195" s="2">
        <v>0.83</v>
      </c>
      <c r="F195">
        <v>39</v>
      </c>
      <c r="G195">
        <v>0.3</v>
      </c>
      <c r="H195">
        <v>24</v>
      </c>
      <c r="I195" s="4">
        <f t="shared" si="5"/>
        <v>7.1999999999999993</v>
      </c>
    </row>
    <row r="196" spans="1:9" x14ac:dyDescent="0.25">
      <c r="A196" s="1">
        <v>42909</v>
      </c>
      <c r="B196" s="1" t="str">
        <f t="shared" si="4"/>
        <v>junio</v>
      </c>
      <c r="C196" t="s">
        <v>14</v>
      </c>
      <c r="D196">
        <v>79.899999999999991</v>
      </c>
      <c r="E196" s="2">
        <v>0.61</v>
      </c>
      <c r="F196">
        <v>39</v>
      </c>
      <c r="G196">
        <v>0.3</v>
      </c>
      <c r="H196">
        <v>33</v>
      </c>
      <c r="I196" s="4">
        <f t="shared" si="5"/>
        <v>9.9</v>
      </c>
    </row>
    <row r="197" spans="1:9" x14ac:dyDescent="0.25">
      <c r="A197" s="1">
        <v>42928</v>
      </c>
      <c r="B197" s="1" t="str">
        <f t="shared" si="4"/>
        <v>julio</v>
      </c>
      <c r="C197" t="s">
        <v>20</v>
      </c>
      <c r="D197">
        <v>80.199999999999989</v>
      </c>
      <c r="E197" s="2">
        <v>0.56000000000000005</v>
      </c>
      <c r="F197">
        <v>39</v>
      </c>
      <c r="G197">
        <v>0.5</v>
      </c>
      <c r="H197">
        <v>34</v>
      </c>
      <c r="I197" s="4">
        <f t="shared" si="5"/>
        <v>17</v>
      </c>
    </row>
    <row r="198" spans="1:9" x14ac:dyDescent="0.25">
      <c r="A198" s="1">
        <v>42983</v>
      </c>
      <c r="B198" s="1" t="str">
        <f t="shared" si="4"/>
        <v>septiembre</v>
      </c>
      <c r="C198" t="s">
        <v>19</v>
      </c>
      <c r="D198">
        <v>61.8</v>
      </c>
      <c r="E198" s="2">
        <v>0.71</v>
      </c>
      <c r="F198">
        <v>39</v>
      </c>
      <c r="G198">
        <v>0.3</v>
      </c>
      <c r="H198">
        <v>26</v>
      </c>
      <c r="I198" s="4">
        <f t="shared" si="5"/>
        <v>7.8</v>
      </c>
    </row>
    <row r="199" spans="1:9" x14ac:dyDescent="0.25">
      <c r="A199" s="1">
        <v>43001</v>
      </c>
      <c r="B199" s="1" t="str">
        <f t="shared" si="4"/>
        <v>septiembre</v>
      </c>
      <c r="C199" t="s">
        <v>16</v>
      </c>
      <c r="D199">
        <v>63.399999999999991</v>
      </c>
      <c r="E199" s="2">
        <v>0.71</v>
      </c>
      <c r="F199">
        <v>39</v>
      </c>
      <c r="G199">
        <v>0.3</v>
      </c>
      <c r="H199">
        <v>28</v>
      </c>
      <c r="I199" s="4">
        <f t="shared" si="5"/>
        <v>8.4</v>
      </c>
    </row>
    <row r="200" spans="1:9" x14ac:dyDescent="0.25">
      <c r="A200" s="1">
        <v>43020</v>
      </c>
      <c r="B200" s="1" t="str">
        <f t="shared" si="4"/>
        <v>octubre</v>
      </c>
      <c r="C200" t="s">
        <v>18</v>
      </c>
      <c r="D200">
        <v>58.199999999999996</v>
      </c>
      <c r="E200" s="2">
        <v>0.77</v>
      </c>
      <c r="F200">
        <v>39</v>
      </c>
      <c r="G200">
        <v>0.3</v>
      </c>
      <c r="H200">
        <v>24</v>
      </c>
      <c r="I200" s="4">
        <f t="shared" si="5"/>
        <v>7.1999999999999993</v>
      </c>
    </row>
    <row r="201" spans="1:9" x14ac:dyDescent="0.25">
      <c r="A201" s="1">
        <v>43043</v>
      </c>
      <c r="B201" s="1" t="str">
        <f t="shared" si="4"/>
        <v>noviembre</v>
      </c>
      <c r="C201" t="s">
        <v>16</v>
      </c>
      <c r="D201">
        <v>48.699999999999996</v>
      </c>
      <c r="E201" s="2">
        <v>0.95</v>
      </c>
      <c r="F201">
        <v>39</v>
      </c>
      <c r="G201">
        <v>0.3</v>
      </c>
      <c r="H201">
        <v>19</v>
      </c>
      <c r="I201" s="4">
        <f t="shared" si="5"/>
        <v>5.7</v>
      </c>
    </row>
    <row r="202" spans="1:9" x14ac:dyDescent="0.25">
      <c r="A202" s="1">
        <v>42813</v>
      </c>
      <c r="B202" s="1" t="str">
        <f t="shared" si="4"/>
        <v>marzo</v>
      </c>
      <c r="C202" t="s">
        <v>17</v>
      </c>
      <c r="D202">
        <v>56.9</v>
      </c>
      <c r="E202" s="2">
        <v>0.83</v>
      </c>
      <c r="F202">
        <v>38</v>
      </c>
      <c r="G202">
        <v>0.3</v>
      </c>
      <c r="H202">
        <v>23</v>
      </c>
      <c r="I202" s="4">
        <f t="shared" si="5"/>
        <v>6.8999999999999995</v>
      </c>
    </row>
    <row r="203" spans="1:9" x14ac:dyDescent="0.25">
      <c r="A203" s="1">
        <v>42816</v>
      </c>
      <c r="B203" s="1" t="str">
        <f t="shared" si="4"/>
        <v>marzo</v>
      </c>
      <c r="C203" t="s">
        <v>20</v>
      </c>
      <c r="D203">
        <v>56.499999999999993</v>
      </c>
      <c r="E203" s="2">
        <v>0.74</v>
      </c>
      <c r="F203">
        <v>38</v>
      </c>
      <c r="G203">
        <v>0.3</v>
      </c>
      <c r="H203">
        <v>25</v>
      </c>
      <c r="I203" s="4">
        <f t="shared" si="5"/>
        <v>7.5</v>
      </c>
    </row>
    <row r="204" spans="1:9" x14ac:dyDescent="0.25">
      <c r="A204" s="1">
        <v>42947</v>
      </c>
      <c r="B204" s="1" t="str">
        <f t="shared" ref="B204:B267" si="6">TEXT(A204, "MMMM")</f>
        <v>julio</v>
      </c>
      <c r="C204" t="s">
        <v>15</v>
      </c>
      <c r="D204">
        <v>74.599999999999994</v>
      </c>
      <c r="E204" s="2">
        <v>0.61</v>
      </c>
      <c r="F204">
        <v>38</v>
      </c>
      <c r="G204">
        <v>0.5</v>
      </c>
      <c r="H204">
        <v>32</v>
      </c>
      <c r="I204" s="4">
        <f t="shared" ref="I204:I267" si="7" xml:space="preserve"> G204*H204</f>
        <v>16</v>
      </c>
    </row>
    <row r="205" spans="1:9" x14ac:dyDescent="0.25">
      <c r="A205" s="1">
        <v>42954</v>
      </c>
      <c r="B205" s="1" t="str">
        <f t="shared" si="6"/>
        <v>agosto</v>
      </c>
      <c r="C205" t="s">
        <v>15</v>
      </c>
      <c r="D205">
        <v>75</v>
      </c>
      <c r="E205" s="2">
        <v>0.67</v>
      </c>
      <c r="F205">
        <v>38</v>
      </c>
      <c r="G205">
        <v>0.5</v>
      </c>
      <c r="H205">
        <v>30</v>
      </c>
      <c r="I205" s="4">
        <f t="shared" si="7"/>
        <v>15</v>
      </c>
    </row>
    <row r="206" spans="1:9" x14ac:dyDescent="0.25">
      <c r="A206" s="1">
        <v>42989</v>
      </c>
      <c r="B206" s="1" t="str">
        <f t="shared" si="6"/>
        <v>septiembre</v>
      </c>
      <c r="C206" t="s">
        <v>15</v>
      </c>
      <c r="D206">
        <v>68.399999999999991</v>
      </c>
      <c r="E206" s="2">
        <v>0.69</v>
      </c>
      <c r="F206">
        <v>38</v>
      </c>
      <c r="G206">
        <v>0.3</v>
      </c>
      <c r="H206">
        <v>28</v>
      </c>
      <c r="I206" s="4">
        <f t="shared" si="7"/>
        <v>8.4</v>
      </c>
    </row>
    <row r="207" spans="1:9" x14ac:dyDescent="0.25">
      <c r="A207" s="1">
        <v>43006</v>
      </c>
      <c r="B207" s="1" t="str">
        <f t="shared" si="6"/>
        <v>septiembre</v>
      </c>
      <c r="C207" t="s">
        <v>18</v>
      </c>
      <c r="D207">
        <v>67.399999999999991</v>
      </c>
      <c r="E207" s="2">
        <v>0.69</v>
      </c>
      <c r="F207">
        <v>38</v>
      </c>
      <c r="G207">
        <v>0.3</v>
      </c>
      <c r="H207">
        <v>28</v>
      </c>
      <c r="I207" s="4">
        <f t="shared" si="7"/>
        <v>8.4</v>
      </c>
    </row>
    <row r="208" spans="1:9" x14ac:dyDescent="0.25">
      <c r="A208" s="1">
        <v>43039</v>
      </c>
      <c r="B208" s="1" t="str">
        <f t="shared" si="6"/>
        <v>octubre</v>
      </c>
      <c r="C208" t="s">
        <v>19</v>
      </c>
      <c r="D208">
        <v>54.199999999999996</v>
      </c>
      <c r="E208" s="2">
        <v>0.77</v>
      </c>
      <c r="F208">
        <v>38</v>
      </c>
      <c r="G208">
        <v>0.3</v>
      </c>
      <c r="H208">
        <v>24</v>
      </c>
      <c r="I208" s="4">
        <f t="shared" si="7"/>
        <v>7.1999999999999993</v>
      </c>
    </row>
    <row r="209" spans="1:9" x14ac:dyDescent="0.25">
      <c r="A209" s="1">
        <v>43042</v>
      </c>
      <c r="B209" s="1" t="str">
        <f t="shared" si="6"/>
        <v>noviembre</v>
      </c>
      <c r="C209" t="s">
        <v>14</v>
      </c>
      <c r="D209">
        <v>51.3</v>
      </c>
      <c r="E209" s="2">
        <v>0.87</v>
      </c>
      <c r="F209">
        <v>38</v>
      </c>
      <c r="G209">
        <v>0.3</v>
      </c>
      <c r="H209">
        <v>21</v>
      </c>
      <c r="I209" s="4">
        <f t="shared" si="7"/>
        <v>6.3</v>
      </c>
    </row>
    <row r="210" spans="1:9" x14ac:dyDescent="0.25">
      <c r="A210" s="1">
        <v>43051</v>
      </c>
      <c r="B210" s="1" t="str">
        <f t="shared" si="6"/>
        <v>noviembre</v>
      </c>
      <c r="C210" t="s">
        <v>17</v>
      </c>
      <c r="D210">
        <v>49.699999999999996</v>
      </c>
      <c r="E210" s="2">
        <v>1.05</v>
      </c>
      <c r="F210">
        <v>38</v>
      </c>
      <c r="G210">
        <v>0.3</v>
      </c>
      <c r="H210">
        <v>19</v>
      </c>
      <c r="I210" s="4">
        <f t="shared" si="7"/>
        <v>5.7</v>
      </c>
    </row>
    <row r="211" spans="1:9" x14ac:dyDescent="0.25">
      <c r="A211" s="1">
        <v>42766</v>
      </c>
      <c r="B211" s="1" t="str">
        <f t="shared" si="6"/>
        <v>enero</v>
      </c>
      <c r="C211" t="s">
        <v>19</v>
      </c>
      <c r="D211">
        <v>40.4</v>
      </c>
      <c r="E211" s="2">
        <v>1.05</v>
      </c>
      <c r="F211">
        <v>37</v>
      </c>
      <c r="G211">
        <v>0.3</v>
      </c>
      <c r="H211">
        <v>18</v>
      </c>
      <c r="I211" s="4">
        <f t="shared" si="7"/>
        <v>5.3999999999999995</v>
      </c>
    </row>
    <row r="212" spans="1:9" x14ac:dyDescent="0.25">
      <c r="A212" s="1">
        <v>42833</v>
      </c>
      <c r="B212" s="1" t="str">
        <f t="shared" si="6"/>
        <v>abril</v>
      </c>
      <c r="C212" t="s">
        <v>16</v>
      </c>
      <c r="D212">
        <v>63.8</v>
      </c>
      <c r="E212" s="2">
        <v>0.74</v>
      </c>
      <c r="F212">
        <v>37</v>
      </c>
      <c r="G212">
        <v>0.3</v>
      </c>
      <c r="H212">
        <v>26</v>
      </c>
      <c r="I212" s="4">
        <f t="shared" si="7"/>
        <v>7.8</v>
      </c>
    </row>
    <row r="213" spans="1:9" x14ac:dyDescent="0.25">
      <c r="A213" s="1">
        <v>42850</v>
      </c>
      <c r="B213" s="1" t="str">
        <f t="shared" si="6"/>
        <v>abril</v>
      </c>
      <c r="C213" t="s">
        <v>19</v>
      </c>
      <c r="D213">
        <v>65.099999999999994</v>
      </c>
      <c r="E213" s="2">
        <v>0.71</v>
      </c>
      <c r="F213">
        <v>37</v>
      </c>
      <c r="G213">
        <v>0.3</v>
      </c>
      <c r="H213">
        <v>27</v>
      </c>
      <c r="I213" s="4">
        <f t="shared" si="7"/>
        <v>8.1</v>
      </c>
    </row>
    <row r="214" spans="1:9" x14ac:dyDescent="0.25">
      <c r="A214" s="1">
        <v>42942</v>
      </c>
      <c r="B214" s="1" t="str">
        <f t="shared" si="6"/>
        <v>julio</v>
      </c>
      <c r="C214" t="s">
        <v>20</v>
      </c>
      <c r="D214">
        <v>76.599999999999994</v>
      </c>
      <c r="E214" s="2">
        <v>0.59</v>
      </c>
      <c r="F214">
        <v>37</v>
      </c>
      <c r="G214">
        <v>0.5</v>
      </c>
      <c r="H214">
        <v>32</v>
      </c>
      <c r="I214" s="4">
        <f t="shared" si="7"/>
        <v>16</v>
      </c>
    </row>
    <row r="215" spans="1:9" x14ac:dyDescent="0.25">
      <c r="A215" s="1">
        <v>42986</v>
      </c>
      <c r="B215" s="1" t="str">
        <f t="shared" si="6"/>
        <v>septiembre</v>
      </c>
      <c r="C215" t="s">
        <v>14</v>
      </c>
      <c r="D215">
        <v>65.099999999999994</v>
      </c>
      <c r="E215" s="2">
        <v>0.71</v>
      </c>
      <c r="F215">
        <v>37</v>
      </c>
      <c r="G215">
        <v>0.3</v>
      </c>
      <c r="H215">
        <v>27</v>
      </c>
      <c r="I215" s="4">
        <f t="shared" si="7"/>
        <v>8.1</v>
      </c>
    </row>
    <row r="216" spans="1:9" x14ac:dyDescent="0.25">
      <c r="A216" s="1">
        <v>42994</v>
      </c>
      <c r="B216" s="1" t="str">
        <f t="shared" si="6"/>
        <v>septiembre</v>
      </c>
      <c r="C216" t="s">
        <v>16</v>
      </c>
      <c r="D216">
        <v>68.099999999999994</v>
      </c>
      <c r="E216" s="2">
        <v>0.69</v>
      </c>
      <c r="F216">
        <v>37</v>
      </c>
      <c r="G216">
        <v>0.3</v>
      </c>
      <c r="H216">
        <v>27</v>
      </c>
      <c r="I216" s="4">
        <f t="shared" si="7"/>
        <v>8.1</v>
      </c>
    </row>
    <row r="217" spans="1:9" x14ac:dyDescent="0.25">
      <c r="A217" s="1">
        <v>42996</v>
      </c>
      <c r="B217" s="1" t="str">
        <f t="shared" si="6"/>
        <v>septiembre</v>
      </c>
      <c r="C217" t="s">
        <v>15</v>
      </c>
      <c r="D217">
        <v>64.8</v>
      </c>
      <c r="E217" s="2">
        <v>0.71</v>
      </c>
      <c r="F217">
        <v>37</v>
      </c>
      <c r="G217">
        <v>0.3</v>
      </c>
      <c r="H217">
        <v>26</v>
      </c>
      <c r="I217" s="4">
        <f t="shared" si="7"/>
        <v>7.8</v>
      </c>
    </row>
    <row r="218" spans="1:9" x14ac:dyDescent="0.25">
      <c r="A218" s="1">
        <v>43047</v>
      </c>
      <c r="B218" s="1" t="str">
        <f t="shared" si="6"/>
        <v>noviembre</v>
      </c>
      <c r="C218" t="s">
        <v>20</v>
      </c>
      <c r="D218">
        <v>44.699999999999996</v>
      </c>
      <c r="E218" s="2">
        <v>0.95</v>
      </c>
      <c r="F218">
        <v>37</v>
      </c>
      <c r="G218">
        <v>0.3</v>
      </c>
      <c r="H218">
        <v>19</v>
      </c>
      <c r="I218" s="4">
        <f t="shared" si="7"/>
        <v>5.7</v>
      </c>
    </row>
    <row r="219" spans="1:9" x14ac:dyDescent="0.25">
      <c r="A219" s="1">
        <v>43057</v>
      </c>
      <c r="B219" s="1" t="str">
        <f t="shared" si="6"/>
        <v>noviembre</v>
      </c>
      <c r="C219" t="s">
        <v>16</v>
      </c>
      <c r="D219">
        <v>48.699999999999996</v>
      </c>
      <c r="E219" s="2">
        <v>1.05</v>
      </c>
      <c r="F219">
        <v>37</v>
      </c>
      <c r="G219">
        <v>0.3</v>
      </c>
      <c r="H219">
        <v>19</v>
      </c>
      <c r="I219" s="4">
        <f t="shared" si="7"/>
        <v>5.7</v>
      </c>
    </row>
    <row r="220" spans="1:9" x14ac:dyDescent="0.25">
      <c r="A220" s="1">
        <v>43067</v>
      </c>
      <c r="B220" s="1" t="str">
        <f t="shared" si="6"/>
        <v>noviembre</v>
      </c>
      <c r="C220" t="s">
        <v>19</v>
      </c>
      <c r="D220">
        <v>54.599999999999994</v>
      </c>
      <c r="E220" s="2">
        <v>0.91</v>
      </c>
      <c r="F220">
        <v>37</v>
      </c>
      <c r="G220">
        <v>0.3</v>
      </c>
      <c r="H220">
        <v>22</v>
      </c>
      <c r="I220" s="4">
        <f t="shared" si="7"/>
        <v>6.6</v>
      </c>
    </row>
    <row r="221" spans="1:9" x14ac:dyDescent="0.25">
      <c r="A221" s="1">
        <v>42788</v>
      </c>
      <c r="B221" s="1" t="str">
        <f t="shared" si="6"/>
        <v>febrero</v>
      </c>
      <c r="C221" t="s">
        <v>20</v>
      </c>
      <c r="D221">
        <v>47.699999999999996</v>
      </c>
      <c r="E221" s="2">
        <v>0.95</v>
      </c>
      <c r="F221">
        <v>36</v>
      </c>
      <c r="G221">
        <v>0.3</v>
      </c>
      <c r="H221">
        <v>19</v>
      </c>
      <c r="I221" s="4">
        <f t="shared" si="7"/>
        <v>5.7</v>
      </c>
    </row>
    <row r="222" spans="1:9" x14ac:dyDescent="0.25">
      <c r="A222" s="1">
        <v>42790</v>
      </c>
      <c r="B222" s="1" t="str">
        <f t="shared" si="6"/>
        <v>febrero</v>
      </c>
      <c r="C222" t="s">
        <v>14</v>
      </c>
      <c r="D222">
        <v>47.3</v>
      </c>
      <c r="E222" s="2">
        <v>0.87</v>
      </c>
      <c r="F222">
        <v>36</v>
      </c>
      <c r="G222">
        <v>0.3</v>
      </c>
      <c r="H222">
        <v>21</v>
      </c>
      <c r="I222" s="4">
        <f t="shared" si="7"/>
        <v>6.3</v>
      </c>
    </row>
    <row r="223" spans="1:9" x14ac:dyDescent="0.25">
      <c r="A223" s="1">
        <v>42815</v>
      </c>
      <c r="B223" s="1" t="str">
        <f t="shared" si="6"/>
        <v>marzo</v>
      </c>
      <c r="C223" t="s">
        <v>19</v>
      </c>
      <c r="D223">
        <v>57.199999999999996</v>
      </c>
      <c r="E223" s="2">
        <v>0.83</v>
      </c>
      <c r="F223">
        <v>36</v>
      </c>
      <c r="G223">
        <v>0.3</v>
      </c>
      <c r="H223">
        <v>24</v>
      </c>
      <c r="I223" s="4">
        <f t="shared" si="7"/>
        <v>7.1999999999999993</v>
      </c>
    </row>
    <row r="224" spans="1:9" x14ac:dyDescent="0.25">
      <c r="A224" s="1">
        <v>42891</v>
      </c>
      <c r="B224" s="1" t="str">
        <f t="shared" si="6"/>
        <v>junio</v>
      </c>
      <c r="C224" t="s">
        <v>15</v>
      </c>
      <c r="D224">
        <v>78.599999999999994</v>
      </c>
      <c r="E224" s="2">
        <v>0.59</v>
      </c>
      <c r="F224">
        <v>36</v>
      </c>
      <c r="G224">
        <v>0.3</v>
      </c>
      <c r="H224">
        <v>32</v>
      </c>
      <c r="I224" s="4">
        <f t="shared" si="7"/>
        <v>9.6</v>
      </c>
    </row>
    <row r="225" spans="1:9" x14ac:dyDescent="0.25">
      <c r="A225" s="1">
        <v>42908</v>
      </c>
      <c r="B225" s="1" t="str">
        <f t="shared" si="6"/>
        <v>junio</v>
      </c>
      <c r="C225" t="s">
        <v>18</v>
      </c>
      <c r="D225">
        <v>72.3</v>
      </c>
      <c r="E225" s="2">
        <v>0.65</v>
      </c>
      <c r="F225">
        <v>36</v>
      </c>
      <c r="G225">
        <v>0.3</v>
      </c>
      <c r="H225">
        <v>31</v>
      </c>
      <c r="I225" s="4">
        <f t="shared" si="7"/>
        <v>9.2999999999999989</v>
      </c>
    </row>
    <row r="226" spans="1:9" x14ac:dyDescent="0.25">
      <c r="A226" s="1">
        <v>42953</v>
      </c>
      <c r="B226" s="1" t="str">
        <f t="shared" si="6"/>
        <v>agosto</v>
      </c>
      <c r="C226" t="s">
        <v>17</v>
      </c>
      <c r="D226">
        <v>77.3</v>
      </c>
      <c r="E226" s="2">
        <v>0.61</v>
      </c>
      <c r="F226">
        <v>36</v>
      </c>
      <c r="G226">
        <v>0.5</v>
      </c>
      <c r="H226">
        <v>31</v>
      </c>
      <c r="I226" s="4">
        <f t="shared" si="7"/>
        <v>15.5</v>
      </c>
    </row>
    <row r="227" spans="1:9" x14ac:dyDescent="0.25">
      <c r="A227" s="1">
        <v>42990</v>
      </c>
      <c r="B227" s="1" t="str">
        <f t="shared" si="6"/>
        <v>septiembre</v>
      </c>
      <c r="C227" t="s">
        <v>19</v>
      </c>
      <c r="D227">
        <v>61.099999999999994</v>
      </c>
      <c r="E227" s="2">
        <v>0.71</v>
      </c>
      <c r="F227">
        <v>36</v>
      </c>
      <c r="G227">
        <v>0.3</v>
      </c>
      <c r="H227">
        <v>27</v>
      </c>
      <c r="I227" s="4">
        <f t="shared" si="7"/>
        <v>8.1</v>
      </c>
    </row>
    <row r="228" spans="1:9" x14ac:dyDescent="0.25">
      <c r="A228" s="1">
        <v>43023</v>
      </c>
      <c r="B228" s="1" t="str">
        <f t="shared" si="6"/>
        <v>octubre</v>
      </c>
      <c r="C228" t="s">
        <v>17</v>
      </c>
      <c r="D228">
        <v>61.499999999999993</v>
      </c>
      <c r="E228" s="2">
        <v>0.74</v>
      </c>
      <c r="F228">
        <v>36</v>
      </c>
      <c r="G228">
        <v>0.3</v>
      </c>
      <c r="H228">
        <v>25</v>
      </c>
      <c r="I228" s="4">
        <f t="shared" si="7"/>
        <v>7.5</v>
      </c>
    </row>
    <row r="229" spans="1:9" x14ac:dyDescent="0.25">
      <c r="A229" s="1">
        <v>42767</v>
      </c>
      <c r="B229" s="1" t="str">
        <f t="shared" si="6"/>
        <v>febrero</v>
      </c>
      <c r="C229" t="s">
        <v>20</v>
      </c>
      <c r="D229">
        <v>42.4</v>
      </c>
      <c r="E229" s="2">
        <v>1</v>
      </c>
      <c r="F229">
        <v>35</v>
      </c>
      <c r="G229">
        <v>0.3</v>
      </c>
      <c r="H229">
        <v>18</v>
      </c>
      <c r="I229" s="4">
        <f t="shared" si="7"/>
        <v>5.3999999999999995</v>
      </c>
    </row>
    <row r="230" spans="1:9" x14ac:dyDescent="0.25">
      <c r="A230" s="1">
        <v>42777</v>
      </c>
      <c r="B230" s="1" t="str">
        <f t="shared" si="6"/>
        <v>febrero</v>
      </c>
      <c r="C230" t="s">
        <v>16</v>
      </c>
      <c r="D230">
        <v>51.3</v>
      </c>
      <c r="E230" s="2">
        <v>0.91</v>
      </c>
      <c r="F230">
        <v>35</v>
      </c>
      <c r="G230">
        <v>0.3</v>
      </c>
      <c r="H230">
        <v>21</v>
      </c>
      <c r="I230" s="4">
        <f t="shared" si="7"/>
        <v>6.3</v>
      </c>
    </row>
    <row r="231" spans="1:9" x14ac:dyDescent="0.25">
      <c r="A231" s="1">
        <v>42780</v>
      </c>
      <c r="B231" s="1" t="str">
        <f t="shared" si="6"/>
        <v>febrero</v>
      </c>
      <c r="C231" t="s">
        <v>19</v>
      </c>
      <c r="D231">
        <v>47.699999999999996</v>
      </c>
      <c r="E231" s="2">
        <v>0.95</v>
      </c>
      <c r="F231">
        <v>35</v>
      </c>
      <c r="G231">
        <v>0.3</v>
      </c>
      <c r="H231">
        <v>19</v>
      </c>
      <c r="I231" s="4">
        <f t="shared" si="7"/>
        <v>5.7</v>
      </c>
    </row>
    <row r="232" spans="1:9" x14ac:dyDescent="0.25">
      <c r="A232" s="1">
        <v>42808</v>
      </c>
      <c r="B232" s="1" t="str">
        <f t="shared" si="6"/>
        <v>marzo</v>
      </c>
      <c r="C232" t="s">
        <v>19</v>
      </c>
      <c r="D232">
        <v>58.9</v>
      </c>
      <c r="E232" s="2">
        <v>0.87</v>
      </c>
      <c r="F232">
        <v>35</v>
      </c>
      <c r="G232">
        <v>0.3</v>
      </c>
      <c r="H232">
        <v>23</v>
      </c>
      <c r="I232" s="4">
        <f t="shared" si="7"/>
        <v>6.8999999999999995</v>
      </c>
    </row>
    <row r="233" spans="1:9" x14ac:dyDescent="0.25">
      <c r="A233" s="1">
        <v>42817</v>
      </c>
      <c r="B233" s="1" t="str">
        <f t="shared" si="6"/>
        <v>marzo</v>
      </c>
      <c r="C233" t="s">
        <v>18</v>
      </c>
      <c r="D233">
        <v>55.9</v>
      </c>
      <c r="E233" s="2">
        <v>0.87</v>
      </c>
      <c r="F233">
        <v>35</v>
      </c>
      <c r="G233">
        <v>0.3</v>
      </c>
      <c r="H233">
        <v>23</v>
      </c>
      <c r="I233" s="4">
        <f t="shared" si="7"/>
        <v>6.8999999999999995</v>
      </c>
    </row>
    <row r="234" spans="1:9" x14ac:dyDescent="0.25">
      <c r="A234" s="1">
        <v>42855</v>
      </c>
      <c r="B234" s="1" t="str">
        <f t="shared" si="6"/>
        <v>abril</v>
      </c>
      <c r="C234" t="s">
        <v>17</v>
      </c>
      <c r="D234">
        <v>67.099999999999994</v>
      </c>
      <c r="E234" s="2">
        <v>0.74</v>
      </c>
      <c r="F234">
        <v>35</v>
      </c>
      <c r="G234">
        <v>0.3</v>
      </c>
      <c r="H234">
        <v>27</v>
      </c>
      <c r="I234" s="4">
        <f t="shared" si="7"/>
        <v>8.1</v>
      </c>
    </row>
    <row r="235" spans="1:9" x14ac:dyDescent="0.25">
      <c r="A235" s="1">
        <v>43030</v>
      </c>
      <c r="B235" s="1" t="str">
        <f t="shared" si="6"/>
        <v>octubre</v>
      </c>
      <c r="C235" t="s">
        <v>17</v>
      </c>
      <c r="D235">
        <v>57.499999999999993</v>
      </c>
      <c r="E235" s="2">
        <v>0.77</v>
      </c>
      <c r="F235">
        <v>35</v>
      </c>
      <c r="G235">
        <v>0.3</v>
      </c>
      <c r="H235">
        <v>25</v>
      </c>
      <c r="I235" s="4">
        <f t="shared" si="7"/>
        <v>7.5</v>
      </c>
    </row>
    <row r="236" spans="1:9" x14ac:dyDescent="0.25">
      <c r="A236" s="1">
        <v>43038</v>
      </c>
      <c r="B236" s="1" t="str">
        <f t="shared" si="6"/>
        <v>octubre</v>
      </c>
      <c r="C236" t="s">
        <v>15</v>
      </c>
      <c r="D236">
        <v>58.199999999999996</v>
      </c>
      <c r="E236" s="2">
        <v>0.77</v>
      </c>
      <c r="F236">
        <v>35</v>
      </c>
      <c r="G236">
        <v>0.3</v>
      </c>
      <c r="H236">
        <v>24</v>
      </c>
      <c r="I236" s="4">
        <f t="shared" si="7"/>
        <v>7.1999999999999993</v>
      </c>
    </row>
    <row r="237" spans="1:9" x14ac:dyDescent="0.25">
      <c r="A237" s="1">
        <v>43071</v>
      </c>
      <c r="B237" s="1" t="str">
        <f t="shared" si="6"/>
        <v>diciembre</v>
      </c>
      <c r="C237" t="s">
        <v>16</v>
      </c>
      <c r="D237">
        <v>44.099999999999994</v>
      </c>
      <c r="E237" s="2">
        <v>1.1100000000000001</v>
      </c>
      <c r="F237">
        <v>35</v>
      </c>
      <c r="G237">
        <v>0.3</v>
      </c>
      <c r="H237">
        <v>17</v>
      </c>
      <c r="I237" s="4">
        <f t="shared" si="7"/>
        <v>5.0999999999999996</v>
      </c>
    </row>
    <row r="238" spans="1:9" x14ac:dyDescent="0.25">
      <c r="A238" s="1">
        <v>42779</v>
      </c>
      <c r="B238" s="1" t="str">
        <f t="shared" si="6"/>
        <v>febrero</v>
      </c>
      <c r="C238" t="s">
        <v>15</v>
      </c>
      <c r="D238">
        <v>46.4</v>
      </c>
      <c r="E238" s="2">
        <v>1.1100000000000001</v>
      </c>
      <c r="F238">
        <v>34</v>
      </c>
      <c r="G238">
        <v>0.3</v>
      </c>
      <c r="H238">
        <v>18</v>
      </c>
      <c r="I238" s="4">
        <f t="shared" si="7"/>
        <v>5.3999999999999995</v>
      </c>
    </row>
    <row r="239" spans="1:9" x14ac:dyDescent="0.25">
      <c r="A239" s="1">
        <v>42793</v>
      </c>
      <c r="B239" s="1" t="str">
        <f t="shared" si="6"/>
        <v>febrero</v>
      </c>
      <c r="C239" t="s">
        <v>15</v>
      </c>
      <c r="D239">
        <v>45</v>
      </c>
      <c r="E239" s="2">
        <v>1</v>
      </c>
      <c r="F239">
        <v>34</v>
      </c>
      <c r="G239">
        <v>0.3</v>
      </c>
      <c r="H239">
        <v>20</v>
      </c>
      <c r="I239" s="4">
        <f t="shared" si="7"/>
        <v>6</v>
      </c>
    </row>
    <row r="240" spans="1:9" x14ac:dyDescent="0.25">
      <c r="A240" s="1">
        <v>42836</v>
      </c>
      <c r="B240" s="1" t="str">
        <f t="shared" si="6"/>
        <v>abril</v>
      </c>
      <c r="C240" t="s">
        <v>19</v>
      </c>
      <c r="D240">
        <v>60.8</v>
      </c>
      <c r="E240" s="2">
        <v>0.74</v>
      </c>
      <c r="F240">
        <v>34</v>
      </c>
      <c r="G240">
        <v>0.3</v>
      </c>
      <c r="H240">
        <v>26</v>
      </c>
      <c r="I240" s="4">
        <f t="shared" si="7"/>
        <v>7.8</v>
      </c>
    </row>
    <row r="241" spans="1:9" x14ac:dyDescent="0.25">
      <c r="A241" s="1">
        <v>42868</v>
      </c>
      <c r="B241" s="1" t="str">
        <f t="shared" si="6"/>
        <v>mayo</v>
      </c>
      <c r="C241" t="s">
        <v>16</v>
      </c>
      <c r="D241">
        <v>70</v>
      </c>
      <c r="E241" s="2">
        <v>0.65</v>
      </c>
      <c r="F241">
        <v>34</v>
      </c>
      <c r="G241">
        <v>0.3</v>
      </c>
      <c r="H241">
        <v>30</v>
      </c>
      <c r="I241" s="4">
        <f t="shared" si="7"/>
        <v>9</v>
      </c>
    </row>
    <row r="242" spans="1:9" x14ac:dyDescent="0.25">
      <c r="A242" s="1">
        <v>42877</v>
      </c>
      <c r="B242" s="1" t="str">
        <f t="shared" si="6"/>
        <v>mayo</v>
      </c>
      <c r="C242" t="s">
        <v>15</v>
      </c>
      <c r="D242">
        <v>71</v>
      </c>
      <c r="E242" s="2">
        <v>0.67</v>
      </c>
      <c r="F242">
        <v>34</v>
      </c>
      <c r="G242">
        <v>0.3</v>
      </c>
      <c r="H242">
        <v>30</v>
      </c>
      <c r="I242" s="4">
        <f t="shared" si="7"/>
        <v>9</v>
      </c>
    </row>
    <row r="243" spans="1:9" x14ac:dyDescent="0.25">
      <c r="A243" s="1">
        <v>42879</v>
      </c>
      <c r="B243" s="1" t="str">
        <f t="shared" si="6"/>
        <v>mayo</v>
      </c>
      <c r="C243" t="s">
        <v>20</v>
      </c>
      <c r="D243">
        <v>69.399999999999991</v>
      </c>
      <c r="E243" s="2">
        <v>0.69</v>
      </c>
      <c r="F243">
        <v>34</v>
      </c>
      <c r="G243">
        <v>0.3</v>
      </c>
      <c r="H243">
        <v>28</v>
      </c>
      <c r="I243" s="4">
        <f t="shared" si="7"/>
        <v>8.4</v>
      </c>
    </row>
    <row r="244" spans="1:9" x14ac:dyDescent="0.25">
      <c r="A244" s="1">
        <v>42951</v>
      </c>
      <c r="B244" s="1" t="str">
        <f t="shared" si="6"/>
        <v>agosto</v>
      </c>
      <c r="C244" t="s">
        <v>14</v>
      </c>
      <c r="D244">
        <v>70.699999999999989</v>
      </c>
      <c r="E244" s="2">
        <v>0.69</v>
      </c>
      <c r="F244">
        <v>34</v>
      </c>
      <c r="G244">
        <v>0.5</v>
      </c>
      <c r="H244">
        <v>29</v>
      </c>
      <c r="I244" s="4">
        <f t="shared" si="7"/>
        <v>14.5</v>
      </c>
    </row>
    <row r="245" spans="1:9" x14ac:dyDescent="0.25">
      <c r="A245" s="1">
        <v>43000</v>
      </c>
      <c r="B245" s="1" t="str">
        <f t="shared" si="6"/>
        <v>septiembre</v>
      </c>
      <c r="C245" t="s">
        <v>14</v>
      </c>
      <c r="D245">
        <v>64.8</v>
      </c>
      <c r="E245" s="2">
        <v>0.74</v>
      </c>
      <c r="F245">
        <v>34</v>
      </c>
      <c r="G245">
        <v>0.3</v>
      </c>
      <c r="H245">
        <v>26</v>
      </c>
      <c r="I245" s="4">
        <f t="shared" si="7"/>
        <v>7.8</v>
      </c>
    </row>
    <row r="246" spans="1:9" x14ac:dyDescent="0.25">
      <c r="A246" s="1">
        <v>43011</v>
      </c>
      <c r="B246" s="1" t="str">
        <f t="shared" si="6"/>
        <v>octubre</v>
      </c>
      <c r="C246" t="s">
        <v>19</v>
      </c>
      <c r="D246">
        <v>59.199999999999996</v>
      </c>
      <c r="E246" s="2">
        <v>0.8</v>
      </c>
      <c r="F246">
        <v>34</v>
      </c>
      <c r="G246">
        <v>0.3</v>
      </c>
      <c r="H246">
        <v>24</v>
      </c>
      <c r="I246" s="4">
        <f t="shared" si="7"/>
        <v>7.1999999999999993</v>
      </c>
    </row>
    <row r="247" spans="1:9" x14ac:dyDescent="0.25">
      <c r="A247" s="1">
        <v>43037</v>
      </c>
      <c r="B247" s="1" t="str">
        <f t="shared" si="6"/>
        <v>octubre</v>
      </c>
      <c r="C247" t="s">
        <v>17</v>
      </c>
      <c r="D247">
        <v>61.499999999999993</v>
      </c>
      <c r="E247" s="2">
        <v>0.8</v>
      </c>
      <c r="F247">
        <v>34</v>
      </c>
      <c r="G247">
        <v>0.3</v>
      </c>
      <c r="H247">
        <v>25</v>
      </c>
      <c r="I247" s="4">
        <f t="shared" si="7"/>
        <v>7.5</v>
      </c>
    </row>
    <row r="248" spans="1:9" x14ac:dyDescent="0.25">
      <c r="A248" s="1">
        <v>43046</v>
      </c>
      <c r="B248" s="1" t="str">
        <f t="shared" si="6"/>
        <v>noviembre</v>
      </c>
      <c r="C248" t="s">
        <v>19</v>
      </c>
      <c r="D248">
        <v>52.3</v>
      </c>
      <c r="E248" s="2">
        <v>0.91</v>
      </c>
      <c r="F248">
        <v>34</v>
      </c>
      <c r="G248">
        <v>0.3</v>
      </c>
      <c r="H248">
        <v>21</v>
      </c>
      <c r="I248" s="4">
        <f t="shared" si="7"/>
        <v>6.3</v>
      </c>
    </row>
    <row r="249" spans="1:9" x14ac:dyDescent="0.25">
      <c r="A249" s="1">
        <v>43058</v>
      </c>
      <c r="B249" s="1" t="str">
        <f t="shared" si="6"/>
        <v>noviembre</v>
      </c>
      <c r="C249" t="s">
        <v>17</v>
      </c>
      <c r="D249">
        <v>55.9</v>
      </c>
      <c r="E249" s="2">
        <v>0.87</v>
      </c>
      <c r="F249">
        <v>34</v>
      </c>
      <c r="G249">
        <v>0.3</v>
      </c>
      <c r="H249">
        <v>23</v>
      </c>
      <c r="I249" s="4">
        <f t="shared" si="7"/>
        <v>6.8999999999999995</v>
      </c>
    </row>
    <row r="250" spans="1:9" x14ac:dyDescent="0.25">
      <c r="A250" s="1">
        <v>43070</v>
      </c>
      <c r="B250" s="1" t="str">
        <f t="shared" si="6"/>
        <v>diciembre</v>
      </c>
      <c r="C250" t="s">
        <v>14</v>
      </c>
      <c r="D250">
        <v>48.699999999999996</v>
      </c>
      <c r="E250" s="2">
        <v>1</v>
      </c>
      <c r="F250">
        <v>34</v>
      </c>
      <c r="G250">
        <v>0.3</v>
      </c>
      <c r="H250">
        <v>19</v>
      </c>
      <c r="I250" s="4">
        <f t="shared" si="7"/>
        <v>5.7</v>
      </c>
    </row>
    <row r="251" spans="1:9" x14ac:dyDescent="0.25">
      <c r="A251" s="1">
        <v>42740</v>
      </c>
      <c r="B251" s="1" t="str">
        <f t="shared" si="6"/>
        <v>enero</v>
      </c>
      <c r="C251" t="s">
        <v>18</v>
      </c>
      <c r="D251">
        <v>42.4</v>
      </c>
      <c r="E251" s="2">
        <v>1</v>
      </c>
      <c r="F251">
        <v>33</v>
      </c>
      <c r="G251">
        <v>0.3</v>
      </c>
      <c r="H251">
        <v>18</v>
      </c>
      <c r="I251" s="4">
        <f t="shared" si="7"/>
        <v>5.3999999999999995</v>
      </c>
    </row>
    <row r="252" spans="1:9" x14ac:dyDescent="0.25">
      <c r="A252" s="1">
        <v>42745</v>
      </c>
      <c r="B252" s="1" t="str">
        <f t="shared" si="6"/>
        <v>enero</v>
      </c>
      <c r="C252" t="s">
        <v>19</v>
      </c>
      <c r="D252">
        <v>43.4</v>
      </c>
      <c r="E252" s="2">
        <v>1.05</v>
      </c>
      <c r="F252">
        <v>33</v>
      </c>
      <c r="G252">
        <v>0.3</v>
      </c>
      <c r="H252">
        <v>18</v>
      </c>
      <c r="I252" s="4">
        <f t="shared" si="7"/>
        <v>5.3999999999999995</v>
      </c>
    </row>
    <row r="253" spans="1:9" x14ac:dyDescent="0.25">
      <c r="A253" s="1">
        <v>42750</v>
      </c>
      <c r="B253" s="1" t="str">
        <f t="shared" si="6"/>
        <v>enero</v>
      </c>
      <c r="C253" t="s">
        <v>17</v>
      </c>
      <c r="D253">
        <v>43.4</v>
      </c>
      <c r="E253" s="2">
        <v>1.1100000000000001</v>
      </c>
      <c r="F253">
        <v>33</v>
      </c>
      <c r="G253">
        <v>0.3</v>
      </c>
      <c r="H253">
        <v>18</v>
      </c>
      <c r="I253" s="4">
        <f t="shared" si="7"/>
        <v>5.3999999999999995</v>
      </c>
    </row>
    <row r="254" spans="1:9" x14ac:dyDescent="0.25">
      <c r="A254" s="1">
        <v>42753</v>
      </c>
      <c r="B254" s="1" t="str">
        <f t="shared" si="6"/>
        <v>enero</v>
      </c>
      <c r="C254" t="s">
        <v>20</v>
      </c>
      <c r="D254">
        <v>42.8</v>
      </c>
      <c r="E254" s="2">
        <v>1.18</v>
      </c>
      <c r="F254">
        <v>33</v>
      </c>
      <c r="G254">
        <v>0.3</v>
      </c>
      <c r="H254">
        <v>16</v>
      </c>
      <c r="I254" s="4">
        <f t="shared" si="7"/>
        <v>4.8</v>
      </c>
    </row>
    <row r="255" spans="1:9" x14ac:dyDescent="0.25">
      <c r="A255" s="1">
        <v>42781</v>
      </c>
      <c r="B255" s="1" t="str">
        <f t="shared" si="6"/>
        <v>febrero</v>
      </c>
      <c r="C255" t="s">
        <v>20</v>
      </c>
      <c r="D255">
        <v>52</v>
      </c>
      <c r="E255" s="2">
        <v>0.91</v>
      </c>
      <c r="F255">
        <v>33</v>
      </c>
      <c r="G255">
        <v>0.3</v>
      </c>
      <c r="H255">
        <v>20</v>
      </c>
      <c r="I255" s="4">
        <f t="shared" si="7"/>
        <v>6</v>
      </c>
    </row>
    <row r="256" spans="1:9" x14ac:dyDescent="0.25">
      <c r="A256" s="1">
        <v>42814</v>
      </c>
      <c r="B256" s="1" t="str">
        <f t="shared" si="6"/>
        <v>marzo</v>
      </c>
      <c r="C256" t="s">
        <v>15</v>
      </c>
      <c r="D256">
        <v>58.199999999999996</v>
      </c>
      <c r="E256" s="2">
        <v>0.77</v>
      </c>
      <c r="F256">
        <v>33</v>
      </c>
      <c r="G256">
        <v>0.3</v>
      </c>
      <c r="H256">
        <v>24</v>
      </c>
      <c r="I256" s="4">
        <f t="shared" si="7"/>
        <v>7.1999999999999993</v>
      </c>
    </row>
    <row r="257" spans="1:9" x14ac:dyDescent="0.25">
      <c r="A257" s="1">
        <v>42826</v>
      </c>
      <c r="B257" s="1" t="str">
        <f t="shared" si="6"/>
        <v>abril</v>
      </c>
      <c r="C257" t="s">
        <v>16</v>
      </c>
      <c r="D257">
        <v>57.499999999999993</v>
      </c>
      <c r="E257" s="2">
        <v>0.8</v>
      </c>
      <c r="F257">
        <v>33</v>
      </c>
      <c r="G257">
        <v>0.3</v>
      </c>
      <c r="H257">
        <v>25</v>
      </c>
      <c r="I257" s="4">
        <f t="shared" si="7"/>
        <v>7.5</v>
      </c>
    </row>
    <row r="258" spans="1:9" x14ac:dyDescent="0.25">
      <c r="A258" s="1">
        <v>42830</v>
      </c>
      <c r="B258" s="1" t="str">
        <f t="shared" si="6"/>
        <v>abril</v>
      </c>
      <c r="C258" t="s">
        <v>20</v>
      </c>
      <c r="D258">
        <v>64.399999999999991</v>
      </c>
      <c r="E258" s="2">
        <v>0.71</v>
      </c>
      <c r="F258">
        <v>33</v>
      </c>
      <c r="G258">
        <v>0.3</v>
      </c>
      <c r="H258">
        <v>28</v>
      </c>
      <c r="I258" s="4">
        <f t="shared" si="7"/>
        <v>8.4</v>
      </c>
    </row>
    <row r="259" spans="1:9" x14ac:dyDescent="0.25">
      <c r="A259" s="1">
        <v>42970</v>
      </c>
      <c r="B259" s="1" t="str">
        <f t="shared" si="6"/>
        <v>agosto</v>
      </c>
      <c r="C259" t="s">
        <v>20</v>
      </c>
      <c r="D259">
        <v>70.699999999999989</v>
      </c>
      <c r="E259" s="2">
        <v>0.67</v>
      </c>
      <c r="F259">
        <v>33</v>
      </c>
      <c r="G259">
        <v>0.5</v>
      </c>
      <c r="H259">
        <v>29</v>
      </c>
      <c r="I259" s="4">
        <f t="shared" si="7"/>
        <v>14.5</v>
      </c>
    </row>
    <row r="260" spans="1:9" x14ac:dyDescent="0.25">
      <c r="A260" s="1">
        <v>43003</v>
      </c>
      <c r="B260" s="1" t="str">
        <f t="shared" si="6"/>
        <v>septiembre</v>
      </c>
      <c r="C260" t="s">
        <v>15</v>
      </c>
      <c r="D260">
        <v>61.099999999999994</v>
      </c>
      <c r="E260" s="2">
        <v>0.71</v>
      </c>
      <c r="F260">
        <v>33</v>
      </c>
      <c r="G260">
        <v>0.3</v>
      </c>
      <c r="H260">
        <v>27</v>
      </c>
      <c r="I260" s="4">
        <f t="shared" si="7"/>
        <v>8.1</v>
      </c>
    </row>
    <row r="261" spans="1:9" x14ac:dyDescent="0.25">
      <c r="A261" s="1">
        <v>43012</v>
      </c>
      <c r="B261" s="1" t="str">
        <f t="shared" si="6"/>
        <v>octubre</v>
      </c>
      <c r="C261" t="s">
        <v>20</v>
      </c>
      <c r="D261">
        <v>61.199999999999996</v>
      </c>
      <c r="E261" s="2">
        <v>0.77</v>
      </c>
      <c r="F261">
        <v>33</v>
      </c>
      <c r="G261">
        <v>0.3</v>
      </c>
      <c r="H261">
        <v>24</v>
      </c>
      <c r="I261" s="4">
        <f t="shared" si="7"/>
        <v>7.1999999999999993</v>
      </c>
    </row>
    <row r="262" spans="1:9" x14ac:dyDescent="0.25">
      <c r="A262" s="1">
        <v>43013</v>
      </c>
      <c r="B262" s="1" t="str">
        <f t="shared" si="6"/>
        <v>octubre</v>
      </c>
      <c r="C262" t="s">
        <v>18</v>
      </c>
      <c r="D262">
        <v>60.499999999999993</v>
      </c>
      <c r="E262" s="2">
        <v>0.8</v>
      </c>
      <c r="F262">
        <v>33</v>
      </c>
      <c r="G262">
        <v>0.3</v>
      </c>
      <c r="H262">
        <v>25</v>
      </c>
      <c r="I262" s="4">
        <f t="shared" si="7"/>
        <v>7.5</v>
      </c>
    </row>
    <row r="263" spans="1:9" x14ac:dyDescent="0.25">
      <c r="A263" s="1">
        <v>43026</v>
      </c>
      <c r="B263" s="1" t="str">
        <f t="shared" si="6"/>
        <v>octubre</v>
      </c>
      <c r="C263" t="s">
        <v>20</v>
      </c>
      <c r="D263">
        <v>62.499999999999993</v>
      </c>
      <c r="E263" s="2">
        <v>0.77</v>
      </c>
      <c r="F263">
        <v>33</v>
      </c>
      <c r="G263">
        <v>0.3</v>
      </c>
      <c r="H263">
        <v>25</v>
      </c>
      <c r="I263" s="4">
        <f t="shared" si="7"/>
        <v>7.5</v>
      </c>
    </row>
    <row r="264" spans="1:9" x14ac:dyDescent="0.25">
      <c r="A264" s="1">
        <v>43048</v>
      </c>
      <c r="B264" s="1" t="str">
        <f t="shared" si="6"/>
        <v>noviembre</v>
      </c>
      <c r="C264" t="s">
        <v>18</v>
      </c>
      <c r="D264">
        <v>53.9</v>
      </c>
      <c r="E264" s="2">
        <v>0.83</v>
      </c>
      <c r="F264">
        <v>33</v>
      </c>
      <c r="G264">
        <v>0.3</v>
      </c>
      <c r="H264">
        <v>23</v>
      </c>
      <c r="I264" s="4">
        <f t="shared" si="7"/>
        <v>6.8999999999999995</v>
      </c>
    </row>
    <row r="265" spans="1:9" x14ac:dyDescent="0.25">
      <c r="A265" s="1">
        <v>43050</v>
      </c>
      <c r="B265" s="1" t="str">
        <f t="shared" si="6"/>
        <v>noviembre</v>
      </c>
      <c r="C265" t="s">
        <v>16</v>
      </c>
      <c r="D265">
        <v>47.3</v>
      </c>
      <c r="E265" s="2">
        <v>0.91</v>
      </c>
      <c r="F265">
        <v>33</v>
      </c>
      <c r="G265">
        <v>0.3</v>
      </c>
      <c r="H265">
        <v>21</v>
      </c>
      <c r="I265" s="4">
        <f t="shared" si="7"/>
        <v>6.3</v>
      </c>
    </row>
    <row r="266" spans="1:9" x14ac:dyDescent="0.25">
      <c r="A266" s="1">
        <v>43080</v>
      </c>
      <c r="B266" s="1" t="str">
        <f t="shared" si="6"/>
        <v>diciembre</v>
      </c>
      <c r="C266" t="s">
        <v>15</v>
      </c>
      <c r="D266">
        <v>45.099999999999994</v>
      </c>
      <c r="E266" s="2">
        <v>1.1100000000000001</v>
      </c>
      <c r="F266">
        <v>33</v>
      </c>
      <c r="G266">
        <v>0.3</v>
      </c>
      <c r="H266">
        <v>17</v>
      </c>
      <c r="I266" s="4">
        <f t="shared" si="7"/>
        <v>5.0999999999999996</v>
      </c>
    </row>
    <row r="267" spans="1:9" x14ac:dyDescent="0.25">
      <c r="A267" s="1">
        <v>43088</v>
      </c>
      <c r="B267" s="1" t="str">
        <f t="shared" si="6"/>
        <v>diciembre</v>
      </c>
      <c r="C267" t="s">
        <v>19</v>
      </c>
      <c r="D267">
        <v>41.4</v>
      </c>
      <c r="E267" s="2">
        <v>1</v>
      </c>
      <c r="F267">
        <v>33</v>
      </c>
      <c r="G267">
        <v>0.3</v>
      </c>
      <c r="H267">
        <v>18</v>
      </c>
      <c r="I267" s="4">
        <f t="shared" si="7"/>
        <v>5.3999999999999995</v>
      </c>
    </row>
    <row r="268" spans="1:9" x14ac:dyDescent="0.25">
      <c r="A268" s="1">
        <v>43096</v>
      </c>
      <c r="B268" s="1" t="str">
        <f t="shared" ref="B268:B331" si="8">TEXT(A268, "MMMM")</f>
        <v>diciembre</v>
      </c>
      <c r="C268" t="s">
        <v>20</v>
      </c>
      <c r="D268">
        <v>42.699999999999996</v>
      </c>
      <c r="E268" s="2">
        <v>1</v>
      </c>
      <c r="F268">
        <v>33</v>
      </c>
      <c r="G268">
        <v>0.3</v>
      </c>
      <c r="H268">
        <v>19</v>
      </c>
      <c r="I268" s="4">
        <f t="shared" ref="I268:I331" si="9" xml:space="preserve"> G268*H268</f>
        <v>5.7</v>
      </c>
    </row>
    <row r="269" spans="1:9" x14ac:dyDescent="0.25">
      <c r="A269" s="1">
        <v>42771</v>
      </c>
      <c r="B269" s="1" t="str">
        <f t="shared" si="8"/>
        <v>febrero</v>
      </c>
      <c r="C269" t="s">
        <v>17</v>
      </c>
      <c r="D269">
        <v>45.4</v>
      </c>
      <c r="E269" s="2">
        <v>1.1100000000000001</v>
      </c>
      <c r="F269">
        <v>32</v>
      </c>
      <c r="G269">
        <v>0.3</v>
      </c>
      <c r="H269">
        <v>18</v>
      </c>
      <c r="I269" s="4">
        <f t="shared" si="9"/>
        <v>5.3999999999999995</v>
      </c>
    </row>
    <row r="270" spans="1:9" x14ac:dyDescent="0.25">
      <c r="A270" s="1">
        <v>42792</v>
      </c>
      <c r="B270" s="1" t="str">
        <f t="shared" si="8"/>
        <v>febrero</v>
      </c>
      <c r="C270" t="s">
        <v>17</v>
      </c>
      <c r="D270">
        <v>48.699999999999996</v>
      </c>
      <c r="E270" s="2">
        <v>1.05</v>
      </c>
      <c r="F270">
        <v>32</v>
      </c>
      <c r="G270">
        <v>0.3</v>
      </c>
      <c r="H270">
        <v>19</v>
      </c>
      <c r="I270" s="4">
        <f t="shared" si="9"/>
        <v>5.7</v>
      </c>
    </row>
    <row r="271" spans="1:9" x14ac:dyDescent="0.25">
      <c r="A271" s="1">
        <v>42799</v>
      </c>
      <c r="B271" s="1" t="str">
        <f t="shared" si="8"/>
        <v>marzo</v>
      </c>
      <c r="C271" t="s">
        <v>17</v>
      </c>
      <c r="D271">
        <v>55.9</v>
      </c>
      <c r="E271" s="2">
        <v>0.87</v>
      </c>
      <c r="F271">
        <v>32</v>
      </c>
      <c r="G271">
        <v>0.3</v>
      </c>
      <c r="H271">
        <v>23</v>
      </c>
      <c r="I271" s="4">
        <f t="shared" si="9"/>
        <v>6.8999999999999995</v>
      </c>
    </row>
    <row r="272" spans="1:9" x14ac:dyDescent="0.25">
      <c r="A272" s="1">
        <v>42801</v>
      </c>
      <c r="B272" s="1" t="str">
        <f t="shared" si="8"/>
        <v>marzo</v>
      </c>
      <c r="C272" t="s">
        <v>19</v>
      </c>
      <c r="D272">
        <v>60.199999999999996</v>
      </c>
      <c r="E272" s="2">
        <v>0.77</v>
      </c>
      <c r="F272">
        <v>32</v>
      </c>
      <c r="G272">
        <v>0.3</v>
      </c>
      <c r="H272">
        <v>24</v>
      </c>
      <c r="I272" s="4">
        <f t="shared" si="9"/>
        <v>7.1999999999999993</v>
      </c>
    </row>
    <row r="273" spans="1:9" x14ac:dyDescent="0.25">
      <c r="A273" s="1">
        <v>42812</v>
      </c>
      <c r="B273" s="1" t="str">
        <f t="shared" si="8"/>
        <v>marzo</v>
      </c>
      <c r="C273" t="s">
        <v>16</v>
      </c>
      <c r="D273">
        <v>53.9</v>
      </c>
      <c r="E273" s="2">
        <v>0.83</v>
      </c>
      <c r="F273">
        <v>32</v>
      </c>
      <c r="G273">
        <v>0.3</v>
      </c>
      <c r="H273">
        <v>23</v>
      </c>
      <c r="I273" s="4">
        <f t="shared" si="9"/>
        <v>6.8999999999999995</v>
      </c>
    </row>
    <row r="274" spans="1:9" x14ac:dyDescent="0.25">
      <c r="A274" s="1">
        <v>42853</v>
      </c>
      <c r="B274" s="1" t="str">
        <f t="shared" si="8"/>
        <v>abril</v>
      </c>
      <c r="C274" t="s">
        <v>14</v>
      </c>
      <c r="D274">
        <v>58.8</v>
      </c>
      <c r="E274" s="2">
        <v>0.74</v>
      </c>
      <c r="F274">
        <v>32</v>
      </c>
      <c r="G274">
        <v>0.3</v>
      </c>
      <c r="H274">
        <v>26</v>
      </c>
      <c r="I274" s="4">
        <f t="shared" si="9"/>
        <v>7.8</v>
      </c>
    </row>
    <row r="275" spans="1:9" x14ac:dyDescent="0.25">
      <c r="A275" s="1">
        <v>42854</v>
      </c>
      <c r="B275" s="1" t="str">
        <f t="shared" si="8"/>
        <v>abril</v>
      </c>
      <c r="C275" t="s">
        <v>16</v>
      </c>
      <c r="D275">
        <v>65.099999999999994</v>
      </c>
      <c r="E275" s="2">
        <v>0.71</v>
      </c>
      <c r="F275">
        <v>32</v>
      </c>
      <c r="G275">
        <v>0.3</v>
      </c>
      <c r="H275">
        <v>27</v>
      </c>
      <c r="I275" s="4">
        <f t="shared" si="9"/>
        <v>8.1</v>
      </c>
    </row>
    <row r="276" spans="1:9" x14ac:dyDescent="0.25">
      <c r="A276" s="1">
        <v>42870</v>
      </c>
      <c r="B276" s="1" t="str">
        <f t="shared" si="8"/>
        <v>mayo</v>
      </c>
      <c r="C276" t="s">
        <v>15</v>
      </c>
      <c r="D276">
        <v>63.399999999999991</v>
      </c>
      <c r="E276" s="2">
        <v>0.69</v>
      </c>
      <c r="F276">
        <v>32</v>
      </c>
      <c r="G276">
        <v>0.3</v>
      </c>
      <c r="H276">
        <v>28</v>
      </c>
      <c r="I276" s="4">
        <f t="shared" si="9"/>
        <v>8.4</v>
      </c>
    </row>
    <row r="277" spans="1:9" x14ac:dyDescent="0.25">
      <c r="A277" s="1">
        <v>42884</v>
      </c>
      <c r="B277" s="1" t="str">
        <f t="shared" si="8"/>
        <v>mayo</v>
      </c>
      <c r="C277" t="s">
        <v>15</v>
      </c>
      <c r="D277">
        <v>66.699999999999989</v>
      </c>
      <c r="E277" s="2">
        <v>0.65</v>
      </c>
      <c r="F277">
        <v>32</v>
      </c>
      <c r="G277">
        <v>0.3</v>
      </c>
      <c r="H277">
        <v>29</v>
      </c>
      <c r="I277" s="4">
        <f t="shared" si="9"/>
        <v>8.6999999999999993</v>
      </c>
    </row>
    <row r="278" spans="1:9" x14ac:dyDescent="0.25">
      <c r="A278" s="1">
        <v>43010</v>
      </c>
      <c r="B278" s="1" t="str">
        <f t="shared" si="8"/>
        <v>octubre</v>
      </c>
      <c r="C278" t="s">
        <v>15</v>
      </c>
      <c r="D278">
        <v>58.499999999999993</v>
      </c>
      <c r="E278" s="2">
        <v>0.74</v>
      </c>
      <c r="F278">
        <v>32</v>
      </c>
      <c r="G278">
        <v>0.3</v>
      </c>
      <c r="H278">
        <v>25</v>
      </c>
      <c r="I278" s="4">
        <f t="shared" si="9"/>
        <v>7.5</v>
      </c>
    </row>
    <row r="279" spans="1:9" x14ac:dyDescent="0.25">
      <c r="A279" s="1">
        <v>43064</v>
      </c>
      <c r="B279" s="1" t="str">
        <f t="shared" si="8"/>
        <v>noviembre</v>
      </c>
      <c r="C279" t="s">
        <v>16</v>
      </c>
      <c r="D279">
        <v>49</v>
      </c>
      <c r="E279" s="2">
        <v>0.91</v>
      </c>
      <c r="F279">
        <v>32</v>
      </c>
      <c r="G279">
        <v>0.3</v>
      </c>
      <c r="H279">
        <v>20</v>
      </c>
      <c r="I279" s="4">
        <f t="shared" si="9"/>
        <v>6</v>
      </c>
    </row>
    <row r="280" spans="1:9" x14ac:dyDescent="0.25">
      <c r="A280" s="1">
        <v>43097</v>
      </c>
      <c r="B280" s="1" t="str">
        <f t="shared" si="8"/>
        <v>diciembre</v>
      </c>
      <c r="C280" t="s">
        <v>18</v>
      </c>
      <c r="D280">
        <v>37.799999999999997</v>
      </c>
      <c r="E280" s="2">
        <v>1.25</v>
      </c>
      <c r="F280">
        <v>32</v>
      </c>
      <c r="G280">
        <v>0.3</v>
      </c>
      <c r="H280">
        <v>16</v>
      </c>
      <c r="I280" s="4">
        <f t="shared" si="9"/>
        <v>4.8</v>
      </c>
    </row>
    <row r="281" spans="1:9" x14ac:dyDescent="0.25">
      <c r="A281" s="1">
        <v>42774</v>
      </c>
      <c r="B281" s="1" t="str">
        <f t="shared" si="8"/>
        <v>febrero</v>
      </c>
      <c r="C281" t="s">
        <v>20</v>
      </c>
      <c r="D281">
        <v>52.599999999999994</v>
      </c>
      <c r="E281" s="2">
        <v>0.87</v>
      </c>
      <c r="F281">
        <v>31</v>
      </c>
      <c r="G281">
        <v>0.3</v>
      </c>
      <c r="H281">
        <v>22</v>
      </c>
      <c r="I281" s="4">
        <f t="shared" si="9"/>
        <v>6.6</v>
      </c>
    </row>
    <row r="282" spans="1:9" x14ac:dyDescent="0.25">
      <c r="A282" s="1">
        <v>42782</v>
      </c>
      <c r="B282" s="1" t="str">
        <f t="shared" si="8"/>
        <v>febrero</v>
      </c>
      <c r="C282" t="s">
        <v>18</v>
      </c>
      <c r="D282">
        <v>47.3</v>
      </c>
      <c r="E282" s="2">
        <v>0.87</v>
      </c>
      <c r="F282">
        <v>31</v>
      </c>
      <c r="G282">
        <v>0.3</v>
      </c>
      <c r="H282">
        <v>21</v>
      </c>
      <c r="I282" s="4">
        <f t="shared" si="9"/>
        <v>6.3</v>
      </c>
    </row>
    <row r="283" spans="1:9" x14ac:dyDescent="0.25">
      <c r="A283" s="1">
        <v>42796</v>
      </c>
      <c r="B283" s="1" t="str">
        <f t="shared" si="8"/>
        <v>marzo</v>
      </c>
      <c r="C283" t="s">
        <v>18</v>
      </c>
      <c r="D283">
        <v>57.199999999999996</v>
      </c>
      <c r="E283" s="2">
        <v>0.8</v>
      </c>
      <c r="F283">
        <v>31</v>
      </c>
      <c r="G283">
        <v>0.3</v>
      </c>
      <c r="H283">
        <v>24</v>
      </c>
      <c r="I283" s="4">
        <f t="shared" si="9"/>
        <v>7.1999999999999993</v>
      </c>
    </row>
    <row r="284" spans="1:9" x14ac:dyDescent="0.25">
      <c r="A284" s="1">
        <v>42804</v>
      </c>
      <c r="B284" s="1" t="str">
        <f t="shared" si="8"/>
        <v>marzo</v>
      </c>
      <c r="C284" t="s">
        <v>14</v>
      </c>
      <c r="D284">
        <v>59.199999999999996</v>
      </c>
      <c r="E284" s="2">
        <v>0.83</v>
      </c>
      <c r="F284">
        <v>31</v>
      </c>
      <c r="G284">
        <v>0.3</v>
      </c>
      <c r="H284">
        <v>24</v>
      </c>
      <c r="I284" s="4">
        <f t="shared" si="9"/>
        <v>7.1999999999999993</v>
      </c>
    </row>
    <row r="285" spans="1:9" x14ac:dyDescent="0.25">
      <c r="A285" s="1">
        <v>42829</v>
      </c>
      <c r="B285" s="1" t="str">
        <f t="shared" si="8"/>
        <v>abril</v>
      </c>
      <c r="C285" t="s">
        <v>19</v>
      </c>
      <c r="D285">
        <v>62.099999999999994</v>
      </c>
      <c r="E285" s="2">
        <v>0.71</v>
      </c>
      <c r="F285">
        <v>31</v>
      </c>
      <c r="G285">
        <v>0.3</v>
      </c>
      <c r="H285">
        <v>27</v>
      </c>
      <c r="I285" s="4">
        <f t="shared" si="9"/>
        <v>8.1</v>
      </c>
    </row>
    <row r="286" spans="1:9" x14ac:dyDescent="0.25">
      <c r="A286" s="1">
        <v>42831</v>
      </c>
      <c r="B286" s="1" t="str">
        <f t="shared" si="8"/>
        <v>abril</v>
      </c>
      <c r="C286" t="s">
        <v>18</v>
      </c>
      <c r="D286">
        <v>57.499999999999993</v>
      </c>
      <c r="E286" s="2">
        <v>0.8</v>
      </c>
      <c r="F286">
        <v>31</v>
      </c>
      <c r="G286">
        <v>0.3</v>
      </c>
      <c r="H286">
        <v>25</v>
      </c>
      <c r="I286" s="4">
        <f t="shared" si="9"/>
        <v>7.5</v>
      </c>
    </row>
    <row r="287" spans="1:9" x14ac:dyDescent="0.25">
      <c r="A287" s="1">
        <v>42843</v>
      </c>
      <c r="B287" s="1" t="str">
        <f t="shared" si="8"/>
        <v>abril</v>
      </c>
      <c r="C287" t="s">
        <v>19</v>
      </c>
      <c r="D287">
        <v>62.499999999999993</v>
      </c>
      <c r="E287" s="2">
        <v>0.74</v>
      </c>
      <c r="F287">
        <v>31</v>
      </c>
      <c r="G287">
        <v>0.3</v>
      </c>
      <c r="H287">
        <v>25</v>
      </c>
      <c r="I287" s="4">
        <f t="shared" si="9"/>
        <v>7.5</v>
      </c>
    </row>
    <row r="288" spans="1:9" x14ac:dyDescent="0.25">
      <c r="A288" s="1">
        <v>42860</v>
      </c>
      <c r="B288" s="1" t="str">
        <f t="shared" si="8"/>
        <v>mayo</v>
      </c>
      <c r="C288" t="s">
        <v>14</v>
      </c>
      <c r="D288">
        <v>69.399999999999991</v>
      </c>
      <c r="E288" s="2">
        <v>0.71</v>
      </c>
      <c r="F288">
        <v>31</v>
      </c>
      <c r="G288">
        <v>0.3</v>
      </c>
      <c r="H288">
        <v>28</v>
      </c>
      <c r="I288" s="4">
        <f t="shared" si="9"/>
        <v>8.4</v>
      </c>
    </row>
    <row r="289" spans="1:9" x14ac:dyDescent="0.25">
      <c r="A289" s="1">
        <v>43015</v>
      </c>
      <c r="B289" s="1" t="str">
        <f t="shared" si="8"/>
        <v>octubre</v>
      </c>
      <c r="C289" t="s">
        <v>16</v>
      </c>
      <c r="D289">
        <v>63.499999999999993</v>
      </c>
      <c r="E289" s="2">
        <v>0.8</v>
      </c>
      <c r="F289">
        <v>31</v>
      </c>
      <c r="G289">
        <v>0.3</v>
      </c>
      <c r="H289">
        <v>25</v>
      </c>
      <c r="I289" s="4">
        <f t="shared" si="9"/>
        <v>7.5</v>
      </c>
    </row>
    <row r="290" spans="1:9" x14ac:dyDescent="0.25">
      <c r="A290" s="1">
        <v>43056</v>
      </c>
      <c r="B290" s="1" t="str">
        <f t="shared" si="8"/>
        <v>noviembre</v>
      </c>
      <c r="C290" t="s">
        <v>14</v>
      </c>
      <c r="D290">
        <v>46</v>
      </c>
      <c r="E290" s="2">
        <v>1</v>
      </c>
      <c r="F290">
        <v>31</v>
      </c>
      <c r="G290">
        <v>0.3</v>
      </c>
      <c r="H290">
        <v>20</v>
      </c>
      <c r="I290" s="4">
        <f t="shared" si="9"/>
        <v>6</v>
      </c>
    </row>
    <row r="291" spans="1:9" x14ac:dyDescent="0.25">
      <c r="A291" s="1">
        <v>42754</v>
      </c>
      <c r="B291" s="1" t="str">
        <f t="shared" si="8"/>
        <v>enero</v>
      </c>
      <c r="C291" t="s">
        <v>18</v>
      </c>
      <c r="D291">
        <v>43.099999999999994</v>
      </c>
      <c r="E291" s="2">
        <v>1.18</v>
      </c>
      <c r="F291">
        <v>30</v>
      </c>
      <c r="G291">
        <v>0.3</v>
      </c>
      <c r="H291">
        <v>17</v>
      </c>
      <c r="I291" s="4">
        <f t="shared" si="9"/>
        <v>5.0999999999999996</v>
      </c>
    </row>
    <row r="292" spans="1:9" x14ac:dyDescent="0.25">
      <c r="A292" s="1">
        <v>42805</v>
      </c>
      <c r="B292" s="1" t="str">
        <f t="shared" si="8"/>
        <v>marzo</v>
      </c>
      <c r="C292" t="s">
        <v>16</v>
      </c>
      <c r="D292">
        <v>58.199999999999996</v>
      </c>
      <c r="E292" s="2">
        <v>0.83</v>
      </c>
      <c r="F292">
        <v>30</v>
      </c>
      <c r="G292">
        <v>0.3</v>
      </c>
      <c r="H292">
        <v>24</v>
      </c>
      <c r="I292" s="4">
        <f t="shared" si="9"/>
        <v>7.1999999999999993</v>
      </c>
    </row>
    <row r="293" spans="1:9" x14ac:dyDescent="0.25">
      <c r="A293" s="1">
        <v>42809</v>
      </c>
      <c r="B293" s="1" t="str">
        <f t="shared" si="8"/>
        <v>marzo</v>
      </c>
      <c r="C293" t="s">
        <v>20</v>
      </c>
      <c r="D293">
        <v>56.199999999999996</v>
      </c>
      <c r="E293" s="2">
        <v>0.83</v>
      </c>
      <c r="F293">
        <v>30</v>
      </c>
      <c r="G293">
        <v>0.3</v>
      </c>
      <c r="H293">
        <v>24</v>
      </c>
      <c r="I293" s="4">
        <f t="shared" si="9"/>
        <v>7.1999999999999993</v>
      </c>
    </row>
    <row r="294" spans="1:9" x14ac:dyDescent="0.25">
      <c r="A294" s="1">
        <v>42821</v>
      </c>
      <c r="B294" s="1" t="str">
        <f t="shared" si="8"/>
        <v>marzo</v>
      </c>
      <c r="C294" t="s">
        <v>15</v>
      </c>
      <c r="D294">
        <v>60.499999999999993</v>
      </c>
      <c r="E294" s="2">
        <v>0.74</v>
      </c>
      <c r="F294">
        <v>30</v>
      </c>
      <c r="G294">
        <v>0.3</v>
      </c>
      <c r="H294">
        <v>25</v>
      </c>
      <c r="I294" s="4">
        <f t="shared" si="9"/>
        <v>7.5</v>
      </c>
    </row>
    <row r="295" spans="1:9" x14ac:dyDescent="0.25">
      <c r="A295" s="1">
        <v>42837</v>
      </c>
      <c r="B295" s="1" t="str">
        <f t="shared" si="8"/>
        <v>abril</v>
      </c>
      <c r="C295" t="s">
        <v>20</v>
      </c>
      <c r="D295">
        <v>66.099999999999994</v>
      </c>
      <c r="E295" s="2">
        <v>0.74</v>
      </c>
      <c r="F295">
        <v>30</v>
      </c>
      <c r="G295">
        <v>0.3</v>
      </c>
      <c r="H295">
        <v>27</v>
      </c>
      <c r="I295" s="4">
        <f t="shared" si="9"/>
        <v>8.1</v>
      </c>
    </row>
    <row r="296" spans="1:9" x14ac:dyDescent="0.25">
      <c r="A296" s="1">
        <v>43065</v>
      </c>
      <c r="B296" s="1" t="str">
        <f t="shared" si="8"/>
        <v>noviembre</v>
      </c>
      <c r="C296" t="s">
        <v>17</v>
      </c>
      <c r="D296">
        <v>49.699999999999996</v>
      </c>
      <c r="E296" s="2">
        <v>1.05</v>
      </c>
      <c r="F296">
        <v>30</v>
      </c>
      <c r="G296">
        <v>0.3</v>
      </c>
      <c r="H296">
        <v>19</v>
      </c>
      <c r="I296" s="4">
        <f t="shared" si="9"/>
        <v>5.7</v>
      </c>
    </row>
    <row r="297" spans="1:9" x14ac:dyDescent="0.25">
      <c r="A297" s="1">
        <v>43066</v>
      </c>
      <c r="B297" s="1" t="str">
        <f t="shared" si="8"/>
        <v>noviembre</v>
      </c>
      <c r="C297" t="s">
        <v>15</v>
      </c>
      <c r="D297">
        <v>53.9</v>
      </c>
      <c r="E297" s="2">
        <v>0.87</v>
      </c>
      <c r="F297">
        <v>30</v>
      </c>
      <c r="G297">
        <v>0.3</v>
      </c>
      <c r="H297">
        <v>23</v>
      </c>
      <c r="I297" s="4">
        <f t="shared" si="9"/>
        <v>6.8999999999999995</v>
      </c>
    </row>
    <row r="298" spans="1:9" x14ac:dyDescent="0.25">
      <c r="A298" s="1">
        <v>43077</v>
      </c>
      <c r="B298" s="1" t="str">
        <f t="shared" si="8"/>
        <v>diciembre</v>
      </c>
      <c r="C298" t="s">
        <v>14</v>
      </c>
      <c r="D298">
        <v>40.5</v>
      </c>
      <c r="E298" s="2">
        <v>1.25</v>
      </c>
      <c r="F298">
        <v>30</v>
      </c>
      <c r="G298">
        <v>0.3</v>
      </c>
      <c r="H298">
        <v>15</v>
      </c>
      <c r="I298" s="4">
        <f t="shared" si="9"/>
        <v>4.5</v>
      </c>
    </row>
    <row r="299" spans="1:9" x14ac:dyDescent="0.25">
      <c r="A299" s="1">
        <v>43084</v>
      </c>
      <c r="B299" s="1" t="str">
        <f t="shared" si="8"/>
        <v>diciembre</v>
      </c>
      <c r="C299" t="s">
        <v>14</v>
      </c>
      <c r="D299">
        <v>42.099999999999994</v>
      </c>
      <c r="E299" s="2">
        <v>1.05</v>
      </c>
      <c r="F299">
        <v>30</v>
      </c>
      <c r="G299">
        <v>0.3</v>
      </c>
      <c r="H299">
        <v>17</v>
      </c>
      <c r="I299" s="4">
        <f t="shared" si="9"/>
        <v>5.0999999999999996</v>
      </c>
    </row>
    <row r="300" spans="1:9" x14ac:dyDescent="0.25">
      <c r="A300" s="1">
        <v>43085</v>
      </c>
      <c r="B300" s="1" t="str">
        <f t="shared" si="8"/>
        <v>diciembre</v>
      </c>
      <c r="C300" t="s">
        <v>16</v>
      </c>
      <c r="D300">
        <v>35.5</v>
      </c>
      <c r="E300" s="2">
        <v>1.25</v>
      </c>
      <c r="F300">
        <v>30</v>
      </c>
      <c r="G300">
        <v>0.3</v>
      </c>
      <c r="H300">
        <v>15</v>
      </c>
      <c r="I300" s="4">
        <f t="shared" si="9"/>
        <v>4.5</v>
      </c>
    </row>
    <row r="301" spans="1:9" x14ac:dyDescent="0.25">
      <c r="A301" s="1">
        <v>42783</v>
      </c>
      <c r="B301" s="1" t="str">
        <f t="shared" si="8"/>
        <v>febrero</v>
      </c>
      <c r="C301" t="s">
        <v>14</v>
      </c>
      <c r="D301">
        <v>40.4</v>
      </c>
      <c r="E301" s="2">
        <v>1</v>
      </c>
      <c r="F301">
        <v>29</v>
      </c>
      <c r="G301">
        <v>0.3</v>
      </c>
      <c r="H301">
        <v>18</v>
      </c>
      <c r="I301" s="4">
        <f t="shared" si="9"/>
        <v>5.3999999999999995</v>
      </c>
    </row>
    <row r="302" spans="1:9" x14ac:dyDescent="0.25">
      <c r="A302" s="1">
        <v>42798</v>
      </c>
      <c r="B302" s="1" t="str">
        <f t="shared" si="8"/>
        <v>marzo</v>
      </c>
      <c r="C302" t="s">
        <v>16</v>
      </c>
      <c r="D302">
        <v>59.499999999999993</v>
      </c>
      <c r="E302" s="2">
        <v>0.77</v>
      </c>
      <c r="F302">
        <v>29</v>
      </c>
      <c r="G302">
        <v>0.3</v>
      </c>
      <c r="H302">
        <v>25</v>
      </c>
      <c r="I302" s="4">
        <f t="shared" si="9"/>
        <v>7.5</v>
      </c>
    </row>
    <row r="303" spans="1:9" x14ac:dyDescent="0.25">
      <c r="A303" s="1">
        <v>42803</v>
      </c>
      <c r="B303" s="1" t="str">
        <f t="shared" si="8"/>
        <v>marzo</v>
      </c>
      <c r="C303" t="s">
        <v>18</v>
      </c>
      <c r="D303">
        <v>52.9</v>
      </c>
      <c r="E303" s="2">
        <v>0.8</v>
      </c>
      <c r="F303">
        <v>29</v>
      </c>
      <c r="G303">
        <v>0.3</v>
      </c>
      <c r="H303">
        <v>23</v>
      </c>
      <c r="I303" s="4">
        <f t="shared" si="9"/>
        <v>6.8999999999999995</v>
      </c>
    </row>
    <row r="304" spans="1:9" x14ac:dyDescent="0.25">
      <c r="A304" s="1">
        <v>42992</v>
      </c>
      <c r="B304" s="1" t="str">
        <f t="shared" si="8"/>
        <v>septiembre</v>
      </c>
      <c r="C304" t="s">
        <v>18</v>
      </c>
      <c r="D304">
        <v>63.8</v>
      </c>
      <c r="E304" s="2">
        <v>0.71</v>
      </c>
      <c r="F304">
        <v>29</v>
      </c>
      <c r="G304">
        <v>0.3</v>
      </c>
      <c r="H304">
        <v>26</v>
      </c>
      <c r="I304" s="4">
        <f t="shared" si="9"/>
        <v>7.8</v>
      </c>
    </row>
    <row r="305" spans="1:9" x14ac:dyDescent="0.25">
      <c r="A305" s="1">
        <v>43008</v>
      </c>
      <c r="B305" s="1" t="str">
        <f t="shared" si="8"/>
        <v>septiembre</v>
      </c>
      <c r="C305" t="s">
        <v>16</v>
      </c>
      <c r="D305">
        <v>64.8</v>
      </c>
      <c r="E305" s="2">
        <v>0.74</v>
      </c>
      <c r="F305">
        <v>29</v>
      </c>
      <c r="G305">
        <v>0.3</v>
      </c>
      <c r="H305">
        <v>26</v>
      </c>
      <c r="I305" s="4">
        <f t="shared" si="9"/>
        <v>7.8</v>
      </c>
    </row>
    <row r="306" spans="1:9" x14ac:dyDescent="0.25">
      <c r="A306" s="1">
        <v>42739</v>
      </c>
      <c r="B306" s="1" t="str">
        <f t="shared" si="8"/>
        <v>enero</v>
      </c>
      <c r="C306" t="s">
        <v>20</v>
      </c>
      <c r="D306">
        <v>44.099999999999994</v>
      </c>
      <c r="E306" s="2">
        <v>1.05</v>
      </c>
      <c r="F306">
        <v>28</v>
      </c>
      <c r="G306">
        <v>0.3</v>
      </c>
      <c r="H306">
        <v>17</v>
      </c>
      <c r="I306" s="4">
        <f t="shared" si="9"/>
        <v>5.0999999999999996</v>
      </c>
    </row>
    <row r="307" spans="1:9" x14ac:dyDescent="0.25">
      <c r="A307" s="1">
        <v>42743</v>
      </c>
      <c r="B307" s="1" t="str">
        <f t="shared" si="8"/>
        <v>enero</v>
      </c>
      <c r="C307" t="s">
        <v>17</v>
      </c>
      <c r="D307">
        <v>37.5</v>
      </c>
      <c r="E307" s="2">
        <v>1.18</v>
      </c>
      <c r="F307">
        <v>28</v>
      </c>
      <c r="G307">
        <v>0.3</v>
      </c>
      <c r="H307">
        <v>15</v>
      </c>
      <c r="I307" s="4">
        <f t="shared" si="9"/>
        <v>4.5</v>
      </c>
    </row>
    <row r="308" spans="1:9" x14ac:dyDescent="0.25">
      <c r="A308" s="1">
        <v>42772</v>
      </c>
      <c r="B308" s="1" t="str">
        <f t="shared" si="8"/>
        <v>febrero</v>
      </c>
      <c r="C308" t="s">
        <v>15</v>
      </c>
      <c r="D308">
        <v>45</v>
      </c>
      <c r="E308" s="2">
        <v>0.95</v>
      </c>
      <c r="F308">
        <v>28</v>
      </c>
      <c r="G308">
        <v>0.3</v>
      </c>
      <c r="H308">
        <v>20</v>
      </c>
      <c r="I308" s="4">
        <f t="shared" si="9"/>
        <v>6</v>
      </c>
    </row>
    <row r="309" spans="1:9" x14ac:dyDescent="0.25">
      <c r="A309" s="1">
        <v>42785</v>
      </c>
      <c r="B309" s="1" t="str">
        <f t="shared" si="8"/>
        <v>febrero</v>
      </c>
      <c r="C309" t="s">
        <v>17</v>
      </c>
      <c r="D309">
        <v>50</v>
      </c>
      <c r="E309" s="2">
        <v>0.95</v>
      </c>
      <c r="F309">
        <v>28</v>
      </c>
      <c r="G309">
        <v>0.3</v>
      </c>
      <c r="H309">
        <v>20</v>
      </c>
      <c r="I309" s="4">
        <f t="shared" si="9"/>
        <v>6</v>
      </c>
    </row>
    <row r="310" spans="1:9" x14ac:dyDescent="0.25">
      <c r="A310" s="1">
        <v>42787</v>
      </c>
      <c r="B310" s="1" t="str">
        <f t="shared" si="8"/>
        <v>febrero</v>
      </c>
      <c r="C310" t="s">
        <v>19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4">
        <f t="shared" si="9"/>
        <v>5.3999999999999995</v>
      </c>
    </row>
    <row r="311" spans="1:9" x14ac:dyDescent="0.25">
      <c r="A311" s="1">
        <v>42797</v>
      </c>
      <c r="B311" s="1" t="str">
        <f t="shared" si="8"/>
        <v>marzo</v>
      </c>
      <c r="C311" t="s">
        <v>14</v>
      </c>
      <c r="D311">
        <v>60.199999999999996</v>
      </c>
      <c r="E311" s="2">
        <v>0.77</v>
      </c>
      <c r="F311">
        <v>28</v>
      </c>
      <c r="G311">
        <v>0.3</v>
      </c>
      <c r="H311">
        <v>24</v>
      </c>
      <c r="I311" s="4">
        <f t="shared" si="9"/>
        <v>7.1999999999999993</v>
      </c>
    </row>
    <row r="312" spans="1:9" x14ac:dyDescent="0.25">
      <c r="A312" s="1">
        <v>42800</v>
      </c>
      <c r="B312" s="1" t="str">
        <f t="shared" si="8"/>
        <v>marzo</v>
      </c>
      <c r="C312" t="s">
        <v>15</v>
      </c>
      <c r="D312">
        <v>61.199999999999996</v>
      </c>
      <c r="E312" s="2">
        <v>0.77</v>
      </c>
      <c r="F312">
        <v>28</v>
      </c>
      <c r="G312">
        <v>0.3</v>
      </c>
      <c r="H312">
        <v>24</v>
      </c>
      <c r="I312" s="4">
        <f t="shared" si="9"/>
        <v>7.1999999999999993</v>
      </c>
    </row>
    <row r="313" spans="1:9" x14ac:dyDescent="0.25">
      <c r="A313" s="1">
        <v>43021</v>
      </c>
      <c r="B313" s="1" t="str">
        <f t="shared" si="8"/>
        <v>octubre</v>
      </c>
      <c r="C313" t="s">
        <v>14</v>
      </c>
      <c r="D313">
        <v>61.499999999999993</v>
      </c>
      <c r="E313" s="2">
        <v>0.8</v>
      </c>
      <c r="F313">
        <v>28</v>
      </c>
      <c r="G313">
        <v>0.3</v>
      </c>
      <c r="H313">
        <v>25</v>
      </c>
      <c r="I313" s="4">
        <f t="shared" si="9"/>
        <v>7.5</v>
      </c>
    </row>
    <row r="314" spans="1:9" x14ac:dyDescent="0.25">
      <c r="A314" s="1">
        <v>43022</v>
      </c>
      <c r="B314" s="1" t="str">
        <f t="shared" si="8"/>
        <v>octubre</v>
      </c>
      <c r="C314" t="s">
        <v>16</v>
      </c>
      <c r="D314">
        <v>59.499999999999993</v>
      </c>
      <c r="E314" s="2">
        <v>0.74</v>
      </c>
      <c r="F314">
        <v>28</v>
      </c>
      <c r="G314">
        <v>0.3</v>
      </c>
      <c r="H314">
        <v>25</v>
      </c>
      <c r="I314" s="4">
        <f t="shared" si="9"/>
        <v>7.5</v>
      </c>
    </row>
    <row r="315" spans="1:9" x14ac:dyDescent="0.25">
      <c r="A315" s="1">
        <v>43024</v>
      </c>
      <c r="B315" s="1" t="str">
        <f t="shared" si="8"/>
        <v>octubre</v>
      </c>
      <c r="C315" t="s">
        <v>15</v>
      </c>
      <c r="D315">
        <v>58.199999999999996</v>
      </c>
      <c r="E315" s="2">
        <v>0.8</v>
      </c>
      <c r="F315">
        <v>28</v>
      </c>
      <c r="G315">
        <v>0.3</v>
      </c>
      <c r="H315">
        <v>24</v>
      </c>
      <c r="I315" s="4">
        <f t="shared" si="9"/>
        <v>7.1999999999999993</v>
      </c>
    </row>
    <row r="316" spans="1:9" x14ac:dyDescent="0.25">
      <c r="A316" s="1">
        <v>43029</v>
      </c>
      <c r="B316" s="1" t="str">
        <f t="shared" si="8"/>
        <v>octubre</v>
      </c>
      <c r="C316" t="s">
        <v>16</v>
      </c>
      <c r="D316">
        <v>56.199999999999996</v>
      </c>
      <c r="E316" s="2">
        <v>0.83</v>
      </c>
      <c r="F316">
        <v>28</v>
      </c>
      <c r="G316">
        <v>0.3</v>
      </c>
      <c r="H316">
        <v>24</v>
      </c>
      <c r="I316" s="4">
        <f t="shared" si="9"/>
        <v>7.1999999999999993</v>
      </c>
    </row>
    <row r="317" spans="1:9" x14ac:dyDescent="0.25">
      <c r="A317" s="1">
        <v>43036</v>
      </c>
      <c r="B317" s="1" t="str">
        <f t="shared" si="8"/>
        <v>octubre</v>
      </c>
      <c r="C317" t="s">
        <v>16</v>
      </c>
      <c r="D317">
        <v>57.499999999999993</v>
      </c>
      <c r="E317" s="2">
        <v>0.77</v>
      </c>
      <c r="F317">
        <v>28</v>
      </c>
      <c r="G317">
        <v>0.3</v>
      </c>
      <c r="H317">
        <v>25</v>
      </c>
      <c r="I317" s="4">
        <f t="shared" si="9"/>
        <v>7.5</v>
      </c>
    </row>
    <row r="318" spans="1:9" x14ac:dyDescent="0.25">
      <c r="A318" s="1">
        <v>43045</v>
      </c>
      <c r="B318" s="1" t="str">
        <f t="shared" si="8"/>
        <v>noviembre</v>
      </c>
      <c r="C318" t="s">
        <v>15</v>
      </c>
      <c r="D318">
        <v>51.599999999999994</v>
      </c>
      <c r="E318" s="2">
        <v>0.91</v>
      </c>
      <c r="F318">
        <v>28</v>
      </c>
      <c r="G318">
        <v>0.3</v>
      </c>
      <c r="H318">
        <v>22</v>
      </c>
      <c r="I318" s="4">
        <f t="shared" si="9"/>
        <v>6.6</v>
      </c>
    </row>
    <row r="319" spans="1:9" x14ac:dyDescent="0.25">
      <c r="A319" s="1">
        <v>43049</v>
      </c>
      <c r="B319" s="1" t="str">
        <f t="shared" si="8"/>
        <v>noviembre</v>
      </c>
      <c r="C319" t="s">
        <v>14</v>
      </c>
      <c r="D319">
        <v>54.599999999999994</v>
      </c>
      <c r="E319" s="2">
        <v>0.87</v>
      </c>
      <c r="F319">
        <v>28</v>
      </c>
      <c r="G319">
        <v>0.3</v>
      </c>
      <c r="H319">
        <v>22</v>
      </c>
      <c r="I319" s="4">
        <f t="shared" si="9"/>
        <v>6.6</v>
      </c>
    </row>
    <row r="320" spans="1:9" x14ac:dyDescent="0.25">
      <c r="A320" s="1">
        <v>43053</v>
      </c>
      <c r="B320" s="1" t="str">
        <f t="shared" si="8"/>
        <v>noviembre</v>
      </c>
      <c r="C320" t="s">
        <v>19</v>
      </c>
      <c r="D320">
        <v>55.9</v>
      </c>
      <c r="E320" s="2">
        <v>0.8</v>
      </c>
      <c r="F320">
        <v>28</v>
      </c>
      <c r="G320">
        <v>0.3</v>
      </c>
      <c r="H320">
        <v>23</v>
      </c>
      <c r="I320" s="4">
        <f t="shared" si="9"/>
        <v>6.8999999999999995</v>
      </c>
    </row>
    <row r="321" spans="1:9" x14ac:dyDescent="0.25">
      <c r="A321" s="1">
        <v>43055</v>
      </c>
      <c r="B321" s="1" t="str">
        <f t="shared" si="8"/>
        <v>noviembre</v>
      </c>
      <c r="C321" t="s">
        <v>18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5">
      <c r="A322" s="1">
        <v>43060</v>
      </c>
      <c r="B322" s="1" t="str">
        <f t="shared" si="8"/>
        <v>noviembre</v>
      </c>
      <c r="C322" t="s">
        <v>19</v>
      </c>
      <c r="D322">
        <v>47</v>
      </c>
      <c r="E322" s="2">
        <v>0.95</v>
      </c>
      <c r="F322">
        <v>28</v>
      </c>
      <c r="G322">
        <v>0.3</v>
      </c>
      <c r="H322">
        <v>20</v>
      </c>
      <c r="I322" s="4">
        <f t="shared" si="9"/>
        <v>6</v>
      </c>
    </row>
    <row r="323" spans="1:9" x14ac:dyDescent="0.25">
      <c r="A323" s="1">
        <v>43069</v>
      </c>
      <c r="B323" s="1" t="str">
        <f t="shared" si="8"/>
        <v>noviembre</v>
      </c>
      <c r="C323" t="s">
        <v>18</v>
      </c>
      <c r="D323">
        <v>44.699999999999996</v>
      </c>
      <c r="E323" s="2">
        <v>1.05</v>
      </c>
      <c r="F323">
        <v>28</v>
      </c>
      <c r="G323">
        <v>0.3</v>
      </c>
      <c r="H323">
        <v>19</v>
      </c>
      <c r="I323" s="4">
        <f t="shared" si="9"/>
        <v>5.7</v>
      </c>
    </row>
    <row r="324" spans="1:9" x14ac:dyDescent="0.25">
      <c r="A324" s="1">
        <v>43075</v>
      </c>
      <c r="B324" s="1" t="str">
        <f t="shared" si="8"/>
        <v>diciembre</v>
      </c>
      <c r="C324" t="s">
        <v>20</v>
      </c>
      <c r="D324">
        <v>44.699999999999996</v>
      </c>
      <c r="E324" s="2">
        <v>0.95</v>
      </c>
      <c r="F324">
        <v>28</v>
      </c>
      <c r="G324">
        <v>0.3</v>
      </c>
      <c r="H324">
        <v>19</v>
      </c>
      <c r="I324" s="4">
        <f t="shared" si="9"/>
        <v>5.7</v>
      </c>
    </row>
    <row r="325" spans="1:9" x14ac:dyDescent="0.25">
      <c r="A325" s="1">
        <v>42738</v>
      </c>
      <c r="B325" s="1" t="str">
        <f t="shared" si="8"/>
        <v>enero</v>
      </c>
      <c r="C325" t="s">
        <v>19</v>
      </c>
      <c r="D325">
        <v>34.5</v>
      </c>
      <c r="E325" s="2">
        <v>1.33</v>
      </c>
      <c r="F325">
        <v>27</v>
      </c>
      <c r="G325">
        <v>0.3</v>
      </c>
      <c r="H325">
        <v>15</v>
      </c>
      <c r="I325" s="4">
        <f t="shared" si="9"/>
        <v>4.5</v>
      </c>
    </row>
    <row r="326" spans="1:9" x14ac:dyDescent="0.25">
      <c r="A326" s="1">
        <v>42764</v>
      </c>
      <c r="B326" s="1" t="str">
        <f t="shared" si="8"/>
        <v>enero</v>
      </c>
      <c r="C326" t="s">
        <v>17</v>
      </c>
      <c r="D326">
        <v>35.199999999999996</v>
      </c>
      <c r="E326" s="2">
        <v>1.33</v>
      </c>
      <c r="F326">
        <v>27</v>
      </c>
      <c r="G326">
        <v>0.3</v>
      </c>
      <c r="H326">
        <v>14</v>
      </c>
      <c r="I326" s="4">
        <f t="shared" si="9"/>
        <v>4.2</v>
      </c>
    </row>
    <row r="327" spans="1:9" x14ac:dyDescent="0.25">
      <c r="A327" s="1">
        <v>43068</v>
      </c>
      <c r="B327" s="1" t="str">
        <f t="shared" si="8"/>
        <v>noviembre</v>
      </c>
      <c r="C327" t="s">
        <v>20</v>
      </c>
      <c r="D327">
        <v>50</v>
      </c>
      <c r="E327" s="2">
        <v>0.95</v>
      </c>
      <c r="F327">
        <v>27</v>
      </c>
      <c r="G327">
        <v>0.3</v>
      </c>
      <c r="H327">
        <v>20</v>
      </c>
      <c r="I327" s="4">
        <f t="shared" si="9"/>
        <v>6</v>
      </c>
    </row>
    <row r="328" spans="1:9" x14ac:dyDescent="0.25">
      <c r="A328" s="1">
        <v>43087</v>
      </c>
      <c r="B328" s="1" t="str">
        <f t="shared" si="8"/>
        <v>diciembre</v>
      </c>
      <c r="C328" t="s">
        <v>15</v>
      </c>
      <c r="D328">
        <v>30.9</v>
      </c>
      <c r="E328" s="2">
        <v>1.43</v>
      </c>
      <c r="F328">
        <v>27</v>
      </c>
      <c r="G328">
        <v>0.3</v>
      </c>
      <c r="H328">
        <v>13</v>
      </c>
      <c r="I328" s="4">
        <f t="shared" si="9"/>
        <v>3.9</v>
      </c>
    </row>
    <row r="329" spans="1:9" x14ac:dyDescent="0.25">
      <c r="A329" s="1">
        <v>42752</v>
      </c>
      <c r="B329" s="1" t="str">
        <f t="shared" si="8"/>
        <v>enero</v>
      </c>
      <c r="C329" t="s">
        <v>19</v>
      </c>
      <c r="D329">
        <v>32.199999999999996</v>
      </c>
      <c r="E329" s="2">
        <v>1.43</v>
      </c>
      <c r="F329">
        <v>26</v>
      </c>
      <c r="G329">
        <v>0.3</v>
      </c>
      <c r="H329">
        <v>14</v>
      </c>
      <c r="I329" s="4">
        <f t="shared" si="9"/>
        <v>4.2</v>
      </c>
    </row>
    <row r="330" spans="1:9" x14ac:dyDescent="0.25">
      <c r="A330" s="1">
        <v>43052</v>
      </c>
      <c r="B330" s="1" t="str">
        <f t="shared" si="8"/>
        <v>noviembre</v>
      </c>
      <c r="C330" t="s">
        <v>15</v>
      </c>
      <c r="D330">
        <v>44.699999999999996</v>
      </c>
      <c r="E330" s="2">
        <v>1.05</v>
      </c>
      <c r="F330">
        <v>26</v>
      </c>
      <c r="G330">
        <v>0.3</v>
      </c>
      <c r="H330">
        <v>19</v>
      </c>
      <c r="I330" s="4">
        <f t="shared" si="9"/>
        <v>5.7</v>
      </c>
    </row>
    <row r="331" spans="1:9" x14ac:dyDescent="0.25">
      <c r="A331" s="1">
        <v>43076</v>
      </c>
      <c r="B331" s="1" t="str">
        <f t="shared" si="8"/>
        <v>diciembre</v>
      </c>
      <c r="C331" t="s">
        <v>18</v>
      </c>
      <c r="D331">
        <v>42.099999999999994</v>
      </c>
      <c r="E331" s="2">
        <v>1.05</v>
      </c>
      <c r="F331">
        <v>26</v>
      </c>
      <c r="G331">
        <v>0.3</v>
      </c>
      <c r="H331">
        <v>17</v>
      </c>
      <c r="I331" s="4">
        <f t="shared" si="9"/>
        <v>5.0999999999999996</v>
      </c>
    </row>
    <row r="332" spans="1:9" x14ac:dyDescent="0.25">
      <c r="A332" s="1">
        <v>43082</v>
      </c>
      <c r="B332" s="1" t="str">
        <f t="shared" ref="B332:B395" si="10">TEXT(A332, "MMMM")</f>
        <v>diciembre</v>
      </c>
      <c r="C332" t="s">
        <v>20</v>
      </c>
      <c r="D332">
        <v>32.199999999999996</v>
      </c>
      <c r="E332" s="2">
        <v>1.43</v>
      </c>
      <c r="F332">
        <v>26</v>
      </c>
      <c r="G332">
        <v>0.3</v>
      </c>
      <c r="H332">
        <v>14</v>
      </c>
      <c r="I332" s="4">
        <f t="shared" ref="I332:I395" si="11" xml:space="preserve"> G332*H332</f>
        <v>4.2</v>
      </c>
    </row>
    <row r="333" spans="1:9" x14ac:dyDescent="0.25">
      <c r="A333" s="1">
        <v>43093</v>
      </c>
      <c r="B333" s="1" t="str">
        <f t="shared" si="10"/>
        <v>diciembre</v>
      </c>
      <c r="C333" t="s">
        <v>17</v>
      </c>
      <c r="D333">
        <v>35.799999999999997</v>
      </c>
      <c r="E333" s="2">
        <v>1.25</v>
      </c>
      <c r="F333">
        <v>26</v>
      </c>
      <c r="G333">
        <v>0.3</v>
      </c>
      <c r="H333">
        <v>16</v>
      </c>
      <c r="I333" s="4">
        <f t="shared" si="11"/>
        <v>4.8</v>
      </c>
    </row>
    <row r="334" spans="1:9" x14ac:dyDescent="0.25">
      <c r="A334" s="1">
        <v>42769</v>
      </c>
      <c r="B334" s="1" t="str">
        <f t="shared" si="10"/>
        <v>febrero</v>
      </c>
      <c r="C334" t="s">
        <v>14</v>
      </c>
      <c r="D334">
        <v>50.3</v>
      </c>
      <c r="E334" s="2">
        <v>0.87</v>
      </c>
      <c r="F334">
        <v>25</v>
      </c>
      <c r="G334">
        <v>0.3</v>
      </c>
      <c r="H334">
        <v>21</v>
      </c>
      <c r="I334" s="4">
        <f t="shared" si="11"/>
        <v>6.3</v>
      </c>
    </row>
    <row r="335" spans="1:9" x14ac:dyDescent="0.25">
      <c r="A335" s="1">
        <v>42784</v>
      </c>
      <c r="B335" s="1" t="str">
        <f t="shared" si="10"/>
        <v>febrero</v>
      </c>
      <c r="C335" t="s">
        <v>16</v>
      </c>
      <c r="D335">
        <v>43.699999999999996</v>
      </c>
      <c r="E335" s="2">
        <v>0.95</v>
      </c>
      <c r="F335">
        <v>25</v>
      </c>
      <c r="G335">
        <v>0.3</v>
      </c>
      <c r="H335">
        <v>19</v>
      </c>
      <c r="I335" s="4">
        <f t="shared" si="11"/>
        <v>5.7</v>
      </c>
    </row>
    <row r="336" spans="1:9" x14ac:dyDescent="0.25">
      <c r="A336" s="1">
        <v>42786</v>
      </c>
      <c r="B336" s="1" t="str">
        <f t="shared" si="10"/>
        <v>febrero</v>
      </c>
      <c r="C336" t="s">
        <v>15</v>
      </c>
      <c r="D336">
        <v>50.3</v>
      </c>
      <c r="E336" s="2">
        <v>0.95</v>
      </c>
      <c r="F336">
        <v>25</v>
      </c>
      <c r="G336">
        <v>0.3</v>
      </c>
      <c r="H336">
        <v>21</v>
      </c>
      <c r="I336" s="4">
        <f t="shared" si="11"/>
        <v>6.3</v>
      </c>
    </row>
    <row r="337" spans="1:9" x14ac:dyDescent="0.25">
      <c r="A337" s="1">
        <v>42751</v>
      </c>
      <c r="B337" s="1" t="str">
        <f t="shared" si="10"/>
        <v>enero</v>
      </c>
      <c r="C337" t="s">
        <v>15</v>
      </c>
      <c r="D337">
        <v>30.599999999999998</v>
      </c>
      <c r="E337" s="2">
        <v>1.67</v>
      </c>
      <c r="F337">
        <v>24</v>
      </c>
      <c r="G337">
        <v>0.3</v>
      </c>
      <c r="H337">
        <v>12</v>
      </c>
      <c r="I337" s="4">
        <f t="shared" si="11"/>
        <v>3.5999999999999996</v>
      </c>
    </row>
    <row r="338" spans="1:9" x14ac:dyDescent="0.25">
      <c r="A338" s="1">
        <v>42760</v>
      </c>
      <c r="B338" s="1" t="str">
        <f t="shared" si="10"/>
        <v>enero</v>
      </c>
      <c r="C338" t="s">
        <v>20</v>
      </c>
      <c r="D338">
        <v>32.199999999999996</v>
      </c>
      <c r="E338" s="2">
        <v>1.25</v>
      </c>
      <c r="F338">
        <v>24</v>
      </c>
      <c r="G338">
        <v>0.3</v>
      </c>
      <c r="H338">
        <v>14</v>
      </c>
      <c r="I338" s="4">
        <f t="shared" si="11"/>
        <v>4.2</v>
      </c>
    </row>
    <row r="339" spans="1:9" x14ac:dyDescent="0.25">
      <c r="A339" s="1">
        <v>43083</v>
      </c>
      <c r="B339" s="1" t="str">
        <f t="shared" si="10"/>
        <v>diciembre</v>
      </c>
      <c r="C339" t="s">
        <v>18</v>
      </c>
      <c r="D339">
        <v>31.9</v>
      </c>
      <c r="E339" s="2">
        <v>1.54</v>
      </c>
      <c r="F339">
        <v>24</v>
      </c>
      <c r="G339">
        <v>0.3</v>
      </c>
      <c r="H339">
        <v>13</v>
      </c>
      <c r="I339" s="4">
        <f t="shared" si="11"/>
        <v>3.9</v>
      </c>
    </row>
    <row r="340" spans="1:9" x14ac:dyDescent="0.25">
      <c r="A340" s="1">
        <v>42741</v>
      </c>
      <c r="B340" s="1" t="str">
        <f t="shared" si="10"/>
        <v>enero</v>
      </c>
      <c r="C340" t="s">
        <v>14</v>
      </c>
      <c r="D340">
        <v>25.299999999999997</v>
      </c>
      <c r="E340" s="2">
        <v>1.54</v>
      </c>
      <c r="F340">
        <v>23</v>
      </c>
      <c r="G340">
        <v>0.3</v>
      </c>
      <c r="H340">
        <v>11</v>
      </c>
      <c r="I340" s="4">
        <f t="shared" si="11"/>
        <v>3.3</v>
      </c>
    </row>
    <row r="341" spans="1:9" x14ac:dyDescent="0.25">
      <c r="A341" s="1">
        <v>42746</v>
      </c>
      <c r="B341" s="1" t="str">
        <f t="shared" si="10"/>
        <v>enero</v>
      </c>
      <c r="C341" t="s">
        <v>20</v>
      </c>
      <c r="D341">
        <v>32.599999999999994</v>
      </c>
      <c r="E341" s="2">
        <v>1.54</v>
      </c>
      <c r="F341">
        <v>23</v>
      </c>
      <c r="G341">
        <v>0.3</v>
      </c>
      <c r="H341">
        <v>12</v>
      </c>
      <c r="I341" s="4">
        <f t="shared" si="11"/>
        <v>3.5999999999999996</v>
      </c>
    </row>
    <row r="342" spans="1:9" x14ac:dyDescent="0.25">
      <c r="A342" s="1">
        <v>42749</v>
      </c>
      <c r="B342" s="1" t="str">
        <f t="shared" si="10"/>
        <v>enero</v>
      </c>
      <c r="C342" t="s">
        <v>16</v>
      </c>
      <c r="D342">
        <v>44.099999999999994</v>
      </c>
      <c r="E342" s="2">
        <v>1.05</v>
      </c>
      <c r="F342">
        <v>23</v>
      </c>
      <c r="G342">
        <v>0.3</v>
      </c>
      <c r="H342">
        <v>17</v>
      </c>
      <c r="I342" s="4">
        <f t="shared" si="11"/>
        <v>5.0999999999999996</v>
      </c>
    </row>
    <row r="343" spans="1:9" x14ac:dyDescent="0.25">
      <c r="A343" s="1">
        <v>42789</v>
      </c>
      <c r="B343" s="1" t="str">
        <f t="shared" si="10"/>
        <v>febrero</v>
      </c>
      <c r="C343" t="s">
        <v>18</v>
      </c>
      <c r="D343">
        <v>45</v>
      </c>
      <c r="E343" s="2">
        <v>1</v>
      </c>
      <c r="F343">
        <v>23</v>
      </c>
      <c r="G343">
        <v>0.3</v>
      </c>
      <c r="H343">
        <v>20</v>
      </c>
      <c r="I343" s="4">
        <f t="shared" si="11"/>
        <v>6</v>
      </c>
    </row>
    <row r="344" spans="1:9" x14ac:dyDescent="0.25">
      <c r="A344" s="1">
        <v>43090</v>
      </c>
      <c r="B344" s="1" t="str">
        <f t="shared" si="10"/>
        <v>diciembre</v>
      </c>
      <c r="C344" t="s">
        <v>18</v>
      </c>
      <c r="D344">
        <v>40.5</v>
      </c>
      <c r="E344" s="2">
        <v>1.33</v>
      </c>
      <c r="F344">
        <v>23</v>
      </c>
      <c r="G344">
        <v>0.3</v>
      </c>
      <c r="H344">
        <v>15</v>
      </c>
      <c r="I344" s="4">
        <f t="shared" si="11"/>
        <v>4.5</v>
      </c>
    </row>
    <row r="345" spans="1:9" x14ac:dyDescent="0.25">
      <c r="A345" s="1">
        <v>43095</v>
      </c>
      <c r="B345" s="1" t="str">
        <f t="shared" si="10"/>
        <v>diciembre</v>
      </c>
      <c r="C345" t="s">
        <v>19</v>
      </c>
      <c r="D345">
        <v>28.9</v>
      </c>
      <c r="E345" s="2">
        <v>1.43</v>
      </c>
      <c r="F345">
        <v>23</v>
      </c>
      <c r="G345">
        <v>0.3</v>
      </c>
      <c r="H345">
        <v>13</v>
      </c>
      <c r="I345" s="4">
        <f t="shared" si="11"/>
        <v>3.9</v>
      </c>
    </row>
    <row r="346" spans="1:9" x14ac:dyDescent="0.25">
      <c r="A346" s="1">
        <v>42762</v>
      </c>
      <c r="B346" s="1" t="str">
        <f t="shared" si="10"/>
        <v>enero</v>
      </c>
      <c r="C346" t="s">
        <v>14</v>
      </c>
      <c r="D346">
        <v>42.099999999999994</v>
      </c>
      <c r="E346" s="2">
        <v>1.05</v>
      </c>
      <c r="F346">
        <v>22</v>
      </c>
      <c r="G346">
        <v>0.3</v>
      </c>
      <c r="H346">
        <v>17</v>
      </c>
      <c r="I346" s="4">
        <f t="shared" si="11"/>
        <v>5.0999999999999996</v>
      </c>
    </row>
    <row r="347" spans="1:9" x14ac:dyDescent="0.25">
      <c r="A347" s="1">
        <v>42768</v>
      </c>
      <c r="B347" s="1" t="str">
        <f t="shared" si="10"/>
        <v>febrero</v>
      </c>
      <c r="C347" t="s">
        <v>18</v>
      </c>
      <c r="D347">
        <v>52</v>
      </c>
      <c r="E347" s="2">
        <v>1</v>
      </c>
      <c r="F347">
        <v>22</v>
      </c>
      <c r="G347">
        <v>0.3</v>
      </c>
      <c r="H347">
        <v>20</v>
      </c>
      <c r="I347" s="4">
        <f t="shared" si="11"/>
        <v>6</v>
      </c>
    </row>
    <row r="348" spans="1:9" x14ac:dyDescent="0.25">
      <c r="A348" s="1">
        <v>43081</v>
      </c>
      <c r="B348" s="1" t="str">
        <f t="shared" si="10"/>
        <v>diciembre</v>
      </c>
      <c r="C348" t="s">
        <v>19</v>
      </c>
      <c r="D348">
        <v>33.5</v>
      </c>
      <c r="E348" s="2">
        <v>1.33</v>
      </c>
      <c r="F348">
        <v>22</v>
      </c>
      <c r="G348">
        <v>0.3</v>
      </c>
      <c r="H348">
        <v>15</v>
      </c>
      <c r="I348" s="4">
        <f t="shared" si="11"/>
        <v>4.5</v>
      </c>
    </row>
    <row r="349" spans="1:9" x14ac:dyDescent="0.25">
      <c r="A349" s="1">
        <v>43099</v>
      </c>
      <c r="B349" s="1" t="str">
        <f t="shared" si="10"/>
        <v>diciembre</v>
      </c>
      <c r="C349" t="s">
        <v>16</v>
      </c>
      <c r="D349">
        <v>30.9</v>
      </c>
      <c r="E349" s="2">
        <v>1.43</v>
      </c>
      <c r="F349">
        <v>22</v>
      </c>
      <c r="G349">
        <v>0.3</v>
      </c>
      <c r="H349">
        <v>13</v>
      </c>
      <c r="I349" s="4">
        <f t="shared" si="11"/>
        <v>3.9</v>
      </c>
    </row>
    <row r="350" spans="1:9" x14ac:dyDescent="0.25">
      <c r="A350" s="1">
        <v>42758</v>
      </c>
      <c r="B350" s="1" t="str">
        <f t="shared" si="10"/>
        <v>enero</v>
      </c>
      <c r="C350" t="s">
        <v>15</v>
      </c>
      <c r="D350">
        <v>38.099999999999994</v>
      </c>
      <c r="E350" s="2">
        <v>1.05</v>
      </c>
      <c r="F350">
        <v>21</v>
      </c>
      <c r="G350">
        <v>0.3</v>
      </c>
      <c r="H350">
        <v>17</v>
      </c>
      <c r="I350" s="4">
        <f t="shared" si="11"/>
        <v>5.0999999999999996</v>
      </c>
    </row>
    <row r="351" spans="1:9" x14ac:dyDescent="0.25">
      <c r="A351" s="1">
        <v>42791</v>
      </c>
      <c r="B351" s="1" t="str">
        <f t="shared" si="10"/>
        <v>febrero</v>
      </c>
      <c r="C351" t="s">
        <v>16</v>
      </c>
      <c r="D351">
        <v>42.4</v>
      </c>
      <c r="E351" s="2">
        <v>1</v>
      </c>
      <c r="F351">
        <v>21</v>
      </c>
      <c r="G351">
        <v>0.3</v>
      </c>
      <c r="H351">
        <v>18</v>
      </c>
      <c r="I351" s="4">
        <f t="shared" si="11"/>
        <v>5.3999999999999995</v>
      </c>
    </row>
    <row r="352" spans="1:9" x14ac:dyDescent="0.25">
      <c r="A352" s="1">
        <v>42744</v>
      </c>
      <c r="B352" s="1" t="str">
        <f t="shared" si="10"/>
        <v>enero</v>
      </c>
      <c r="C352" t="s">
        <v>15</v>
      </c>
      <c r="D352">
        <v>38.099999999999994</v>
      </c>
      <c r="E352" s="2">
        <v>1.18</v>
      </c>
      <c r="F352">
        <v>20</v>
      </c>
      <c r="G352">
        <v>0.3</v>
      </c>
      <c r="H352">
        <v>17</v>
      </c>
      <c r="I352" s="4">
        <f t="shared" si="11"/>
        <v>5.0999999999999996</v>
      </c>
    </row>
    <row r="353" spans="1:9" x14ac:dyDescent="0.25">
      <c r="A353" s="1">
        <v>42755</v>
      </c>
      <c r="B353" s="1" t="str">
        <f t="shared" si="10"/>
        <v>enero</v>
      </c>
      <c r="C353" t="s">
        <v>14</v>
      </c>
      <c r="D353">
        <v>31.599999999999998</v>
      </c>
      <c r="E353" s="2">
        <v>1.43</v>
      </c>
      <c r="F353">
        <v>20</v>
      </c>
      <c r="G353">
        <v>0.3</v>
      </c>
      <c r="H353">
        <v>12</v>
      </c>
      <c r="I353" s="4">
        <f t="shared" si="11"/>
        <v>3.5999999999999996</v>
      </c>
    </row>
    <row r="354" spans="1:9" x14ac:dyDescent="0.25">
      <c r="A354" s="1">
        <v>42759</v>
      </c>
      <c r="B354" s="1" t="str">
        <f t="shared" si="10"/>
        <v>enero</v>
      </c>
      <c r="C354" t="s">
        <v>19</v>
      </c>
      <c r="D354">
        <v>28.599999999999998</v>
      </c>
      <c r="E354" s="2">
        <v>1.54</v>
      </c>
      <c r="F354">
        <v>20</v>
      </c>
      <c r="G354">
        <v>0.3</v>
      </c>
      <c r="H354">
        <v>12</v>
      </c>
      <c r="I354" s="4">
        <f t="shared" si="11"/>
        <v>3.5999999999999996</v>
      </c>
    </row>
    <row r="355" spans="1:9" x14ac:dyDescent="0.25">
      <c r="A355" s="1">
        <v>42765</v>
      </c>
      <c r="B355" s="1" t="str">
        <f t="shared" si="10"/>
        <v>enero</v>
      </c>
      <c r="C355" t="s">
        <v>15</v>
      </c>
      <c r="D355">
        <v>41.099999999999994</v>
      </c>
      <c r="E355" s="2">
        <v>1.05</v>
      </c>
      <c r="F355">
        <v>20</v>
      </c>
      <c r="G355">
        <v>0.3</v>
      </c>
      <c r="H355">
        <v>17</v>
      </c>
      <c r="I355" s="4">
        <f t="shared" si="11"/>
        <v>5.0999999999999996</v>
      </c>
    </row>
    <row r="356" spans="1:9" x14ac:dyDescent="0.25">
      <c r="A356" s="1">
        <v>43089</v>
      </c>
      <c r="B356" s="1" t="str">
        <f t="shared" si="10"/>
        <v>diciembre</v>
      </c>
      <c r="C356" t="s">
        <v>20</v>
      </c>
      <c r="D356">
        <v>36.799999999999997</v>
      </c>
      <c r="E356" s="2">
        <v>1.25</v>
      </c>
      <c r="F356">
        <v>20</v>
      </c>
      <c r="G356">
        <v>0.3</v>
      </c>
      <c r="H356">
        <v>16</v>
      </c>
      <c r="I356" s="4">
        <f t="shared" si="11"/>
        <v>4.8</v>
      </c>
    </row>
    <row r="357" spans="1:9" x14ac:dyDescent="0.25">
      <c r="A357" s="1">
        <v>43092</v>
      </c>
      <c r="B357" s="1" t="str">
        <f t="shared" si="10"/>
        <v>diciembre</v>
      </c>
      <c r="C357" t="s">
        <v>16</v>
      </c>
      <c r="D357">
        <v>42.4</v>
      </c>
      <c r="E357" s="2">
        <v>1.1100000000000001</v>
      </c>
      <c r="F357">
        <v>20</v>
      </c>
      <c r="G357">
        <v>0.3</v>
      </c>
      <c r="H357">
        <v>18</v>
      </c>
      <c r="I357" s="4">
        <f t="shared" si="11"/>
        <v>5.3999999999999995</v>
      </c>
    </row>
    <row r="358" spans="1:9" x14ac:dyDescent="0.25">
      <c r="A358" s="1">
        <v>42742</v>
      </c>
      <c r="B358" s="1" t="str">
        <f t="shared" si="10"/>
        <v>enero</v>
      </c>
      <c r="C358" t="s">
        <v>16</v>
      </c>
      <c r="D358">
        <v>32.9</v>
      </c>
      <c r="E358" s="2">
        <v>1.54</v>
      </c>
      <c r="F358">
        <v>19</v>
      </c>
      <c r="G358">
        <v>0.3</v>
      </c>
      <c r="H358">
        <v>13</v>
      </c>
      <c r="I358" s="4">
        <f t="shared" si="11"/>
        <v>3.9</v>
      </c>
    </row>
    <row r="359" spans="1:9" x14ac:dyDescent="0.25">
      <c r="A359" s="1">
        <v>42748</v>
      </c>
      <c r="B359" s="1" t="str">
        <f t="shared" si="10"/>
        <v>enero</v>
      </c>
      <c r="C359" t="s">
        <v>14</v>
      </c>
      <c r="D359">
        <v>37.5</v>
      </c>
      <c r="E359" s="2">
        <v>1.33</v>
      </c>
      <c r="F359">
        <v>19</v>
      </c>
      <c r="G359">
        <v>0.3</v>
      </c>
      <c r="H359">
        <v>15</v>
      </c>
      <c r="I359" s="4">
        <f t="shared" si="11"/>
        <v>4.5</v>
      </c>
    </row>
    <row r="360" spans="1:9" x14ac:dyDescent="0.25">
      <c r="A360" s="1">
        <v>42757</v>
      </c>
      <c r="B360" s="1" t="str">
        <f t="shared" si="10"/>
        <v>enero</v>
      </c>
      <c r="C360" t="s">
        <v>17</v>
      </c>
      <c r="D360">
        <v>40.799999999999997</v>
      </c>
      <c r="E360" s="2">
        <v>1.1100000000000001</v>
      </c>
      <c r="F360">
        <v>19</v>
      </c>
      <c r="G360">
        <v>0.3</v>
      </c>
      <c r="H360">
        <v>16</v>
      </c>
      <c r="I360" s="4">
        <f t="shared" si="11"/>
        <v>4.8</v>
      </c>
    </row>
    <row r="361" spans="1:9" x14ac:dyDescent="0.25">
      <c r="A361" s="1">
        <v>43072</v>
      </c>
      <c r="B361" s="1" t="str">
        <f t="shared" si="10"/>
        <v>diciembre</v>
      </c>
      <c r="C361" t="s">
        <v>17</v>
      </c>
      <c r="D361">
        <v>33.5</v>
      </c>
      <c r="E361" s="2">
        <v>1.18</v>
      </c>
      <c r="F361">
        <v>19</v>
      </c>
      <c r="G361">
        <v>0.3</v>
      </c>
      <c r="H361">
        <v>15</v>
      </c>
      <c r="I361" s="4">
        <f t="shared" si="11"/>
        <v>4.5</v>
      </c>
    </row>
    <row r="362" spans="1:9" x14ac:dyDescent="0.25">
      <c r="A362" s="1">
        <v>43078</v>
      </c>
      <c r="B362" s="1" t="str">
        <f t="shared" si="10"/>
        <v>diciembre</v>
      </c>
      <c r="C362" t="s">
        <v>16</v>
      </c>
      <c r="D362">
        <v>31.199999999999996</v>
      </c>
      <c r="E362" s="2">
        <v>1.43</v>
      </c>
      <c r="F362">
        <v>19</v>
      </c>
      <c r="G362">
        <v>0.3</v>
      </c>
      <c r="H362">
        <v>14</v>
      </c>
      <c r="I362" s="4">
        <f t="shared" si="11"/>
        <v>4.2</v>
      </c>
    </row>
    <row r="363" spans="1:9" x14ac:dyDescent="0.25">
      <c r="A363" s="1">
        <v>43094</v>
      </c>
      <c r="B363" s="1" t="str">
        <f t="shared" si="10"/>
        <v>diciembre</v>
      </c>
      <c r="C363" t="s">
        <v>15</v>
      </c>
      <c r="D363">
        <v>35.5</v>
      </c>
      <c r="E363" s="2">
        <v>1.25</v>
      </c>
      <c r="F363">
        <v>19</v>
      </c>
      <c r="G363">
        <v>0.3</v>
      </c>
      <c r="H363">
        <v>15</v>
      </c>
      <c r="I363" s="4">
        <f t="shared" si="11"/>
        <v>4.5</v>
      </c>
    </row>
    <row r="364" spans="1:9" x14ac:dyDescent="0.25">
      <c r="A364" s="1">
        <v>42761</v>
      </c>
      <c r="B364" s="1" t="str">
        <f t="shared" si="10"/>
        <v>enero</v>
      </c>
      <c r="C364" t="s">
        <v>18</v>
      </c>
      <c r="D364">
        <v>35.799999999999997</v>
      </c>
      <c r="E364" s="2">
        <v>1.25</v>
      </c>
      <c r="F364">
        <v>18</v>
      </c>
      <c r="G364">
        <v>0.3</v>
      </c>
      <c r="H364">
        <v>16</v>
      </c>
      <c r="I364" s="4">
        <f t="shared" si="11"/>
        <v>4.8</v>
      </c>
    </row>
    <row r="365" spans="1:9" x14ac:dyDescent="0.25">
      <c r="A365" s="1">
        <v>43091</v>
      </c>
      <c r="B365" s="1" t="str">
        <f t="shared" si="10"/>
        <v>diciembre</v>
      </c>
      <c r="C365" t="s">
        <v>14</v>
      </c>
      <c r="D365">
        <v>30.9</v>
      </c>
      <c r="E365" s="2">
        <v>1.54</v>
      </c>
      <c r="F365">
        <v>17</v>
      </c>
      <c r="G365">
        <v>0.3</v>
      </c>
      <c r="H365">
        <v>13</v>
      </c>
      <c r="I365" s="4">
        <f t="shared" si="11"/>
        <v>3.9</v>
      </c>
    </row>
    <row r="366" spans="1:9" x14ac:dyDescent="0.25">
      <c r="A366" s="1">
        <v>43098</v>
      </c>
      <c r="B366" s="1" t="str">
        <f t="shared" si="10"/>
        <v>diciembre</v>
      </c>
      <c r="C366" t="s">
        <v>14</v>
      </c>
      <c r="D366">
        <v>39.5</v>
      </c>
      <c r="E366" s="2">
        <v>1.25</v>
      </c>
      <c r="F366">
        <v>17</v>
      </c>
      <c r="G366">
        <v>0.3</v>
      </c>
      <c r="H366">
        <v>15</v>
      </c>
      <c r="I366" s="4">
        <f t="shared" si="11"/>
        <v>4.5</v>
      </c>
    </row>
    <row r="367" spans="1:9" x14ac:dyDescent="0.25">
      <c r="A367" s="1">
        <v>42747</v>
      </c>
      <c r="B367" s="1" t="str">
        <f t="shared" si="10"/>
        <v>enero</v>
      </c>
      <c r="C367" t="s">
        <v>18</v>
      </c>
      <c r="D367">
        <v>38.199999999999996</v>
      </c>
      <c r="E367" s="2">
        <v>1.33</v>
      </c>
      <c r="F367">
        <v>16</v>
      </c>
      <c r="G367">
        <v>0.3</v>
      </c>
      <c r="H367">
        <v>14</v>
      </c>
      <c r="I367" s="4">
        <f t="shared" si="11"/>
        <v>4.2</v>
      </c>
    </row>
    <row r="368" spans="1:9" x14ac:dyDescent="0.25">
      <c r="A368" s="1">
        <v>42756</v>
      </c>
      <c r="B368" s="1" t="str">
        <f t="shared" si="10"/>
        <v>enero</v>
      </c>
      <c r="C368" t="s">
        <v>16</v>
      </c>
      <c r="D368">
        <v>36.199999999999996</v>
      </c>
      <c r="E368" s="2">
        <v>1.25</v>
      </c>
      <c r="F368">
        <v>16</v>
      </c>
      <c r="G368">
        <v>0.3</v>
      </c>
      <c r="H368">
        <v>14</v>
      </c>
      <c r="I368" s="4">
        <f t="shared" si="11"/>
        <v>4.2</v>
      </c>
    </row>
    <row r="369" spans="1:9" x14ac:dyDescent="0.25">
      <c r="A369" s="1">
        <v>43073</v>
      </c>
      <c r="B369" s="1" t="str">
        <f t="shared" si="10"/>
        <v>diciembre</v>
      </c>
      <c r="C369" t="s">
        <v>15</v>
      </c>
      <c r="D369">
        <v>34.9</v>
      </c>
      <c r="E369" s="2">
        <v>1.54</v>
      </c>
      <c r="F369">
        <v>16</v>
      </c>
      <c r="G369">
        <v>0.3</v>
      </c>
      <c r="H369">
        <v>13</v>
      </c>
      <c r="I369" s="4">
        <f t="shared" si="11"/>
        <v>3.9</v>
      </c>
    </row>
    <row r="370" spans="1:9" x14ac:dyDescent="0.25">
      <c r="A370" s="1">
        <v>43086</v>
      </c>
      <c r="B370" s="1" t="str">
        <f t="shared" si="10"/>
        <v>diciembre</v>
      </c>
      <c r="C370" t="s">
        <v>17</v>
      </c>
      <c r="D370">
        <v>32.199999999999996</v>
      </c>
      <c r="E370" s="2">
        <v>1.33</v>
      </c>
      <c r="F370">
        <v>16</v>
      </c>
      <c r="G370">
        <v>0.3</v>
      </c>
      <c r="H370">
        <v>14</v>
      </c>
      <c r="I370" s="4">
        <f t="shared" si="11"/>
        <v>4.2</v>
      </c>
    </row>
    <row r="371" spans="1:9" x14ac:dyDescent="0.25">
      <c r="A371" s="1">
        <v>42736</v>
      </c>
      <c r="B371" s="1" t="str">
        <f t="shared" si="10"/>
        <v>enero</v>
      </c>
      <c r="C371" t="s">
        <v>17</v>
      </c>
      <c r="D371">
        <v>27</v>
      </c>
      <c r="E371" s="2">
        <v>2</v>
      </c>
      <c r="F371">
        <v>15</v>
      </c>
      <c r="G371">
        <v>0.3</v>
      </c>
      <c r="H371">
        <v>10</v>
      </c>
      <c r="I371" s="4">
        <f t="shared" si="11"/>
        <v>3</v>
      </c>
    </row>
    <row r="372" spans="1:9" x14ac:dyDescent="0.25">
      <c r="A372" s="1">
        <v>42737</v>
      </c>
      <c r="B372" s="1" t="str">
        <f t="shared" si="10"/>
        <v>enero</v>
      </c>
      <c r="C372" t="s">
        <v>15</v>
      </c>
      <c r="D372">
        <v>28.9</v>
      </c>
      <c r="E372" s="2">
        <v>1.33</v>
      </c>
      <c r="F372">
        <v>15</v>
      </c>
      <c r="G372">
        <v>0.3</v>
      </c>
      <c r="H372">
        <v>13</v>
      </c>
      <c r="I372" s="4">
        <f t="shared" si="11"/>
        <v>3.9</v>
      </c>
    </row>
    <row r="373" spans="1:9" x14ac:dyDescent="0.25">
      <c r="A373" s="1">
        <v>42763</v>
      </c>
      <c r="B373" s="1" t="str">
        <f t="shared" si="10"/>
        <v>enero</v>
      </c>
      <c r="C373" t="s">
        <v>16</v>
      </c>
      <c r="D373">
        <v>34.9</v>
      </c>
      <c r="E373" s="2">
        <v>1.33</v>
      </c>
      <c r="F373">
        <v>15</v>
      </c>
      <c r="G373">
        <v>0.3</v>
      </c>
      <c r="H373">
        <v>13</v>
      </c>
      <c r="I373" s="4">
        <f t="shared" si="11"/>
        <v>3.9</v>
      </c>
    </row>
    <row r="374" spans="1:9" x14ac:dyDescent="0.25">
      <c r="A374" s="1">
        <v>43079</v>
      </c>
      <c r="B374" s="1" t="str">
        <f t="shared" si="10"/>
        <v>diciembre</v>
      </c>
      <c r="C374" t="s">
        <v>17</v>
      </c>
      <c r="D374">
        <v>31.299999999999997</v>
      </c>
      <c r="E374" s="2">
        <v>1.82</v>
      </c>
      <c r="F374">
        <v>15</v>
      </c>
      <c r="G374">
        <v>0.3</v>
      </c>
      <c r="H374">
        <v>11</v>
      </c>
      <c r="I374" s="4">
        <f t="shared" si="11"/>
        <v>3.3</v>
      </c>
    </row>
    <row r="375" spans="1:9" x14ac:dyDescent="0.25">
      <c r="A375" s="1">
        <v>43074</v>
      </c>
      <c r="B375" s="1" t="str">
        <f t="shared" si="10"/>
        <v>diciembre</v>
      </c>
      <c r="C375" t="s">
        <v>19</v>
      </c>
      <c r="D375">
        <v>22</v>
      </c>
      <c r="E375" s="2">
        <v>1.82</v>
      </c>
      <c r="F375">
        <v>11</v>
      </c>
      <c r="G375">
        <v>0.3</v>
      </c>
      <c r="H375">
        <v>10</v>
      </c>
      <c r="I375" s="4">
        <f t="shared" si="11"/>
        <v>3</v>
      </c>
    </row>
    <row r="376" spans="1:9" x14ac:dyDescent="0.25">
      <c r="A376" s="1">
        <v>43100</v>
      </c>
      <c r="B376" s="1" t="str">
        <f t="shared" si="10"/>
        <v>diciembre</v>
      </c>
      <c r="C376" t="s">
        <v>17</v>
      </c>
      <c r="D376">
        <v>15.1</v>
      </c>
      <c r="E376" s="2">
        <v>2.5</v>
      </c>
      <c r="F376">
        <v>9</v>
      </c>
      <c r="G376">
        <v>0.3</v>
      </c>
      <c r="H376">
        <v>7</v>
      </c>
      <c r="I376" s="4">
        <f t="shared" si="11"/>
        <v>2.1</v>
      </c>
    </row>
    <row r="377" spans="1:9" x14ac:dyDescent="0.25">
      <c r="A377" s="1"/>
      <c r="B377" s="1"/>
      <c r="E377" s="2"/>
      <c r="F377" s="5">
        <f>SUBTOTAL(109,Tabla14[Flyers])</f>
        <v>14704</v>
      </c>
      <c r="I377" s="4">
        <f>SUBTOTAL(109,Tabla14[Revenue])</f>
        <v>3183.6999999999985</v>
      </c>
    </row>
  </sheetData>
  <conditionalFormatting sqref="D12:D3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3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3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376">
    <cfRule type="colorScale" priority="8">
      <colorScale>
        <cfvo type="min"/>
        <cfvo type="max"/>
        <color rgb="FFF8696B"/>
        <color rgb="FFFCFCFF"/>
      </colorScale>
    </cfRule>
  </conditionalFormatting>
  <conditionalFormatting sqref="D12:D376">
    <cfRule type="colorScale" priority="7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{AD79092D-2311-4DFA-82C7-ED44BBF353BC}</x14:id>
        </ext>
      </extLst>
    </cfRule>
  </conditionalFormatting>
  <conditionalFormatting sqref="H12:H376">
    <cfRule type="top10" dxfId="26" priority="5" percent="1" rank="10"/>
  </conditionalFormatting>
  <conditionalFormatting sqref="H12:H376">
    <cfRule type="top10" dxfId="25" priority="4" percent="1" bottom="1" rank="10"/>
  </conditionalFormatting>
  <conditionalFormatting sqref="K12:K183">
    <cfRule type="top10" dxfId="24" priority="3" percent="1" rank="10"/>
  </conditionalFormatting>
  <conditionalFormatting sqref="K12:K183">
    <cfRule type="top10" dxfId="23" priority="2" percent="1" bottom="1" rank="10"/>
  </conditionalFormatting>
  <conditionalFormatting sqref="L12:L18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{3E3CE58C-2D25-42B6-9038-B75AB2AD6872}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79092D-2311-4DFA-82C7-ED44BBF353B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  <x14:conditionalFormatting xmlns:xm="http://schemas.microsoft.com/office/excel/2006/main">
          <x14:cfRule type="dataBar" id="{3E3CE58C-2D25-42B6-9038-B75AB2AD687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L12:L183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FD-01ED-4942-89D0-B6A0ED6DA94B}">
  <dimension ref="A1:T366"/>
  <sheetViews>
    <sheetView topLeftCell="F1" workbookViewId="0">
      <selection activeCell="T2" sqref="T2"/>
    </sheetView>
  </sheetViews>
  <sheetFormatPr defaultRowHeight="15" x14ac:dyDescent="0.25"/>
  <cols>
    <col min="1" max="1" width="12.28515625" customWidth="1"/>
    <col min="2" max="2" width="10.7109375" customWidth="1"/>
    <col min="5" max="5" width="14.7109375" customWidth="1"/>
    <col min="6" max="6" width="9.85546875" customWidth="1"/>
    <col min="10" max="10" width="11.85546875" customWidth="1"/>
    <col min="12" max="12" width="11" customWidth="1"/>
    <col min="13" max="13" width="9.85546875" customWidth="1"/>
    <col min="14" max="14" width="11.28515625" customWidth="1"/>
    <col min="15" max="15" width="14.7109375" customWidth="1"/>
    <col min="17" max="17" width="17.140625" customWidth="1"/>
    <col min="18" max="18" width="17.85546875" customWidth="1"/>
    <col min="19" max="19" width="19.7109375" customWidth="1"/>
    <col min="20" max="20" width="15.5703125" customWidth="1"/>
  </cols>
  <sheetData>
    <row r="1" spans="1:20" x14ac:dyDescent="0.25">
      <c r="A1" t="s">
        <v>34</v>
      </c>
      <c r="B1" s="22" t="s">
        <v>3</v>
      </c>
      <c r="C1" s="23" t="s">
        <v>22</v>
      </c>
      <c r="D1" s="24" t="s">
        <v>12</v>
      </c>
      <c r="E1" s="24" t="s">
        <v>5</v>
      </c>
      <c r="F1" s="25" t="s">
        <v>4</v>
      </c>
      <c r="G1" s="24" t="s">
        <v>23</v>
      </c>
      <c r="H1" s="24" t="s">
        <v>24</v>
      </c>
      <c r="I1" s="24" t="s">
        <v>11</v>
      </c>
      <c r="J1" s="26" t="s">
        <v>25</v>
      </c>
      <c r="M1" s="12" t="s">
        <v>35</v>
      </c>
      <c r="N1" s="12" t="s">
        <v>37</v>
      </c>
      <c r="O1" s="12" t="s">
        <v>330</v>
      </c>
      <c r="R1" s="12" t="s">
        <v>331</v>
      </c>
      <c r="S1" s="12" t="s">
        <v>332</v>
      </c>
      <c r="T1" s="12" t="s">
        <v>330</v>
      </c>
    </row>
    <row r="2" spans="1:20" x14ac:dyDescent="0.25">
      <c r="A2">
        <f t="shared" ref="A2:A65" ca="1" si="0">RAND()</f>
        <v>0.67721898874664532</v>
      </c>
      <c r="B2" s="18">
        <v>42921</v>
      </c>
      <c r="C2" s="19" t="str">
        <f t="shared" ref="C2:C65" si="1">TEXT(B2, "MMMM")</f>
        <v>julio</v>
      </c>
      <c r="D2" s="20" t="s">
        <v>20</v>
      </c>
      <c r="E2" s="20">
        <v>73.599999999999994</v>
      </c>
      <c r="F2" s="21">
        <v>0.63</v>
      </c>
      <c r="G2" s="20">
        <v>55</v>
      </c>
      <c r="H2" s="20">
        <v>0.5</v>
      </c>
      <c r="I2" s="20">
        <v>32</v>
      </c>
      <c r="J2" s="27">
        <f t="shared" ref="J2:J65" si="2" xml:space="preserve"> H2*I2</f>
        <v>16</v>
      </c>
      <c r="L2" s="12" t="s">
        <v>36</v>
      </c>
      <c r="M2" s="2">
        <f>AVERAGE(F2:F366)</f>
        <v>0.82660273972602794</v>
      </c>
      <c r="N2">
        <f>_xlfn.STDEV.P(F2:F366)</f>
        <v>0.27279671490640089</v>
      </c>
      <c r="O2" s="2">
        <f>AVERAGE(M3:M292)</f>
        <v>0.82558534482758605</v>
      </c>
      <c r="Q2" s="12" t="s">
        <v>36</v>
      </c>
      <c r="R2">
        <f>AVERAGE(E2:E366)</f>
        <v>60.731232876712312</v>
      </c>
      <c r="S2">
        <f>_xlfn.STDEV.P(E1:E366)</f>
        <v>16.17406379287247</v>
      </c>
      <c r="T2">
        <f>AVERAGE(R2:R292)</f>
        <v>60.709961281363242</v>
      </c>
    </row>
    <row r="3" spans="1:20" x14ac:dyDescent="0.25">
      <c r="A3">
        <f t="shared" ca="1" si="0"/>
        <v>0.4299419689261057</v>
      </c>
      <c r="B3" s="18">
        <v>42871</v>
      </c>
      <c r="C3" s="19" t="str">
        <f t="shared" si="1"/>
        <v>mayo</v>
      </c>
      <c r="D3" s="20" t="s">
        <v>19</v>
      </c>
      <c r="E3" s="20">
        <v>65.699999999999989</v>
      </c>
      <c r="F3" s="21">
        <v>0.67</v>
      </c>
      <c r="G3" s="20">
        <v>55</v>
      </c>
      <c r="H3" s="20">
        <v>0.3</v>
      </c>
      <c r="I3" s="20">
        <v>29</v>
      </c>
      <c r="J3" s="27">
        <f t="shared" si="2"/>
        <v>8.6999999999999993</v>
      </c>
      <c r="L3" s="12" t="s">
        <v>38</v>
      </c>
      <c r="M3" s="2">
        <f>AVERAGE(F2:F41)</f>
        <v>0.84350000000000003</v>
      </c>
      <c r="N3">
        <f>_xlfn.STDEV.S(F2:F41)</f>
        <v>0.23435180654470911</v>
      </c>
      <c r="Q3" s="12" t="s">
        <v>38</v>
      </c>
      <c r="R3">
        <f>AVERAGE(E2:E41)</f>
        <v>58.81</v>
      </c>
      <c r="S3">
        <f>STDEV(E1:E42)</f>
        <v>16.700745200256815</v>
      </c>
    </row>
    <row r="4" spans="1:20" x14ac:dyDescent="0.25">
      <c r="A4">
        <f t="shared" ca="1" si="0"/>
        <v>0.86545914395676493</v>
      </c>
      <c r="B4" s="14">
        <v>42831</v>
      </c>
      <c r="C4" s="15" t="str">
        <f t="shared" si="1"/>
        <v>abril</v>
      </c>
      <c r="D4" s="16" t="s">
        <v>18</v>
      </c>
      <c r="E4" s="16">
        <v>57.499999999999993</v>
      </c>
      <c r="F4" s="17">
        <v>0.8</v>
      </c>
      <c r="G4" s="16">
        <v>31</v>
      </c>
      <c r="H4" s="16">
        <v>0.3</v>
      </c>
      <c r="I4" s="16">
        <v>25</v>
      </c>
      <c r="J4" s="28">
        <f t="shared" si="2"/>
        <v>7.5</v>
      </c>
      <c r="L4" s="12" t="s">
        <v>39</v>
      </c>
      <c r="M4" s="2">
        <f>AVERAGE(F35:F74)</f>
        <v>0.82174999999999998</v>
      </c>
      <c r="N4">
        <f>_xlfn.STDEV.S(F35:F74)</f>
        <v>0.32488962622830736</v>
      </c>
      <c r="Q4" s="12" t="s">
        <v>39</v>
      </c>
      <c r="R4">
        <f>AVERAGE(E3:E42)</f>
        <v>58.917500000000004</v>
      </c>
      <c r="S4">
        <f>STDEV(E2:E43)</f>
        <v>16.576339434145389</v>
      </c>
    </row>
    <row r="5" spans="1:20" x14ac:dyDescent="0.25">
      <c r="A5">
        <f t="shared" ca="1" si="0"/>
        <v>0.27824828545056024</v>
      </c>
      <c r="B5" s="14">
        <v>42938</v>
      </c>
      <c r="C5" s="15" t="str">
        <f t="shared" si="1"/>
        <v>julio</v>
      </c>
      <c r="D5" s="16" t="s">
        <v>16</v>
      </c>
      <c r="E5" s="16">
        <v>99.6</v>
      </c>
      <c r="F5" s="17">
        <v>0.47</v>
      </c>
      <c r="G5" s="16">
        <v>49</v>
      </c>
      <c r="H5" s="16">
        <v>0.5</v>
      </c>
      <c r="I5" s="16">
        <v>42</v>
      </c>
      <c r="J5" s="28">
        <f t="shared" si="2"/>
        <v>21</v>
      </c>
      <c r="L5" s="12" t="s">
        <v>40</v>
      </c>
      <c r="M5" s="2">
        <f t="shared" ref="M5" si="3">AVERAGE(F4:F43)</f>
        <v>0.85075000000000001</v>
      </c>
      <c r="N5">
        <f t="shared" ref="N5" si="4">_xlfn.STDEV.S(F4:F43)</f>
        <v>0.23495103145014468</v>
      </c>
      <c r="Q5" s="12" t="s">
        <v>40</v>
      </c>
      <c r="R5">
        <f t="shared" ref="R5:R68" si="5">AVERAGE(E4:E43)</f>
        <v>58.492500000000007</v>
      </c>
      <c r="S5">
        <f t="shared" ref="S5:S68" si="6">STDEV(E3:E44)</f>
        <v>16.442680504111163</v>
      </c>
    </row>
    <row r="6" spans="1:20" x14ac:dyDescent="0.25">
      <c r="A6">
        <f t="shared" ca="1" si="0"/>
        <v>0.48920765037252867</v>
      </c>
      <c r="B6" s="18">
        <v>42739</v>
      </c>
      <c r="C6" s="19" t="str">
        <f t="shared" si="1"/>
        <v>enero</v>
      </c>
      <c r="D6" s="20" t="s">
        <v>20</v>
      </c>
      <c r="E6" s="20">
        <v>44.099999999999994</v>
      </c>
      <c r="F6" s="21">
        <v>1.05</v>
      </c>
      <c r="G6" s="20">
        <v>28</v>
      </c>
      <c r="H6" s="20">
        <v>0.3</v>
      </c>
      <c r="I6" s="20">
        <v>17</v>
      </c>
      <c r="J6" s="27">
        <f t="shared" si="2"/>
        <v>5.0999999999999996</v>
      </c>
      <c r="L6" s="12" t="s">
        <v>41</v>
      </c>
      <c r="M6" s="2">
        <f t="shared" ref="M6" si="7">AVERAGE(F37:F76)</f>
        <v>0.8135</v>
      </c>
      <c r="N6">
        <f t="shared" ref="N6" si="8">_xlfn.STDEV.S(F37:F76)</f>
        <v>0.3227728422471563</v>
      </c>
      <c r="Q6" s="12" t="s">
        <v>41</v>
      </c>
      <c r="R6">
        <f t="shared" si="5"/>
        <v>58.674999999999997</v>
      </c>
      <c r="S6">
        <f t="shared" si="6"/>
        <v>16.859465060821098</v>
      </c>
    </row>
    <row r="7" spans="1:20" x14ac:dyDescent="0.25">
      <c r="A7">
        <f t="shared" ca="1" si="0"/>
        <v>0.31682916166908248</v>
      </c>
      <c r="B7" s="18">
        <v>42879</v>
      </c>
      <c r="C7" s="19" t="str">
        <f t="shared" si="1"/>
        <v>mayo</v>
      </c>
      <c r="D7" s="20" t="s">
        <v>20</v>
      </c>
      <c r="E7" s="20">
        <v>69.399999999999991</v>
      </c>
      <c r="F7" s="21">
        <v>0.69</v>
      </c>
      <c r="G7" s="20">
        <v>34</v>
      </c>
      <c r="H7" s="20">
        <v>0.3</v>
      </c>
      <c r="I7" s="20">
        <v>28</v>
      </c>
      <c r="J7" s="27">
        <f t="shared" si="2"/>
        <v>8.4</v>
      </c>
      <c r="L7" s="12" t="s">
        <v>42</v>
      </c>
      <c r="M7" s="2">
        <f t="shared" ref="M7" si="9">AVERAGE(F6:F45)</f>
        <v>0.8507499999999999</v>
      </c>
      <c r="N7">
        <f t="shared" ref="N7" si="10">_xlfn.STDEV.S(F6:F45)</f>
        <v>0.23258180253793495</v>
      </c>
      <c r="Q7" s="12" t="s">
        <v>42</v>
      </c>
      <c r="R7">
        <f t="shared" si="5"/>
        <v>58.280000000000008</v>
      </c>
      <c r="S7">
        <f t="shared" si="6"/>
        <v>16.857213429250464</v>
      </c>
    </row>
    <row r="8" spans="1:20" x14ac:dyDescent="0.25">
      <c r="A8">
        <f t="shared" ca="1" si="0"/>
        <v>0.79438517764586047</v>
      </c>
      <c r="B8" s="18">
        <v>43066</v>
      </c>
      <c r="C8" s="19" t="str">
        <f t="shared" si="1"/>
        <v>noviembre</v>
      </c>
      <c r="D8" s="20" t="s">
        <v>15</v>
      </c>
      <c r="E8" s="20">
        <v>53.9</v>
      </c>
      <c r="F8" s="21">
        <v>0.87</v>
      </c>
      <c r="G8" s="20">
        <v>30</v>
      </c>
      <c r="H8" s="20">
        <v>0.3</v>
      </c>
      <c r="I8" s="20">
        <v>23</v>
      </c>
      <c r="J8" s="27">
        <f t="shared" si="2"/>
        <v>6.8999999999999995</v>
      </c>
      <c r="L8" s="12" t="s">
        <v>43</v>
      </c>
      <c r="M8" s="2">
        <f t="shared" ref="M8" si="11">AVERAGE(F39:F78)</f>
        <v>0.81199999999999994</v>
      </c>
      <c r="N8">
        <f t="shared" ref="N8" si="12">_xlfn.STDEV.S(F39:F78)</f>
        <v>0.32118530476969231</v>
      </c>
      <c r="Q8" s="12" t="s">
        <v>43</v>
      </c>
      <c r="R8">
        <f t="shared" si="5"/>
        <v>58.657500000000006</v>
      </c>
      <c r="S8">
        <f t="shared" si="6"/>
        <v>16.265434731820068</v>
      </c>
    </row>
    <row r="9" spans="1:20" x14ac:dyDescent="0.25">
      <c r="A9">
        <f t="shared" ca="1" si="0"/>
        <v>0.52710329306527992</v>
      </c>
      <c r="B9" s="14">
        <v>42754</v>
      </c>
      <c r="C9" s="15" t="str">
        <f t="shared" si="1"/>
        <v>enero</v>
      </c>
      <c r="D9" s="16" t="s">
        <v>18</v>
      </c>
      <c r="E9" s="16">
        <v>43.099999999999994</v>
      </c>
      <c r="F9" s="17">
        <v>1.18</v>
      </c>
      <c r="G9" s="16">
        <v>30</v>
      </c>
      <c r="H9" s="16">
        <v>0.3</v>
      </c>
      <c r="I9" s="16">
        <v>17</v>
      </c>
      <c r="J9" s="28">
        <f t="shared" si="2"/>
        <v>5.0999999999999996</v>
      </c>
      <c r="L9" s="12" t="s">
        <v>44</v>
      </c>
      <c r="M9" s="2">
        <f t="shared" ref="M9" si="13">AVERAGE(F8:F47)</f>
        <v>0.86574999999999969</v>
      </c>
      <c r="N9">
        <f t="shared" ref="N9" si="14">_xlfn.STDEV.S(F8:F47)</f>
        <v>0.25383103101806276</v>
      </c>
      <c r="Q9" s="12" t="s">
        <v>44</v>
      </c>
      <c r="R9">
        <f t="shared" si="5"/>
        <v>57.63750000000001</v>
      </c>
      <c r="S9">
        <f t="shared" si="6"/>
        <v>16.125195440387934</v>
      </c>
    </row>
    <row r="10" spans="1:20" x14ac:dyDescent="0.25">
      <c r="A10">
        <f t="shared" ca="1" si="0"/>
        <v>0.26698613960778916</v>
      </c>
      <c r="B10" s="14">
        <v>42768</v>
      </c>
      <c r="C10" s="15" t="str">
        <f t="shared" si="1"/>
        <v>febrero</v>
      </c>
      <c r="D10" s="16" t="s">
        <v>18</v>
      </c>
      <c r="E10" s="16">
        <v>52</v>
      </c>
      <c r="F10" s="17">
        <v>1</v>
      </c>
      <c r="G10" s="16">
        <v>22</v>
      </c>
      <c r="H10" s="16">
        <v>0.3</v>
      </c>
      <c r="I10" s="16">
        <v>20</v>
      </c>
      <c r="J10" s="28">
        <f t="shared" si="2"/>
        <v>6</v>
      </c>
      <c r="L10" s="12" t="s">
        <v>45</v>
      </c>
      <c r="M10" s="2">
        <f t="shared" ref="M10" si="15">AVERAGE(F41:F80)</f>
        <v>0.81750000000000012</v>
      </c>
      <c r="N10">
        <f t="shared" ref="N10" si="16">_xlfn.STDEV.S(F41:F80)</f>
        <v>0.32111783922209386</v>
      </c>
      <c r="Q10" s="12" t="s">
        <v>45</v>
      </c>
      <c r="R10">
        <f t="shared" si="5"/>
        <v>57.752500000000012</v>
      </c>
      <c r="S10">
        <f t="shared" si="6"/>
        <v>16.123762771143557</v>
      </c>
    </row>
    <row r="11" spans="1:20" x14ac:dyDescent="0.25">
      <c r="A11">
        <f t="shared" ca="1" si="0"/>
        <v>0.23835872379814982</v>
      </c>
      <c r="B11" s="18">
        <v>42765</v>
      </c>
      <c r="C11" s="19" t="str">
        <f t="shared" si="1"/>
        <v>enero</v>
      </c>
      <c r="D11" s="20" t="s">
        <v>15</v>
      </c>
      <c r="E11" s="20">
        <v>41.099999999999994</v>
      </c>
      <c r="F11" s="21">
        <v>1.05</v>
      </c>
      <c r="G11" s="20">
        <v>20</v>
      </c>
      <c r="H11" s="20">
        <v>0.3</v>
      </c>
      <c r="I11" s="20">
        <v>17</v>
      </c>
      <c r="J11" s="27">
        <f t="shared" si="2"/>
        <v>5.0999999999999996</v>
      </c>
      <c r="L11" s="12" t="s">
        <v>46</v>
      </c>
      <c r="M11" s="2">
        <f t="shared" ref="M11" si="17">AVERAGE(F10:F49)</f>
        <v>0.85949999999999993</v>
      </c>
      <c r="N11">
        <f t="shared" ref="N11" si="18">_xlfn.STDEV.S(F10:F49)</f>
        <v>0.24986098699179307</v>
      </c>
      <c r="Q11" s="12" t="s">
        <v>46</v>
      </c>
      <c r="R11">
        <f t="shared" si="5"/>
        <v>57.82500000000001</v>
      </c>
      <c r="S11">
        <f t="shared" si="6"/>
        <v>16.284921736323664</v>
      </c>
    </row>
    <row r="12" spans="1:20" x14ac:dyDescent="0.25">
      <c r="A12">
        <f t="shared" ca="1" si="0"/>
        <v>0.44929613234883681</v>
      </c>
      <c r="B12" s="18">
        <v>42740</v>
      </c>
      <c r="C12" s="19" t="str">
        <f t="shared" si="1"/>
        <v>enero</v>
      </c>
      <c r="D12" s="20" t="s">
        <v>18</v>
      </c>
      <c r="E12" s="20">
        <v>42.4</v>
      </c>
      <c r="F12" s="21">
        <v>1</v>
      </c>
      <c r="G12" s="20">
        <v>33</v>
      </c>
      <c r="H12" s="20">
        <v>0.3</v>
      </c>
      <c r="I12" s="20">
        <v>18</v>
      </c>
      <c r="J12" s="27">
        <f t="shared" si="2"/>
        <v>5.3999999999999995</v>
      </c>
      <c r="L12" s="12" t="s">
        <v>47</v>
      </c>
      <c r="M12" s="2">
        <f t="shared" ref="M12" si="19">AVERAGE(F43:F82)</f>
        <v>0.8234999999999999</v>
      </c>
      <c r="N12">
        <f t="shared" ref="N12" si="20">_xlfn.STDEV.S(F43:F82)</f>
        <v>0.32171455734898985</v>
      </c>
      <c r="Q12" s="12" t="s">
        <v>47</v>
      </c>
      <c r="R12">
        <f t="shared" si="5"/>
        <v>58.342500000000008</v>
      </c>
      <c r="S12">
        <f t="shared" si="6"/>
        <v>16.251463974079783</v>
      </c>
    </row>
    <row r="13" spans="1:20" x14ac:dyDescent="0.25">
      <c r="A13">
        <f t="shared" ca="1" si="0"/>
        <v>6.8899099960978427E-3</v>
      </c>
      <c r="B13" s="18">
        <v>42917</v>
      </c>
      <c r="C13" s="19" t="str">
        <f t="shared" si="1"/>
        <v>julio</v>
      </c>
      <c r="D13" s="20" t="s">
        <v>16</v>
      </c>
      <c r="E13" s="20">
        <v>102.9</v>
      </c>
      <c r="F13" s="21">
        <v>0.47</v>
      </c>
      <c r="G13" s="20">
        <v>59</v>
      </c>
      <c r="H13" s="20">
        <v>0.5</v>
      </c>
      <c r="I13" s="20">
        <v>43</v>
      </c>
      <c r="J13" s="27">
        <f t="shared" si="2"/>
        <v>21.5</v>
      </c>
      <c r="L13" s="12" t="s">
        <v>48</v>
      </c>
      <c r="M13" s="2">
        <f t="shared" ref="M13" si="21">AVERAGE(F12:F51)</f>
        <v>0.84875000000000012</v>
      </c>
      <c r="N13">
        <f t="shared" ref="N13" si="22">_xlfn.STDEV.S(F12:F51)</f>
        <v>0.24901022015891183</v>
      </c>
      <c r="Q13" s="12" t="s">
        <v>48</v>
      </c>
      <c r="R13">
        <f t="shared" si="5"/>
        <v>58.432500000000005</v>
      </c>
      <c r="S13">
        <f t="shared" si="6"/>
        <v>16.225161665762808</v>
      </c>
    </row>
    <row r="14" spans="1:20" x14ac:dyDescent="0.25">
      <c r="A14">
        <f t="shared" ca="1" si="0"/>
        <v>0.30222361869034231</v>
      </c>
      <c r="B14" s="18">
        <v>42988</v>
      </c>
      <c r="C14" s="19" t="str">
        <f t="shared" si="1"/>
        <v>septiembre</v>
      </c>
      <c r="D14" s="20" t="s">
        <v>17</v>
      </c>
      <c r="E14" s="20">
        <v>61.8</v>
      </c>
      <c r="F14" s="21">
        <v>0.74</v>
      </c>
      <c r="G14" s="20">
        <v>50</v>
      </c>
      <c r="H14" s="20">
        <v>0.3</v>
      </c>
      <c r="I14" s="20">
        <v>26</v>
      </c>
      <c r="J14" s="27">
        <f t="shared" si="2"/>
        <v>7.8</v>
      </c>
      <c r="L14" s="12" t="s">
        <v>49</v>
      </c>
      <c r="M14" s="2">
        <f t="shared" ref="M14" si="23">AVERAGE(F45:F84)</f>
        <v>0.82849999999999979</v>
      </c>
      <c r="N14">
        <f t="shared" ref="N14" si="24">_xlfn.STDEV.S(F45:F84)</f>
        <v>0.32320946609646056</v>
      </c>
      <c r="Q14" s="12" t="s">
        <v>49</v>
      </c>
      <c r="R14">
        <f t="shared" si="5"/>
        <v>58.835000000000001</v>
      </c>
      <c r="S14">
        <f t="shared" si="6"/>
        <v>17.128179740740844</v>
      </c>
    </row>
    <row r="15" spans="1:20" x14ac:dyDescent="0.25">
      <c r="A15">
        <f t="shared" ca="1" si="0"/>
        <v>0.647707354251714</v>
      </c>
      <c r="B15" s="18">
        <v>42923</v>
      </c>
      <c r="C15" s="19" t="str">
        <f t="shared" si="1"/>
        <v>julio</v>
      </c>
      <c r="D15" s="20" t="s">
        <v>14</v>
      </c>
      <c r="E15" s="20">
        <v>82.5</v>
      </c>
      <c r="F15" s="21">
        <v>0.56999999999999995</v>
      </c>
      <c r="G15" s="20">
        <v>41</v>
      </c>
      <c r="H15" s="20">
        <v>0.5</v>
      </c>
      <c r="I15" s="20">
        <v>35</v>
      </c>
      <c r="J15" s="27">
        <f t="shared" si="2"/>
        <v>17.5</v>
      </c>
      <c r="L15" s="12" t="s">
        <v>50</v>
      </c>
      <c r="M15" s="2">
        <f t="shared" ref="M15" si="25">AVERAGE(F14:F53)</f>
        <v>0.84350000000000025</v>
      </c>
      <c r="N15">
        <f t="shared" ref="N15" si="26">_xlfn.STDEV.S(F14:F53)</f>
        <v>0.24732984308823511</v>
      </c>
      <c r="Q15" s="12" t="s">
        <v>50</v>
      </c>
      <c r="R15">
        <f t="shared" si="5"/>
        <v>58.712499999999999</v>
      </c>
      <c r="S15">
        <f t="shared" si="6"/>
        <v>17.04239027255537</v>
      </c>
    </row>
    <row r="16" spans="1:20" x14ac:dyDescent="0.25">
      <c r="A16">
        <f t="shared" ca="1" si="0"/>
        <v>0.62381195864998729</v>
      </c>
      <c r="B16" s="18">
        <v>43053</v>
      </c>
      <c r="C16" s="19" t="str">
        <f t="shared" si="1"/>
        <v>noviembre</v>
      </c>
      <c r="D16" s="20" t="s">
        <v>19</v>
      </c>
      <c r="E16" s="20">
        <v>55.9</v>
      </c>
      <c r="F16" s="21">
        <v>0.8</v>
      </c>
      <c r="G16" s="20">
        <v>28</v>
      </c>
      <c r="H16" s="20">
        <v>0.3</v>
      </c>
      <c r="I16" s="20">
        <v>23</v>
      </c>
      <c r="J16" s="27">
        <f t="shared" si="2"/>
        <v>6.8999999999999995</v>
      </c>
      <c r="L16" s="12" t="s">
        <v>51</v>
      </c>
      <c r="M16" s="2">
        <f t="shared" ref="M16" si="27">AVERAGE(F47:F86)</f>
        <v>0.83474999999999999</v>
      </c>
      <c r="N16">
        <f t="shared" ref="N16" si="28">_xlfn.STDEV.S(F47:F86)</f>
        <v>0.32331605161323057</v>
      </c>
      <c r="Q16" s="12" t="s">
        <v>51</v>
      </c>
      <c r="R16">
        <f t="shared" si="5"/>
        <v>58.327500000000001</v>
      </c>
      <c r="S16">
        <f t="shared" si="6"/>
        <v>15.60747777090638</v>
      </c>
    </row>
    <row r="17" spans="1:19" x14ac:dyDescent="0.25">
      <c r="A17">
        <f t="shared" ca="1" si="0"/>
        <v>0.92247958748814396</v>
      </c>
      <c r="B17" s="18">
        <v>42861</v>
      </c>
      <c r="C17" s="19" t="str">
        <f t="shared" si="1"/>
        <v>mayo</v>
      </c>
      <c r="D17" s="20" t="s">
        <v>16</v>
      </c>
      <c r="E17" s="20">
        <v>66.699999999999989</v>
      </c>
      <c r="F17" s="21">
        <v>0.67</v>
      </c>
      <c r="G17" s="20">
        <v>51</v>
      </c>
      <c r="H17" s="20">
        <v>0.3</v>
      </c>
      <c r="I17" s="20">
        <v>29</v>
      </c>
      <c r="J17" s="27">
        <f t="shared" si="2"/>
        <v>8.6999999999999993</v>
      </c>
      <c r="L17" s="12" t="s">
        <v>52</v>
      </c>
      <c r="M17" s="2">
        <f t="shared" ref="M17" si="29">AVERAGE(F16:F55)</f>
        <v>0.85624999999999996</v>
      </c>
      <c r="N17">
        <f t="shared" ref="N17" si="30">_xlfn.STDEV.S(F16:F55)</f>
        <v>0.24716533965790019</v>
      </c>
      <c r="Q17" s="12" t="s">
        <v>52</v>
      </c>
      <c r="R17">
        <f t="shared" si="5"/>
        <v>57.81</v>
      </c>
      <c r="S17">
        <f t="shared" si="6"/>
        <v>16.17829394967065</v>
      </c>
    </row>
    <row r="18" spans="1:19" x14ac:dyDescent="0.25">
      <c r="A18">
        <f t="shared" ca="1" si="0"/>
        <v>0.93498524621376078</v>
      </c>
      <c r="B18" s="18">
        <v>42743</v>
      </c>
      <c r="C18" s="19" t="str">
        <f t="shared" si="1"/>
        <v>enero</v>
      </c>
      <c r="D18" s="20" t="s">
        <v>17</v>
      </c>
      <c r="E18" s="20">
        <v>37.5</v>
      </c>
      <c r="F18" s="21">
        <v>1.18</v>
      </c>
      <c r="G18" s="20">
        <v>28</v>
      </c>
      <c r="H18" s="20">
        <v>0.3</v>
      </c>
      <c r="I18" s="20">
        <v>15</v>
      </c>
      <c r="J18" s="27">
        <f t="shared" si="2"/>
        <v>4.5</v>
      </c>
      <c r="L18" s="12" t="s">
        <v>53</v>
      </c>
      <c r="M18" s="2">
        <f t="shared" ref="M18" si="31">AVERAGE(F49:F88)</f>
        <v>0.80899999999999994</v>
      </c>
      <c r="N18">
        <f t="shared" ref="N18" si="32">_xlfn.STDEV.S(F49:F88)</f>
        <v>0.30511704353642755</v>
      </c>
      <c r="Q18" s="12" t="s">
        <v>53</v>
      </c>
      <c r="R18">
        <f t="shared" si="5"/>
        <v>57.177499999999995</v>
      </c>
      <c r="S18">
        <f t="shared" si="6"/>
        <v>15.701358530331836</v>
      </c>
    </row>
    <row r="19" spans="1:19" x14ac:dyDescent="0.25">
      <c r="A19">
        <f t="shared" ca="1" si="0"/>
        <v>3.3186064887103295E-2</v>
      </c>
      <c r="B19" s="18">
        <v>42799</v>
      </c>
      <c r="C19" s="19" t="str">
        <f t="shared" si="1"/>
        <v>marzo</v>
      </c>
      <c r="D19" s="20" t="s">
        <v>17</v>
      </c>
      <c r="E19" s="20">
        <v>55.9</v>
      </c>
      <c r="F19" s="21">
        <v>0.87</v>
      </c>
      <c r="G19" s="20">
        <v>32</v>
      </c>
      <c r="H19" s="20">
        <v>0.3</v>
      </c>
      <c r="I19" s="20">
        <v>23</v>
      </c>
      <c r="J19" s="27">
        <f t="shared" si="2"/>
        <v>6.8999999999999995</v>
      </c>
      <c r="L19" s="12" t="s">
        <v>54</v>
      </c>
      <c r="M19" s="2">
        <f t="shared" ref="M19" si="33">AVERAGE(F18:F57)</f>
        <v>0.88200000000000001</v>
      </c>
      <c r="N19">
        <f t="shared" ref="N19" si="34">_xlfn.STDEV.S(F18:F57)</f>
        <v>0.27647228265582657</v>
      </c>
      <c r="Q19" s="12" t="s">
        <v>54</v>
      </c>
      <c r="R19">
        <f t="shared" si="5"/>
        <v>56.989999999999995</v>
      </c>
      <c r="S19">
        <f t="shared" si="6"/>
        <v>15.767924188592108</v>
      </c>
    </row>
    <row r="20" spans="1:19" x14ac:dyDescent="0.25">
      <c r="A20">
        <f t="shared" ca="1" si="0"/>
        <v>0.82704316735700312</v>
      </c>
      <c r="B20" s="14">
        <v>42875</v>
      </c>
      <c r="C20" s="15" t="str">
        <f t="shared" si="1"/>
        <v>mayo</v>
      </c>
      <c r="D20" s="16" t="s">
        <v>16</v>
      </c>
      <c r="E20" s="16">
        <v>64.399999999999991</v>
      </c>
      <c r="F20" s="17">
        <v>0.67</v>
      </c>
      <c r="G20" s="16">
        <v>59</v>
      </c>
      <c r="H20" s="16">
        <v>0.3</v>
      </c>
      <c r="I20" s="16">
        <v>28</v>
      </c>
      <c r="J20" s="28">
        <f t="shared" si="2"/>
        <v>8.4</v>
      </c>
      <c r="L20" s="12" t="s">
        <v>55</v>
      </c>
      <c r="M20" s="2">
        <f t="shared" ref="M20" si="35">AVERAGE(F51:F90)</f>
        <v>0.80075000000000007</v>
      </c>
      <c r="N20">
        <f t="shared" ref="N20" si="36">_xlfn.STDEV.S(F51:F90)</f>
        <v>0.30431417217181206</v>
      </c>
      <c r="Q20" s="12" t="s">
        <v>55</v>
      </c>
      <c r="R20">
        <f t="shared" si="5"/>
        <v>57.719999999999992</v>
      </c>
      <c r="S20">
        <f t="shared" si="6"/>
        <v>15.818564051174617</v>
      </c>
    </row>
    <row r="21" spans="1:19" x14ac:dyDescent="0.25">
      <c r="A21">
        <f t="shared" ca="1" si="0"/>
        <v>0.57507952027408449</v>
      </c>
      <c r="B21" s="14">
        <v>42811</v>
      </c>
      <c r="C21" s="15" t="str">
        <f t="shared" si="1"/>
        <v>marzo</v>
      </c>
      <c r="D21" s="16" t="s">
        <v>14</v>
      </c>
      <c r="E21" s="16">
        <v>56.499999999999993</v>
      </c>
      <c r="F21" s="17">
        <v>0.77</v>
      </c>
      <c r="G21" s="16">
        <v>50</v>
      </c>
      <c r="H21" s="16">
        <v>0.3</v>
      </c>
      <c r="I21" s="16">
        <v>25</v>
      </c>
      <c r="J21" s="28">
        <f t="shared" si="2"/>
        <v>7.5</v>
      </c>
      <c r="L21" s="12" t="s">
        <v>56</v>
      </c>
      <c r="M21" s="2">
        <f t="shared" ref="M21" si="37">AVERAGE(F20:F59)</f>
        <v>0.87324999999999997</v>
      </c>
      <c r="N21">
        <f t="shared" ref="N21" si="38">_xlfn.STDEV.S(F20:F59)</f>
        <v>0.27600991713881318</v>
      </c>
      <c r="Q21" s="12" t="s">
        <v>56</v>
      </c>
      <c r="R21">
        <f t="shared" si="5"/>
        <v>57.439999999999984</v>
      </c>
      <c r="S21">
        <f t="shared" si="6"/>
        <v>15.540808368250209</v>
      </c>
    </row>
    <row r="22" spans="1:19" x14ac:dyDescent="0.25">
      <c r="A22">
        <f t="shared" ca="1" si="0"/>
        <v>0.70042572037553996</v>
      </c>
      <c r="B22" s="14">
        <v>43096</v>
      </c>
      <c r="C22" s="15" t="str">
        <f t="shared" si="1"/>
        <v>diciembre</v>
      </c>
      <c r="D22" s="16" t="s">
        <v>20</v>
      </c>
      <c r="E22" s="16">
        <v>42.699999999999996</v>
      </c>
      <c r="F22" s="17">
        <v>1</v>
      </c>
      <c r="G22" s="16">
        <v>33</v>
      </c>
      <c r="H22" s="16">
        <v>0.3</v>
      </c>
      <c r="I22" s="16">
        <v>19</v>
      </c>
      <c r="J22" s="28">
        <f t="shared" si="2"/>
        <v>5.7</v>
      </c>
      <c r="L22" s="12" t="s">
        <v>57</v>
      </c>
      <c r="M22" s="2">
        <f t="shared" ref="M22" si="39">AVERAGE(F53:F92)</f>
        <v>0.79724999999999979</v>
      </c>
      <c r="N22">
        <f t="shared" ref="N22" si="40">_xlfn.STDEV.S(F53:F92)</f>
        <v>0.30547976138426047</v>
      </c>
      <c r="Q22" s="12" t="s">
        <v>57</v>
      </c>
      <c r="R22">
        <f t="shared" si="5"/>
        <v>57.127499999999984</v>
      </c>
      <c r="S22">
        <f t="shared" si="6"/>
        <v>15.541523003947532</v>
      </c>
    </row>
    <row r="23" spans="1:19" x14ac:dyDescent="0.25">
      <c r="A23">
        <f t="shared" ca="1" si="0"/>
        <v>0.14690676012082815</v>
      </c>
      <c r="B23" s="18">
        <v>43044</v>
      </c>
      <c r="C23" s="19" t="str">
        <f t="shared" si="1"/>
        <v>noviembre</v>
      </c>
      <c r="D23" s="20" t="s">
        <v>17</v>
      </c>
      <c r="E23" s="20">
        <v>55.9</v>
      </c>
      <c r="F23" s="21">
        <v>0.87</v>
      </c>
      <c r="G23" s="20">
        <v>45</v>
      </c>
      <c r="H23" s="20">
        <v>0.3</v>
      </c>
      <c r="I23" s="20">
        <v>23</v>
      </c>
      <c r="J23" s="27">
        <f t="shared" si="2"/>
        <v>6.8999999999999995</v>
      </c>
      <c r="L23" s="12" t="s">
        <v>58</v>
      </c>
      <c r="M23" s="2">
        <f t="shared" ref="M23" si="41">AVERAGE(F22:F61)</f>
        <v>0.8807499999999997</v>
      </c>
      <c r="N23">
        <f t="shared" ref="N23" si="42">_xlfn.STDEV.S(F22:F61)</f>
        <v>0.27348076855463066</v>
      </c>
      <c r="Q23" s="12" t="s">
        <v>58</v>
      </c>
      <c r="R23">
        <f t="shared" si="5"/>
        <v>57.104999999999983</v>
      </c>
      <c r="S23">
        <f t="shared" si="6"/>
        <v>15.951592713723917</v>
      </c>
    </row>
    <row r="24" spans="1:19" x14ac:dyDescent="0.25">
      <c r="A24">
        <f t="shared" ca="1" si="0"/>
        <v>0.6317184005205021</v>
      </c>
      <c r="B24" s="18">
        <v>42838</v>
      </c>
      <c r="C24" s="19" t="str">
        <f t="shared" si="1"/>
        <v>abril</v>
      </c>
      <c r="D24" s="20" t="s">
        <v>18</v>
      </c>
      <c r="E24" s="20">
        <v>61.099999999999994</v>
      </c>
      <c r="F24" s="21">
        <v>0.69</v>
      </c>
      <c r="G24" s="20">
        <v>46</v>
      </c>
      <c r="H24" s="20">
        <v>0.3</v>
      </c>
      <c r="I24" s="20">
        <v>27</v>
      </c>
      <c r="J24" s="27">
        <f t="shared" si="2"/>
        <v>8.1</v>
      </c>
      <c r="L24" s="12" t="s">
        <v>59</v>
      </c>
      <c r="M24" s="2">
        <f t="shared" ref="M24" si="43">AVERAGE(F55:F94)</f>
        <v>0.80574999999999997</v>
      </c>
      <c r="N24">
        <f t="shared" ref="N24" si="44">_xlfn.STDEV.S(F55:F94)</f>
        <v>0.30141450716281903</v>
      </c>
      <c r="Q24" s="12" t="s">
        <v>59</v>
      </c>
      <c r="R24">
        <f t="shared" si="5"/>
        <v>58.075000000000003</v>
      </c>
      <c r="S24">
        <f t="shared" si="6"/>
        <v>16.206670455321369</v>
      </c>
    </row>
    <row r="25" spans="1:19" x14ac:dyDescent="0.25">
      <c r="A25">
        <f t="shared" ca="1" si="0"/>
        <v>0.419721334236832</v>
      </c>
      <c r="B25" s="18">
        <v>43078</v>
      </c>
      <c r="C25" s="19" t="str">
        <f t="shared" si="1"/>
        <v>diciembre</v>
      </c>
      <c r="D25" s="20" t="s">
        <v>16</v>
      </c>
      <c r="E25" s="20">
        <v>31.199999999999996</v>
      </c>
      <c r="F25" s="21">
        <v>1.43</v>
      </c>
      <c r="G25" s="20">
        <v>19</v>
      </c>
      <c r="H25" s="20">
        <v>0.3</v>
      </c>
      <c r="I25" s="20">
        <v>14</v>
      </c>
      <c r="J25" s="27">
        <f t="shared" si="2"/>
        <v>4.2</v>
      </c>
      <c r="L25" s="12" t="s">
        <v>60</v>
      </c>
      <c r="M25" s="2">
        <f t="shared" ref="M25" si="45">AVERAGE(F24:F63)</f>
        <v>0.86325000000000007</v>
      </c>
      <c r="N25">
        <f t="shared" ref="N25" si="46">_xlfn.STDEV.S(F24:F63)</f>
        <v>0.28053417452589141</v>
      </c>
      <c r="Q25" s="12" t="s">
        <v>60</v>
      </c>
      <c r="R25">
        <f t="shared" si="5"/>
        <v>58.585000000000001</v>
      </c>
      <c r="S25">
        <f t="shared" si="6"/>
        <v>16.14269916566235</v>
      </c>
    </row>
    <row r="26" spans="1:19" x14ac:dyDescent="0.25">
      <c r="A26">
        <f t="shared" ca="1" si="0"/>
        <v>0.24800063596767163</v>
      </c>
      <c r="B26" s="18">
        <v>42758</v>
      </c>
      <c r="C26" s="19" t="str">
        <f t="shared" si="1"/>
        <v>enero</v>
      </c>
      <c r="D26" s="20" t="s">
        <v>15</v>
      </c>
      <c r="E26" s="20">
        <v>38.099999999999994</v>
      </c>
      <c r="F26" s="21">
        <v>1.05</v>
      </c>
      <c r="G26" s="20">
        <v>21</v>
      </c>
      <c r="H26" s="20">
        <v>0.3</v>
      </c>
      <c r="I26" s="20">
        <v>17</v>
      </c>
      <c r="J26" s="27">
        <f t="shared" si="2"/>
        <v>5.0999999999999996</v>
      </c>
      <c r="L26" s="12" t="s">
        <v>61</v>
      </c>
      <c r="M26" s="2">
        <f t="shared" ref="M26" si="47">AVERAGE(F57:F96)</f>
        <v>0.79599999999999971</v>
      </c>
      <c r="N26">
        <f t="shared" ref="N26" si="48">_xlfn.STDEV.S(F57:F96)</f>
        <v>0.2766540003279116</v>
      </c>
      <c r="Q26" s="12" t="s">
        <v>61</v>
      </c>
      <c r="R26">
        <f t="shared" si="5"/>
        <v>58.840000000000011</v>
      </c>
      <c r="S26">
        <f t="shared" si="6"/>
        <v>16.542054947361638</v>
      </c>
    </row>
    <row r="27" spans="1:19" x14ac:dyDescent="0.25">
      <c r="A27">
        <f t="shared" ca="1" si="0"/>
        <v>0.91830472417266873</v>
      </c>
      <c r="B27" s="14">
        <v>42908</v>
      </c>
      <c r="C27" s="15" t="str">
        <f t="shared" si="1"/>
        <v>junio</v>
      </c>
      <c r="D27" s="16" t="s">
        <v>18</v>
      </c>
      <c r="E27" s="16">
        <v>72.3</v>
      </c>
      <c r="F27" s="17">
        <v>0.65</v>
      </c>
      <c r="G27" s="16">
        <v>36</v>
      </c>
      <c r="H27" s="16">
        <v>0.3</v>
      </c>
      <c r="I27" s="16">
        <v>31</v>
      </c>
      <c r="J27" s="28">
        <f t="shared" si="2"/>
        <v>9.2999999999999989</v>
      </c>
      <c r="L27" s="12" t="s">
        <v>62</v>
      </c>
      <c r="M27" s="2">
        <f t="shared" ref="M27" si="49">AVERAGE(F26:F65)</f>
        <v>0.83949999999999991</v>
      </c>
      <c r="N27">
        <f t="shared" ref="N27" si="50">_xlfn.STDEV.S(F26:F65)</f>
        <v>0.27053555622041114</v>
      </c>
      <c r="Q27" s="12" t="s">
        <v>62</v>
      </c>
      <c r="R27">
        <f t="shared" si="5"/>
        <v>60.122500000000016</v>
      </c>
      <c r="S27">
        <f t="shared" si="6"/>
        <v>16.542054947361638</v>
      </c>
    </row>
    <row r="28" spans="1:19" x14ac:dyDescent="0.25">
      <c r="A28">
        <f t="shared" ca="1" si="0"/>
        <v>0.50573729579990867</v>
      </c>
      <c r="B28" s="14">
        <v>42873</v>
      </c>
      <c r="C28" s="15" t="str">
        <f t="shared" si="1"/>
        <v>mayo</v>
      </c>
      <c r="D28" s="16" t="s">
        <v>18</v>
      </c>
      <c r="E28" s="16">
        <v>72</v>
      </c>
      <c r="F28" s="17">
        <v>0.67</v>
      </c>
      <c r="G28" s="16">
        <v>53</v>
      </c>
      <c r="H28" s="16">
        <v>0.3</v>
      </c>
      <c r="I28" s="16">
        <v>30</v>
      </c>
      <c r="J28" s="28">
        <f t="shared" si="2"/>
        <v>9</v>
      </c>
      <c r="L28" s="12" t="s">
        <v>63</v>
      </c>
      <c r="M28" s="2">
        <f t="shared" ref="M28" si="51">AVERAGE(F59:F98)</f>
        <v>0.78899999999999981</v>
      </c>
      <c r="N28">
        <f t="shared" ref="N28" si="52">_xlfn.STDEV.S(F59:F98)</f>
        <v>0.27915440080210008</v>
      </c>
      <c r="Q28" s="12" t="s">
        <v>63</v>
      </c>
      <c r="R28">
        <f t="shared" si="5"/>
        <v>60.697500000000012</v>
      </c>
      <c r="S28">
        <f t="shared" si="6"/>
        <v>16.438548679690079</v>
      </c>
    </row>
    <row r="29" spans="1:19" x14ac:dyDescent="0.25">
      <c r="A29">
        <f t="shared" ca="1" si="0"/>
        <v>0.15775774515144481</v>
      </c>
      <c r="B29" s="14">
        <v>42753</v>
      </c>
      <c r="C29" s="15" t="str">
        <f t="shared" si="1"/>
        <v>enero</v>
      </c>
      <c r="D29" s="16" t="s">
        <v>20</v>
      </c>
      <c r="E29" s="16">
        <v>42.8</v>
      </c>
      <c r="F29" s="17">
        <v>1.18</v>
      </c>
      <c r="G29" s="16">
        <v>33</v>
      </c>
      <c r="H29" s="16">
        <v>0.3</v>
      </c>
      <c r="I29" s="16">
        <v>16</v>
      </c>
      <c r="J29" s="28">
        <f t="shared" si="2"/>
        <v>4.8</v>
      </c>
      <c r="L29" s="12" t="s">
        <v>64</v>
      </c>
      <c r="M29" s="2">
        <f t="shared" ref="M29" si="53">AVERAGE(F28:F67)</f>
        <v>0.82899999999999996</v>
      </c>
      <c r="N29">
        <f t="shared" ref="N29" si="54">_xlfn.STDEV.S(F28:F67)</f>
        <v>0.27076150921391123</v>
      </c>
      <c r="Q29" s="12" t="s">
        <v>64</v>
      </c>
      <c r="R29">
        <f t="shared" si="5"/>
        <v>61.052500000000009</v>
      </c>
      <c r="S29">
        <f t="shared" si="6"/>
        <v>16.044039999706872</v>
      </c>
    </row>
    <row r="30" spans="1:19" x14ac:dyDescent="0.25">
      <c r="A30">
        <f t="shared" ca="1" si="0"/>
        <v>0.80672781751988731</v>
      </c>
      <c r="B30" s="14">
        <v>42862</v>
      </c>
      <c r="C30" s="15" t="str">
        <f t="shared" si="1"/>
        <v>mayo</v>
      </c>
      <c r="D30" s="16" t="s">
        <v>17</v>
      </c>
      <c r="E30" s="16">
        <v>69.699999999999989</v>
      </c>
      <c r="F30" s="17">
        <v>0.65</v>
      </c>
      <c r="G30" s="16">
        <v>49</v>
      </c>
      <c r="H30" s="16">
        <v>0.3</v>
      </c>
      <c r="I30" s="16">
        <v>29</v>
      </c>
      <c r="J30" s="28">
        <f t="shared" si="2"/>
        <v>8.6999999999999993</v>
      </c>
      <c r="L30" s="12" t="s">
        <v>65</v>
      </c>
      <c r="M30" s="2">
        <f t="shared" ref="M30" si="55">AVERAGE(F61:F100)</f>
        <v>0.77299999999999969</v>
      </c>
      <c r="N30">
        <f t="shared" ref="N30" si="56">_xlfn.STDEV.S(F61:F100)</f>
        <v>0.27729647190927897</v>
      </c>
      <c r="Q30" s="12" t="s">
        <v>65</v>
      </c>
      <c r="R30">
        <f t="shared" si="5"/>
        <v>60.757500000000007</v>
      </c>
      <c r="S30">
        <f t="shared" si="6"/>
        <v>16.376216430423536</v>
      </c>
    </row>
    <row r="31" spans="1:19" x14ac:dyDescent="0.25">
      <c r="A31">
        <f t="shared" ca="1" si="0"/>
        <v>0.71590681866427297</v>
      </c>
      <c r="B31" s="18">
        <v>42767</v>
      </c>
      <c r="C31" s="19" t="str">
        <f t="shared" si="1"/>
        <v>febrero</v>
      </c>
      <c r="D31" s="20" t="s">
        <v>20</v>
      </c>
      <c r="E31" s="20">
        <v>42.4</v>
      </c>
      <c r="F31" s="21">
        <v>1</v>
      </c>
      <c r="G31" s="20">
        <v>35</v>
      </c>
      <c r="H31" s="20">
        <v>0.3</v>
      </c>
      <c r="I31" s="20">
        <v>18</v>
      </c>
      <c r="J31" s="27">
        <f t="shared" si="2"/>
        <v>5.3999999999999995</v>
      </c>
      <c r="L31" s="12" t="s">
        <v>66</v>
      </c>
      <c r="M31" s="2">
        <f t="shared" ref="M31" si="57">AVERAGE(F30:F69)</f>
        <v>0.81549999999999989</v>
      </c>
      <c r="N31">
        <f t="shared" ref="N31" si="58">_xlfn.STDEV.S(F30:F69)</f>
        <v>0.26748544173181044</v>
      </c>
      <c r="Q31" s="12" t="s">
        <v>66</v>
      </c>
      <c r="R31">
        <f t="shared" si="5"/>
        <v>61.814999999999984</v>
      </c>
      <c r="S31">
        <f t="shared" si="6"/>
        <v>16.898869104276898</v>
      </c>
    </row>
    <row r="32" spans="1:19" x14ac:dyDescent="0.25">
      <c r="A32">
        <f t="shared" ca="1" si="0"/>
        <v>0.90847714829355586</v>
      </c>
      <c r="B32" s="14">
        <v>42857</v>
      </c>
      <c r="C32" s="15" t="str">
        <f t="shared" si="1"/>
        <v>mayo</v>
      </c>
      <c r="D32" s="16" t="s">
        <v>19</v>
      </c>
      <c r="E32" s="16">
        <v>65.699999999999989</v>
      </c>
      <c r="F32" s="17">
        <v>0.69</v>
      </c>
      <c r="G32" s="16">
        <v>40</v>
      </c>
      <c r="H32" s="16">
        <v>0.3</v>
      </c>
      <c r="I32" s="16">
        <v>29</v>
      </c>
      <c r="J32" s="28">
        <f t="shared" si="2"/>
        <v>8.6999999999999993</v>
      </c>
      <c r="L32" s="12" t="s">
        <v>67</v>
      </c>
      <c r="M32" s="2">
        <f t="shared" ref="M32" si="59">AVERAGE(F63:F102)</f>
        <v>0.77174999999999971</v>
      </c>
      <c r="N32">
        <f t="shared" ref="N32" si="60">_xlfn.STDEV.S(F63:F102)</f>
        <v>0.27647865870252808</v>
      </c>
      <c r="Q32" s="12" t="s">
        <v>67</v>
      </c>
      <c r="R32">
        <f t="shared" si="5"/>
        <v>62.332499999999996</v>
      </c>
      <c r="S32">
        <f t="shared" si="6"/>
        <v>17.215131400280431</v>
      </c>
    </row>
    <row r="33" spans="1:19" x14ac:dyDescent="0.25">
      <c r="A33">
        <f t="shared" ca="1" si="0"/>
        <v>0.2324063647747181</v>
      </c>
      <c r="B33" s="14">
        <v>42745</v>
      </c>
      <c r="C33" s="15" t="str">
        <f t="shared" si="1"/>
        <v>enero</v>
      </c>
      <c r="D33" s="16" t="s">
        <v>19</v>
      </c>
      <c r="E33" s="16">
        <v>43.4</v>
      </c>
      <c r="F33" s="17">
        <v>1.05</v>
      </c>
      <c r="G33" s="16">
        <v>33</v>
      </c>
      <c r="H33" s="16">
        <v>0.3</v>
      </c>
      <c r="I33" s="16">
        <v>18</v>
      </c>
      <c r="J33" s="28">
        <f t="shared" si="2"/>
        <v>5.3999999999999995</v>
      </c>
      <c r="L33" s="12" t="s">
        <v>68</v>
      </c>
      <c r="M33" s="2">
        <f t="shared" ref="M33" si="61">AVERAGE(F32:F71)</f>
        <v>0.81650000000000011</v>
      </c>
      <c r="N33">
        <f t="shared" ref="N33" si="62">_xlfn.STDEV.S(F32:F71)</f>
        <v>0.27526723612164788</v>
      </c>
      <c r="Q33" s="12" t="s">
        <v>68</v>
      </c>
      <c r="R33">
        <f t="shared" si="5"/>
        <v>62.109999999999992</v>
      </c>
      <c r="S33">
        <f t="shared" si="6"/>
        <v>17.982267042581405</v>
      </c>
    </row>
    <row r="34" spans="1:19" x14ac:dyDescent="0.25">
      <c r="A34">
        <f t="shared" ca="1" si="0"/>
        <v>0.44395677115458798</v>
      </c>
      <c r="B34" s="14">
        <v>42747</v>
      </c>
      <c r="C34" s="15" t="str">
        <f t="shared" si="1"/>
        <v>enero</v>
      </c>
      <c r="D34" s="16" t="s">
        <v>18</v>
      </c>
      <c r="E34" s="16">
        <v>38.199999999999996</v>
      </c>
      <c r="F34" s="17">
        <v>1.33</v>
      </c>
      <c r="G34" s="16">
        <v>16</v>
      </c>
      <c r="H34" s="16">
        <v>0.3</v>
      </c>
      <c r="I34" s="16">
        <v>14</v>
      </c>
      <c r="J34" s="28">
        <f t="shared" si="2"/>
        <v>4.2</v>
      </c>
      <c r="L34" s="12" t="s">
        <v>69</v>
      </c>
      <c r="M34" s="2">
        <f t="shared" ref="M34" si="63">AVERAGE(F65:F104)</f>
        <v>0.77524999999999977</v>
      </c>
      <c r="N34">
        <f t="shared" ref="N34" si="64">_xlfn.STDEV.S(F65:F104)</f>
        <v>0.27507563062565688</v>
      </c>
      <c r="Q34" s="12" t="s">
        <v>69</v>
      </c>
      <c r="R34">
        <f t="shared" si="5"/>
        <v>61.142499999999998</v>
      </c>
      <c r="S34">
        <f t="shared" si="6"/>
        <v>17.753817210720747</v>
      </c>
    </row>
    <row r="35" spans="1:19" x14ac:dyDescent="0.25">
      <c r="A35">
        <f t="shared" ca="1" si="0"/>
        <v>0.16025450515060424</v>
      </c>
      <c r="B35" s="18">
        <v>42896</v>
      </c>
      <c r="C35" s="19" t="str">
        <f t="shared" si="1"/>
        <v>junio</v>
      </c>
      <c r="D35" s="20" t="s">
        <v>16</v>
      </c>
      <c r="E35" s="20">
        <v>79.5</v>
      </c>
      <c r="F35" s="21">
        <v>0.54</v>
      </c>
      <c r="G35" s="20">
        <v>54</v>
      </c>
      <c r="H35" s="20">
        <v>0.3</v>
      </c>
      <c r="I35" s="20">
        <v>35</v>
      </c>
      <c r="J35" s="27">
        <f t="shared" si="2"/>
        <v>10.5</v>
      </c>
      <c r="L35" s="12" t="s">
        <v>70</v>
      </c>
      <c r="M35" s="2">
        <f t="shared" ref="M35" si="65">AVERAGE(F34:F73)</f>
        <v>0.84225000000000017</v>
      </c>
      <c r="N35">
        <f t="shared" ref="N35" si="66">_xlfn.STDEV.S(F34:F73)</f>
        <v>0.3305355987655218</v>
      </c>
      <c r="Q35" s="12" t="s">
        <v>70</v>
      </c>
      <c r="R35">
        <f t="shared" si="5"/>
        <v>61.677499999999995</v>
      </c>
      <c r="S35">
        <f t="shared" si="6"/>
        <v>18.35280456878651</v>
      </c>
    </row>
    <row r="36" spans="1:19" x14ac:dyDescent="0.25">
      <c r="A36">
        <f t="shared" ca="1" si="0"/>
        <v>0.65465665778531901</v>
      </c>
      <c r="B36" s="14">
        <v>43065</v>
      </c>
      <c r="C36" s="15" t="str">
        <f t="shared" si="1"/>
        <v>noviembre</v>
      </c>
      <c r="D36" s="16" t="s">
        <v>17</v>
      </c>
      <c r="E36" s="16">
        <v>49.699999999999996</v>
      </c>
      <c r="F36" s="17">
        <v>1.05</v>
      </c>
      <c r="G36" s="16">
        <v>30</v>
      </c>
      <c r="H36" s="16">
        <v>0.3</v>
      </c>
      <c r="I36" s="16">
        <v>19</v>
      </c>
      <c r="J36" s="28">
        <f t="shared" si="2"/>
        <v>5.7</v>
      </c>
      <c r="L36" s="12" t="s">
        <v>71</v>
      </c>
      <c r="M36" s="2">
        <f t="shared" ref="M36" si="67">AVERAGE(F67:F106)</f>
        <v>0.80099999999999982</v>
      </c>
      <c r="N36">
        <f t="shared" ref="N36" si="68">_xlfn.STDEV.S(F67:F106)</f>
        <v>0.29746622303406817</v>
      </c>
      <c r="Q36" s="12" t="s">
        <v>71</v>
      </c>
      <c r="R36">
        <f t="shared" si="5"/>
        <v>63.014999999999986</v>
      </c>
      <c r="S36">
        <f t="shared" si="6"/>
        <v>18.17350642160768</v>
      </c>
    </row>
    <row r="37" spans="1:19" x14ac:dyDescent="0.25">
      <c r="A37">
        <f t="shared" ca="1" si="0"/>
        <v>0.68428572060991777</v>
      </c>
      <c r="B37" s="18">
        <v>42856</v>
      </c>
      <c r="C37" s="19" t="str">
        <f t="shared" si="1"/>
        <v>mayo</v>
      </c>
      <c r="D37" s="20" t="s">
        <v>15</v>
      </c>
      <c r="E37" s="20">
        <v>66.699999999999989</v>
      </c>
      <c r="F37" s="21">
        <v>0.65</v>
      </c>
      <c r="G37" s="20">
        <v>56</v>
      </c>
      <c r="H37" s="20">
        <v>0.3</v>
      </c>
      <c r="I37" s="20">
        <v>29</v>
      </c>
      <c r="J37" s="27">
        <f t="shared" si="2"/>
        <v>8.6999999999999993</v>
      </c>
      <c r="L37" s="12" t="s">
        <v>72</v>
      </c>
      <c r="M37" s="2">
        <f t="shared" ref="M37" si="69">AVERAGE(F36:F75)</f>
        <v>0.8254999999999999</v>
      </c>
      <c r="N37">
        <f t="shared" ref="N37" si="70">_xlfn.STDEV.S(F36:F75)</f>
        <v>0.32241039303729274</v>
      </c>
      <c r="Q37" s="12" t="s">
        <v>72</v>
      </c>
      <c r="R37">
        <f t="shared" si="5"/>
        <v>62.819999999999993</v>
      </c>
      <c r="S37">
        <f t="shared" si="6"/>
        <v>18.023920259196544</v>
      </c>
    </row>
    <row r="38" spans="1:19" x14ac:dyDescent="0.25">
      <c r="A38">
        <f t="shared" ca="1" si="0"/>
        <v>0.40526874749265573</v>
      </c>
      <c r="B38" s="14">
        <v>42785</v>
      </c>
      <c r="C38" s="15" t="str">
        <f t="shared" si="1"/>
        <v>febrero</v>
      </c>
      <c r="D38" s="16" t="s">
        <v>17</v>
      </c>
      <c r="E38" s="16">
        <v>50</v>
      </c>
      <c r="F38" s="17">
        <v>0.95</v>
      </c>
      <c r="G38" s="16">
        <v>28</v>
      </c>
      <c r="H38" s="16">
        <v>0.3</v>
      </c>
      <c r="I38" s="16">
        <v>20</v>
      </c>
      <c r="J38" s="28">
        <f t="shared" si="2"/>
        <v>6</v>
      </c>
      <c r="L38" s="12" t="s">
        <v>73</v>
      </c>
      <c r="M38" s="2">
        <f t="shared" ref="M38" si="71">AVERAGE(F69:F108)</f>
        <v>0.80149999999999966</v>
      </c>
      <c r="N38">
        <f t="shared" ref="N38" si="72">_xlfn.STDEV.S(F69:F108)</f>
        <v>0.29639327650770803</v>
      </c>
      <c r="Q38" s="12" t="s">
        <v>73</v>
      </c>
      <c r="R38">
        <f t="shared" si="5"/>
        <v>63.657499999999992</v>
      </c>
      <c r="S38">
        <f t="shared" si="6"/>
        <v>17.852308172468533</v>
      </c>
    </row>
    <row r="39" spans="1:19" x14ac:dyDescent="0.25">
      <c r="A39">
        <f t="shared" ca="1" si="0"/>
        <v>0.29350502164254522</v>
      </c>
      <c r="B39" s="14">
        <v>42945</v>
      </c>
      <c r="C39" s="15" t="str">
        <f t="shared" si="1"/>
        <v>julio</v>
      </c>
      <c r="D39" s="16" t="s">
        <v>16</v>
      </c>
      <c r="E39" s="16">
        <v>85.5</v>
      </c>
      <c r="F39" s="17">
        <v>0.56999999999999995</v>
      </c>
      <c r="G39" s="16">
        <v>50</v>
      </c>
      <c r="H39" s="16">
        <v>0.5</v>
      </c>
      <c r="I39" s="16">
        <v>35</v>
      </c>
      <c r="J39" s="28">
        <f t="shared" si="2"/>
        <v>17.5</v>
      </c>
      <c r="L39" s="12" t="s">
        <v>74</v>
      </c>
      <c r="M39" s="2">
        <f t="shared" ref="M39" si="73">AVERAGE(F38:F77)</f>
        <v>0.81575000000000009</v>
      </c>
      <c r="N39">
        <f t="shared" ref="N39" si="74">_xlfn.STDEV.S(F38:F77)</f>
        <v>0.32191643683989191</v>
      </c>
      <c r="Q39" s="12" t="s">
        <v>74</v>
      </c>
      <c r="R39">
        <f t="shared" si="5"/>
        <v>63.527499999999989</v>
      </c>
      <c r="S39">
        <f t="shared" si="6"/>
        <v>17.742518994086446</v>
      </c>
    </row>
    <row r="40" spans="1:19" x14ac:dyDescent="0.25">
      <c r="A40">
        <f t="shared" ca="1" si="0"/>
        <v>0.74003164424769441</v>
      </c>
      <c r="B40" s="18">
        <v>43026</v>
      </c>
      <c r="C40" s="19" t="str">
        <f t="shared" si="1"/>
        <v>octubre</v>
      </c>
      <c r="D40" s="20" t="s">
        <v>20</v>
      </c>
      <c r="E40" s="20">
        <v>62.499999999999993</v>
      </c>
      <c r="F40" s="21">
        <v>0.77</v>
      </c>
      <c r="G40" s="20">
        <v>33</v>
      </c>
      <c r="H40" s="20">
        <v>0.3</v>
      </c>
      <c r="I40" s="20">
        <v>25</v>
      </c>
      <c r="J40" s="27">
        <f t="shared" si="2"/>
        <v>7.5</v>
      </c>
      <c r="L40" s="12" t="s">
        <v>75</v>
      </c>
      <c r="M40" s="2">
        <f t="shared" ref="M40" si="75">AVERAGE(F71:F110)</f>
        <v>0.80899999999999983</v>
      </c>
      <c r="N40">
        <f t="shared" ref="N40" si="76">_xlfn.STDEV.S(F71:F110)</f>
        <v>0.2913698856375011</v>
      </c>
      <c r="Q40" s="12" t="s">
        <v>75</v>
      </c>
      <c r="R40">
        <f t="shared" si="5"/>
        <v>63.73249999999998</v>
      </c>
      <c r="S40">
        <f t="shared" si="6"/>
        <v>17.96096118243624</v>
      </c>
    </row>
    <row r="41" spans="1:19" x14ac:dyDescent="0.25">
      <c r="A41">
        <f t="shared" ca="1" si="0"/>
        <v>0.75126075493761935</v>
      </c>
      <c r="B41" s="18">
        <v>43009</v>
      </c>
      <c r="C41" s="19" t="str">
        <f t="shared" si="1"/>
        <v>octubre</v>
      </c>
      <c r="D41" s="20" t="s">
        <v>17</v>
      </c>
      <c r="E41" s="20">
        <v>56.499999999999993</v>
      </c>
      <c r="F41" s="21">
        <v>0.8</v>
      </c>
      <c r="G41" s="20">
        <v>43</v>
      </c>
      <c r="H41" s="20">
        <v>0.3</v>
      </c>
      <c r="I41" s="20">
        <v>25</v>
      </c>
      <c r="J41" s="27">
        <f t="shared" si="2"/>
        <v>7.5</v>
      </c>
      <c r="L41" s="12" t="s">
        <v>76</v>
      </c>
      <c r="M41" s="2">
        <f t="shared" ref="M41" si="77">AVERAGE(F40:F79)</f>
        <v>0.82150000000000001</v>
      </c>
      <c r="N41">
        <f t="shared" ref="N41" si="78">_xlfn.STDEV.S(F40:F79)</f>
        <v>0.31945907807433249</v>
      </c>
      <c r="Q41" s="12" t="s">
        <v>76</v>
      </c>
      <c r="R41">
        <f t="shared" si="5"/>
        <v>62.719999999999985</v>
      </c>
      <c r="S41">
        <f t="shared" si="6"/>
        <v>18.020676761452894</v>
      </c>
    </row>
    <row r="42" spans="1:19" x14ac:dyDescent="0.25">
      <c r="A42">
        <f t="shared" ca="1" si="0"/>
        <v>0.89114449680770613</v>
      </c>
      <c r="B42" s="14">
        <v>42925</v>
      </c>
      <c r="C42" s="15" t="str">
        <f t="shared" si="1"/>
        <v>julio</v>
      </c>
      <c r="D42" s="16" t="s">
        <v>17</v>
      </c>
      <c r="E42" s="16">
        <v>77.899999999999991</v>
      </c>
      <c r="F42" s="17">
        <v>0.59</v>
      </c>
      <c r="G42" s="16">
        <v>44</v>
      </c>
      <c r="H42" s="16">
        <v>0.5</v>
      </c>
      <c r="I42" s="16">
        <v>33</v>
      </c>
      <c r="J42" s="28">
        <f t="shared" si="2"/>
        <v>16.5</v>
      </c>
      <c r="L42" s="12" t="s">
        <v>77</v>
      </c>
      <c r="M42" s="2">
        <f t="shared" ref="M42" si="79">AVERAGE(F73:F112)</f>
        <v>0.78149999999999986</v>
      </c>
      <c r="N42">
        <f t="shared" ref="N42" si="80">_xlfn.STDEV.S(F73:F112)</f>
        <v>0.22185176386092853</v>
      </c>
      <c r="Q42" s="12" t="s">
        <v>77</v>
      </c>
      <c r="R42">
        <f t="shared" si="5"/>
        <v>63.14749999999998</v>
      </c>
      <c r="S42">
        <f t="shared" si="6"/>
        <v>17.728676481975643</v>
      </c>
    </row>
    <row r="43" spans="1:19" x14ac:dyDescent="0.25">
      <c r="A43">
        <f t="shared" ca="1" si="0"/>
        <v>0.49151302383718787</v>
      </c>
      <c r="B43" s="14">
        <v>43070</v>
      </c>
      <c r="C43" s="15" t="str">
        <f t="shared" si="1"/>
        <v>diciembre</v>
      </c>
      <c r="D43" s="16" t="s">
        <v>14</v>
      </c>
      <c r="E43" s="16">
        <v>48.699999999999996</v>
      </c>
      <c r="F43" s="17">
        <v>1</v>
      </c>
      <c r="G43" s="16">
        <v>34</v>
      </c>
      <c r="H43" s="16">
        <v>0.3</v>
      </c>
      <c r="I43" s="16">
        <v>19</v>
      </c>
      <c r="J43" s="28">
        <f t="shared" si="2"/>
        <v>5.7</v>
      </c>
      <c r="L43" s="12" t="s">
        <v>78</v>
      </c>
      <c r="M43" s="2">
        <f t="shared" ref="M43" si="81">AVERAGE(F42:F81)</f>
        <v>0.81325000000000003</v>
      </c>
      <c r="N43">
        <f t="shared" ref="N43" si="82">_xlfn.STDEV.S(F42:F81)</f>
        <v>0.32247748877903187</v>
      </c>
      <c r="Q43" s="12" t="s">
        <v>78</v>
      </c>
      <c r="R43">
        <f t="shared" si="5"/>
        <v>63.509999999999977</v>
      </c>
      <c r="S43">
        <f t="shared" si="6"/>
        <v>18.078101465951587</v>
      </c>
    </row>
    <row r="44" spans="1:19" x14ac:dyDescent="0.25">
      <c r="A44">
        <f t="shared" ca="1" si="0"/>
        <v>0.59125976059091545</v>
      </c>
      <c r="B44" s="18">
        <v>42996</v>
      </c>
      <c r="C44" s="19" t="str">
        <f t="shared" si="1"/>
        <v>septiembre</v>
      </c>
      <c r="D44" s="20" t="s">
        <v>15</v>
      </c>
      <c r="E44" s="20">
        <v>64.8</v>
      </c>
      <c r="F44" s="21">
        <v>0.71</v>
      </c>
      <c r="G44" s="20">
        <v>37</v>
      </c>
      <c r="H44" s="20">
        <v>0.3</v>
      </c>
      <c r="I44" s="20">
        <v>26</v>
      </c>
      <c r="J44" s="27">
        <f t="shared" si="2"/>
        <v>7.8</v>
      </c>
      <c r="L44" s="12" t="s">
        <v>79</v>
      </c>
      <c r="M44" s="2">
        <f t="shared" ref="M44" si="83">AVERAGE(F75:F114)</f>
        <v>0.79899999999999982</v>
      </c>
      <c r="N44">
        <f t="shared" ref="N44" si="84">_xlfn.STDEV.S(F75:F114)</f>
        <v>0.22355863109811194</v>
      </c>
      <c r="Q44" s="12" t="s">
        <v>79</v>
      </c>
      <c r="R44">
        <f t="shared" si="5"/>
        <v>62.572499999999991</v>
      </c>
      <c r="S44">
        <f t="shared" si="6"/>
        <v>18.252634767566811</v>
      </c>
    </row>
    <row r="45" spans="1:19" x14ac:dyDescent="0.25">
      <c r="A45">
        <f t="shared" ca="1" si="0"/>
        <v>0.94966087425965995</v>
      </c>
      <c r="B45" s="18">
        <v>42935</v>
      </c>
      <c r="C45" s="19" t="str">
        <f t="shared" si="1"/>
        <v>julio</v>
      </c>
      <c r="D45" s="20" t="s">
        <v>20</v>
      </c>
      <c r="E45" s="20">
        <v>83.8</v>
      </c>
      <c r="F45" s="21">
        <v>0.56000000000000005</v>
      </c>
      <c r="G45" s="20">
        <v>44</v>
      </c>
      <c r="H45" s="20">
        <v>0.5</v>
      </c>
      <c r="I45" s="20">
        <v>36</v>
      </c>
      <c r="J45" s="27">
        <f t="shared" si="2"/>
        <v>18</v>
      </c>
      <c r="L45" s="12" t="s">
        <v>80</v>
      </c>
      <c r="M45" s="2">
        <f t="shared" ref="M45" si="85">AVERAGE(F44:F83)</f>
        <v>0.82624999999999993</v>
      </c>
      <c r="N45">
        <f t="shared" ref="N45" si="86">_xlfn.STDEV.S(F44:F83)</f>
        <v>0.3237258059467879</v>
      </c>
      <c r="Q45" s="12" t="s">
        <v>80</v>
      </c>
      <c r="R45">
        <f t="shared" si="5"/>
        <v>62.489999999999995</v>
      </c>
      <c r="S45">
        <f t="shared" si="6"/>
        <v>18.104441482512726</v>
      </c>
    </row>
    <row r="46" spans="1:19" x14ac:dyDescent="0.25">
      <c r="A46">
        <f t="shared" ca="1" si="0"/>
        <v>0.77551857226431298</v>
      </c>
      <c r="B46" s="18">
        <v>43011</v>
      </c>
      <c r="C46" s="19" t="str">
        <f t="shared" si="1"/>
        <v>octubre</v>
      </c>
      <c r="D46" s="20" t="s">
        <v>19</v>
      </c>
      <c r="E46" s="20">
        <v>59.199999999999996</v>
      </c>
      <c r="F46" s="21">
        <v>0.8</v>
      </c>
      <c r="G46" s="20">
        <v>34</v>
      </c>
      <c r="H46" s="20">
        <v>0.3</v>
      </c>
      <c r="I46" s="20">
        <v>24</v>
      </c>
      <c r="J46" s="27">
        <f t="shared" si="2"/>
        <v>7.1999999999999993</v>
      </c>
      <c r="L46" s="12" t="s">
        <v>81</v>
      </c>
      <c r="M46" s="2">
        <f t="shared" ref="M46" si="87">AVERAGE(F77:F116)</f>
        <v>0.80024999999999991</v>
      </c>
      <c r="N46">
        <f t="shared" ref="N46" si="88">_xlfn.STDEV.S(F77:F116)</f>
        <v>0.22465343680136945</v>
      </c>
      <c r="Q46" s="12" t="s">
        <v>81</v>
      </c>
      <c r="R46">
        <f t="shared" si="5"/>
        <v>62.30749999999999</v>
      </c>
      <c r="S46">
        <f t="shared" si="6"/>
        <v>18.128185970939818</v>
      </c>
    </row>
    <row r="47" spans="1:19" x14ac:dyDescent="0.25">
      <c r="A47">
        <f t="shared" ca="1" si="0"/>
        <v>0.89202558021825362</v>
      </c>
      <c r="B47" s="14">
        <v>42759</v>
      </c>
      <c r="C47" s="15" t="str">
        <f t="shared" si="1"/>
        <v>enero</v>
      </c>
      <c r="D47" s="16" t="s">
        <v>19</v>
      </c>
      <c r="E47" s="16">
        <v>28.599999999999998</v>
      </c>
      <c r="F47" s="17">
        <v>1.54</v>
      </c>
      <c r="G47" s="16">
        <v>20</v>
      </c>
      <c r="H47" s="16">
        <v>0.3</v>
      </c>
      <c r="I47" s="16">
        <v>12</v>
      </c>
      <c r="J47" s="28">
        <f t="shared" si="2"/>
        <v>3.5999999999999996</v>
      </c>
      <c r="L47" s="12" t="s">
        <v>82</v>
      </c>
      <c r="M47" s="2">
        <f t="shared" ref="M47" si="89">AVERAGE(F46:F85)</f>
        <v>0.82974999999999999</v>
      </c>
      <c r="N47">
        <f t="shared" ref="N47" si="90">_xlfn.STDEV.S(F46:F85)</f>
        <v>0.32223965838471441</v>
      </c>
      <c r="Q47" s="12" t="s">
        <v>82</v>
      </c>
      <c r="R47">
        <f t="shared" si="5"/>
        <v>62.145000000000003</v>
      </c>
      <c r="S47">
        <f t="shared" si="6"/>
        <v>18.253005893768734</v>
      </c>
    </row>
    <row r="48" spans="1:19" x14ac:dyDescent="0.25">
      <c r="A48">
        <f t="shared" ca="1" si="0"/>
        <v>0.63223717859175388</v>
      </c>
      <c r="B48" s="14">
        <v>43031</v>
      </c>
      <c r="C48" s="15" t="str">
        <f t="shared" si="1"/>
        <v>octubre</v>
      </c>
      <c r="D48" s="16" t="s">
        <v>15</v>
      </c>
      <c r="E48" s="16">
        <v>58.499999999999993</v>
      </c>
      <c r="F48" s="17">
        <v>0.8</v>
      </c>
      <c r="G48" s="16">
        <v>50</v>
      </c>
      <c r="H48" s="16">
        <v>0.3</v>
      </c>
      <c r="I48" s="16">
        <v>25</v>
      </c>
      <c r="J48" s="28">
        <f t="shared" si="2"/>
        <v>7.5</v>
      </c>
      <c r="L48" s="12" t="s">
        <v>83</v>
      </c>
      <c r="M48" s="2">
        <f t="shared" ref="M48" si="91">AVERAGE(F79:F118)</f>
        <v>0.80075000000000007</v>
      </c>
      <c r="N48">
        <f t="shared" ref="N48" si="92">_xlfn.STDEV.S(F79:F118)</f>
        <v>0.22641449962629512</v>
      </c>
      <c r="Q48" s="12" t="s">
        <v>83</v>
      </c>
      <c r="R48">
        <f t="shared" si="5"/>
        <v>61.882500000000007</v>
      </c>
      <c r="S48">
        <f t="shared" si="6"/>
        <v>17.941098783287604</v>
      </c>
    </row>
    <row r="49" spans="1:19" x14ac:dyDescent="0.25">
      <c r="A49">
        <f t="shared" ca="1" si="0"/>
        <v>8.9255036723277059E-2</v>
      </c>
      <c r="B49" s="18">
        <v>43056</v>
      </c>
      <c r="C49" s="19" t="str">
        <f t="shared" si="1"/>
        <v>noviembre</v>
      </c>
      <c r="D49" s="20" t="s">
        <v>14</v>
      </c>
      <c r="E49" s="20">
        <v>46</v>
      </c>
      <c r="F49" s="21">
        <v>1</v>
      </c>
      <c r="G49" s="20">
        <v>31</v>
      </c>
      <c r="H49" s="20">
        <v>0.3</v>
      </c>
      <c r="I49" s="20">
        <v>20</v>
      </c>
      <c r="J49" s="27">
        <f t="shared" si="2"/>
        <v>6</v>
      </c>
      <c r="L49" s="12" t="s">
        <v>84</v>
      </c>
      <c r="M49" s="2">
        <f t="shared" ref="M49" si="93">AVERAGE(F48:F87)</f>
        <v>0.81475000000000009</v>
      </c>
      <c r="N49">
        <f t="shared" ref="N49" si="94">_xlfn.STDEV.S(F48:F87)</f>
        <v>0.30265481310799558</v>
      </c>
      <c r="Q49" s="12" t="s">
        <v>84</v>
      </c>
      <c r="R49">
        <f t="shared" si="5"/>
        <v>62.63750000000001</v>
      </c>
      <c r="S49">
        <f t="shared" si="6"/>
        <v>18.176921207291205</v>
      </c>
    </row>
    <row r="50" spans="1:19" x14ac:dyDescent="0.25">
      <c r="A50">
        <f t="shared" ca="1" si="0"/>
        <v>0.9119373685043044</v>
      </c>
      <c r="B50" s="18">
        <v>42866</v>
      </c>
      <c r="C50" s="19" t="str">
        <f t="shared" si="1"/>
        <v>mayo</v>
      </c>
      <c r="D50" s="20" t="s">
        <v>18</v>
      </c>
      <c r="E50" s="20">
        <v>72.699999999999989</v>
      </c>
      <c r="F50" s="21">
        <v>0.67</v>
      </c>
      <c r="G50" s="20">
        <v>57</v>
      </c>
      <c r="H50" s="20">
        <v>0.3</v>
      </c>
      <c r="I50" s="20">
        <v>29</v>
      </c>
      <c r="J50" s="27">
        <f t="shared" si="2"/>
        <v>8.6999999999999993</v>
      </c>
      <c r="L50" s="12" t="s">
        <v>85</v>
      </c>
      <c r="M50" s="2">
        <f t="shared" ref="M50" si="95">AVERAGE(F81:F120)</f>
        <v>0.79325000000000001</v>
      </c>
      <c r="N50">
        <f t="shared" ref="N50" si="96">_xlfn.STDEV.S(F81:F120)</f>
        <v>0.2262672291215829</v>
      </c>
      <c r="Q50" s="12" t="s">
        <v>85</v>
      </c>
      <c r="R50">
        <f t="shared" si="5"/>
        <v>63.197500000000005</v>
      </c>
      <c r="S50">
        <f t="shared" si="6"/>
        <v>17.395309051680652</v>
      </c>
    </row>
    <row r="51" spans="1:19" x14ac:dyDescent="0.25">
      <c r="A51">
        <f t="shared" ca="1" si="0"/>
        <v>0.10124527875018419</v>
      </c>
      <c r="B51" s="18">
        <v>43047</v>
      </c>
      <c r="C51" s="19" t="str">
        <f t="shared" si="1"/>
        <v>noviembre</v>
      </c>
      <c r="D51" s="20" t="s">
        <v>20</v>
      </c>
      <c r="E51" s="20">
        <v>44.699999999999996</v>
      </c>
      <c r="F51" s="21">
        <v>0.95</v>
      </c>
      <c r="G51" s="20">
        <v>37</v>
      </c>
      <c r="H51" s="20">
        <v>0.3</v>
      </c>
      <c r="I51" s="20">
        <v>19</v>
      </c>
      <c r="J51" s="27">
        <f t="shared" si="2"/>
        <v>5.7</v>
      </c>
      <c r="L51" s="12" t="s">
        <v>86</v>
      </c>
      <c r="M51" s="2">
        <f t="shared" ref="M51" si="97">AVERAGE(F50:F89)</f>
        <v>0.80124999999999991</v>
      </c>
      <c r="N51">
        <f t="shared" ref="N51" si="98">_xlfn.STDEV.S(F50:F89)</f>
        <v>0.30407647064513227</v>
      </c>
      <c r="Q51" s="12" t="s">
        <v>86</v>
      </c>
      <c r="R51">
        <f t="shared" si="5"/>
        <v>63.739999999999995</v>
      </c>
      <c r="S51">
        <f t="shared" si="6"/>
        <v>17.392698249005335</v>
      </c>
    </row>
    <row r="52" spans="1:19" x14ac:dyDescent="0.25">
      <c r="A52">
        <f t="shared" ca="1" si="0"/>
        <v>4.3458653884826282E-2</v>
      </c>
      <c r="B52" s="14">
        <v>42825</v>
      </c>
      <c r="C52" s="15" t="str">
        <f t="shared" si="1"/>
        <v>marzo</v>
      </c>
      <c r="D52" s="16" t="s">
        <v>14</v>
      </c>
      <c r="E52" s="16">
        <v>58.499999999999993</v>
      </c>
      <c r="F52" s="17">
        <v>0.77</v>
      </c>
      <c r="G52" s="16">
        <v>48</v>
      </c>
      <c r="H52" s="16">
        <v>0.3</v>
      </c>
      <c r="I52" s="16">
        <v>25</v>
      </c>
      <c r="J52" s="28">
        <f t="shared" si="2"/>
        <v>7.5</v>
      </c>
      <c r="L52" s="12" t="s">
        <v>87</v>
      </c>
      <c r="M52" s="2">
        <f t="shared" ref="M52" si="99">AVERAGE(F83:F122)</f>
        <v>0.80775000000000008</v>
      </c>
      <c r="N52">
        <f t="shared" ref="N52" si="100">_xlfn.STDEV.S(F83:F122)</f>
        <v>0.25276407871210538</v>
      </c>
      <c r="Q52" s="12" t="s">
        <v>87</v>
      </c>
      <c r="R52">
        <f t="shared" si="5"/>
        <v>63.614999999999995</v>
      </c>
      <c r="S52">
        <f t="shared" si="6"/>
        <v>17.209092787374381</v>
      </c>
    </row>
    <row r="53" spans="1:19" x14ac:dyDescent="0.25">
      <c r="A53">
        <f t="shared" ca="1" si="0"/>
        <v>0.17190366029915183</v>
      </c>
      <c r="B53" s="18">
        <v>42926</v>
      </c>
      <c r="C53" s="19" t="str">
        <f t="shared" si="1"/>
        <v>julio</v>
      </c>
      <c r="D53" s="20" t="s">
        <v>15</v>
      </c>
      <c r="E53" s="20">
        <v>98</v>
      </c>
      <c r="F53" s="21">
        <v>0.49</v>
      </c>
      <c r="G53" s="20">
        <v>66</v>
      </c>
      <c r="H53" s="20">
        <v>0.5</v>
      </c>
      <c r="I53" s="20">
        <v>40</v>
      </c>
      <c r="J53" s="27">
        <f t="shared" si="2"/>
        <v>20</v>
      </c>
      <c r="L53" s="12" t="s">
        <v>88</v>
      </c>
      <c r="M53" s="2">
        <f t="shared" ref="M53" si="101">AVERAGE(F52:F91)</f>
        <v>0.79274999999999995</v>
      </c>
      <c r="N53">
        <f t="shared" ref="N53" si="102">_xlfn.STDEV.S(F52:F91)</f>
        <v>0.30449611592824066</v>
      </c>
      <c r="Q53" s="12" t="s">
        <v>88</v>
      </c>
      <c r="R53">
        <f t="shared" si="5"/>
        <v>64.272500000000008</v>
      </c>
      <c r="S53">
        <f t="shared" si="6"/>
        <v>17.405354650205208</v>
      </c>
    </row>
    <row r="54" spans="1:19" x14ac:dyDescent="0.25">
      <c r="A54">
        <f t="shared" ca="1" si="0"/>
        <v>7.1125520791821772E-2</v>
      </c>
      <c r="B54" s="18">
        <v>42779</v>
      </c>
      <c r="C54" s="19" t="str">
        <f t="shared" si="1"/>
        <v>febrero</v>
      </c>
      <c r="D54" s="20" t="s">
        <v>15</v>
      </c>
      <c r="E54" s="20">
        <v>46.4</v>
      </c>
      <c r="F54" s="21">
        <v>1.1100000000000001</v>
      </c>
      <c r="G54" s="20">
        <v>34</v>
      </c>
      <c r="H54" s="20">
        <v>0.3</v>
      </c>
      <c r="I54" s="20">
        <v>18</v>
      </c>
      <c r="J54" s="27">
        <f t="shared" si="2"/>
        <v>5.3999999999999995</v>
      </c>
      <c r="L54" s="12" t="s">
        <v>89</v>
      </c>
      <c r="M54" s="2">
        <f t="shared" ref="M54" si="103">AVERAGE(F85:F124)</f>
        <v>0.78900000000000003</v>
      </c>
      <c r="N54">
        <f t="shared" ref="N54" si="104">_xlfn.STDEV.S(F85:F124)</f>
        <v>0.25390084880842928</v>
      </c>
      <c r="Q54" s="12" t="s">
        <v>89</v>
      </c>
      <c r="R54">
        <f t="shared" si="5"/>
        <v>63.927499999999995</v>
      </c>
      <c r="S54">
        <f t="shared" si="6"/>
        <v>17.221966397510478</v>
      </c>
    </row>
    <row r="55" spans="1:19" x14ac:dyDescent="0.25">
      <c r="A55">
        <f t="shared" ca="1" si="0"/>
        <v>0.59972064789659318</v>
      </c>
      <c r="B55" s="18">
        <v>42983</v>
      </c>
      <c r="C55" s="19" t="str">
        <f t="shared" si="1"/>
        <v>septiembre</v>
      </c>
      <c r="D55" s="20" t="s">
        <v>19</v>
      </c>
      <c r="E55" s="20">
        <v>61.8</v>
      </c>
      <c r="F55" s="21">
        <v>0.71</v>
      </c>
      <c r="G55" s="20">
        <v>39</v>
      </c>
      <c r="H55" s="20">
        <v>0.3</v>
      </c>
      <c r="I55" s="20">
        <v>26</v>
      </c>
      <c r="J55" s="27">
        <f t="shared" si="2"/>
        <v>7.8</v>
      </c>
      <c r="L55" s="12" t="s">
        <v>90</v>
      </c>
      <c r="M55" s="2">
        <f t="shared" ref="M55" si="105">AVERAGE(F54:F93)</f>
        <v>0.80574999999999997</v>
      </c>
      <c r="N55">
        <f t="shared" ref="N55" si="106">_xlfn.STDEV.S(F54:F93)</f>
        <v>0.3014145071628192</v>
      </c>
      <c r="Q55" s="12" t="s">
        <v>90</v>
      </c>
      <c r="R55">
        <f t="shared" si="5"/>
        <v>62.825000000000003</v>
      </c>
      <c r="S55">
        <f t="shared" si="6"/>
        <v>17.466747734560215</v>
      </c>
    </row>
    <row r="56" spans="1:19" x14ac:dyDescent="0.25">
      <c r="A56">
        <f t="shared" ca="1" si="0"/>
        <v>0.12563731910662124</v>
      </c>
      <c r="B56" s="14">
        <v>42751</v>
      </c>
      <c r="C56" s="15" t="str">
        <f t="shared" si="1"/>
        <v>enero</v>
      </c>
      <c r="D56" s="16" t="s">
        <v>15</v>
      </c>
      <c r="E56" s="16">
        <v>30.599999999999998</v>
      </c>
      <c r="F56" s="17">
        <v>1.67</v>
      </c>
      <c r="G56" s="16">
        <v>24</v>
      </c>
      <c r="H56" s="16">
        <v>0.3</v>
      </c>
      <c r="I56" s="16">
        <v>12</v>
      </c>
      <c r="J56" s="28">
        <f t="shared" si="2"/>
        <v>3.5999999999999996</v>
      </c>
      <c r="L56" s="12" t="s">
        <v>91</v>
      </c>
      <c r="M56" s="2">
        <f t="shared" ref="M56" si="107">AVERAGE(F87:F126)</f>
        <v>0.7962499999999999</v>
      </c>
      <c r="N56">
        <f t="shared" ref="N56" si="108">_xlfn.STDEV.S(F87:F126)</f>
        <v>0.26152106842617723</v>
      </c>
      <c r="Q56" s="12" t="s">
        <v>91</v>
      </c>
      <c r="R56">
        <f t="shared" si="5"/>
        <v>62.767499999999998</v>
      </c>
      <c r="S56">
        <f t="shared" si="6"/>
        <v>16.950211301996973</v>
      </c>
    </row>
    <row r="57" spans="1:19" x14ac:dyDescent="0.25">
      <c r="A57">
        <f t="shared" ca="1" si="0"/>
        <v>0.55904711518278671</v>
      </c>
      <c r="B57" s="14">
        <v>42804</v>
      </c>
      <c r="C57" s="15" t="str">
        <f t="shared" si="1"/>
        <v>marzo</v>
      </c>
      <c r="D57" s="16" t="s">
        <v>14</v>
      </c>
      <c r="E57" s="16">
        <v>59.199999999999996</v>
      </c>
      <c r="F57" s="17">
        <v>0.83</v>
      </c>
      <c r="G57" s="16">
        <v>31</v>
      </c>
      <c r="H57" s="16">
        <v>0.3</v>
      </c>
      <c r="I57" s="16">
        <v>24</v>
      </c>
      <c r="J57" s="28">
        <f t="shared" si="2"/>
        <v>7.1999999999999993</v>
      </c>
      <c r="L57" s="12" t="s">
        <v>92</v>
      </c>
      <c r="M57" s="2">
        <f t="shared" ref="M57" si="109">AVERAGE(F56:F95)</f>
        <v>0.81924999999999992</v>
      </c>
      <c r="N57">
        <f t="shared" ref="N57" si="110">_xlfn.STDEV.S(F56:F95)</f>
        <v>0.30901321438842477</v>
      </c>
      <c r="Q57" s="12" t="s">
        <v>92</v>
      </c>
      <c r="R57">
        <f t="shared" si="5"/>
        <v>62.209999999999994</v>
      </c>
      <c r="S57">
        <f t="shared" si="6"/>
        <v>16.77535455140081</v>
      </c>
    </row>
    <row r="58" spans="1:19" x14ac:dyDescent="0.25">
      <c r="A58">
        <f t="shared" ca="1" si="0"/>
        <v>7.5706910274740413E-2</v>
      </c>
      <c r="B58" s="14">
        <v>42884</v>
      </c>
      <c r="C58" s="15" t="str">
        <f t="shared" si="1"/>
        <v>mayo</v>
      </c>
      <c r="D58" s="16" t="s">
        <v>15</v>
      </c>
      <c r="E58" s="16">
        <v>66.699999999999989</v>
      </c>
      <c r="F58" s="17">
        <v>0.65</v>
      </c>
      <c r="G58" s="16">
        <v>32</v>
      </c>
      <c r="H58" s="16">
        <v>0.3</v>
      </c>
      <c r="I58" s="16">
        <v>29</v>
      </c>
      <c r="J58" s="28">
        <f t="shared" si="2"/>
        <v>8.6999999999999993</v>
      </c>
      <c r="L58" s="12" t="s">
        <v>93</v>
      </c>
      <c r="M58" s="2">
        <f t="shared" ref="M58" si="111">AVERAGE(F89:F128)</f>
        <v>0.79774999999999996</v>
      </c>
      <c r="N58">
        <f t="shared" ref="N58" si="112">_xlfn.STDEV.S(F89:F128)</f>
        <v>0.26136218607077083</v>
      </c>
      <c r="Q58" s="12" t="s">
        <v>93</v>
      </c>
      <c r="R58">
        <f t="shared" si="5"/>
        <v>62.964999999999996</v>
      </c>
      <c r="S58">
        <f t="shared" si="6"/>
        <v>16.902661825026183</v>
      </c>
    </row>
    <row r="59" spans="1:19" x14ac:dyDescent="0.25">
      <c r="A59">
        <f t="shared" ca="1" si="0"/>
        <v>4.8586421893062171E-2</v>
      </c>
      <c r="B59" s="18">
        <v>43052</v>
      </c>
      <c r="C59" s="19" t="str">
        <f t="shared" si="1"/>
        <v>noviembre</v>
      </c>
      <c r="D59" s="20" t="s">
        <v>15</v>
      </c>
      <c r="E59" s="20">
        <v>44.699999999999996</v>
      </c>
      <c r="F59" s="21">
        <v>1.05</v>
      </c>
      <c r="G59" s="20">
        <v>26</v>
      </c>
      <c r="H59" s="20">
        <v>0.3</v>
      </c>
      <c r="I59" s="20">
        <v>19</v>
      </c>
      <c r="J59" s="27">
        <f t="shared" si="2"/>
        <v>5.7</v>
      </c>
      <c r="L59" s="12" t="s">
        <v>94</v>
      </c>
      <c r="M59" s="2">
        <f t="shared" ref="M59" si="113">AVERAGE(F58:F97)</f>
        <v>0.7909999999999997</v>
      </c>
      <c r="N59">
        <f t="shared" ref="N59" si="114">_xlfn.STDEV.S(F58:F97)</f>
        <v>0.27782857655165372</v>
      </c>
      <c r="Q59" s="12" t="s">
        <v>94</v>
      </c>
      <c r="R59">
        <f t="shared" si="5"/>
        <v>63.375</v>
      </c>
      <c r="S59">
        <f t="shared" si="6"/>
        <v>16.335991807635704</v>
      </c>
    </row>
    <row r="60" spans="1:19" x14ac:dyDescent="0.25">
      <c r="A60">
        <f t="shared" ca="1" si="0"/>
        <v>0.32782503258188</v>
      </c>
      <c r="B60" s="14">
        <v>43062</v>
      </c>
      <c r="C60" s="15" t="str">
        <f t="shared" si="1"/>
        <v>noviembre</v>
      </c>
      <c r="D60" s="16" t="s">
        <v>18</v>
      </c>
      <c r="E60" s="16">
        <v>51.9</v>
      </c>
      <c r="F60" s="17">
        <v>0.87</v>
      </c>
      <c r="G60" s="16">
        <v>47</v>
      </c>
      <c r="H60" s="16">
        <v>0.3</v>
      </c>
      <c r="I60" s="16">
        <v>23</v>
      </c>
      <c r="J60" s="28">
        <f t="shared" si="2"/>
        <v>6.8999999999999995</v>
      </c>
      <c r="L60" s="12" t="s">
        <v>95</v>
      </c>
      <c r="M60" s="2">
        <f t="shared" ref="M60" si="115">AVERAGE(F91:F130)</f>
        <v>0.79599999999999993</v>
      </c>
      <c r="N60">
        <f t="shared" ref="N60" si="116">_xlfn.STDEV.S(F91:F130)</f>
        <v>0.26408817486317732</v>
      </c>
      <c r="Q60" s="12" t="s">
        <v>95</v>
      </c>
      <c r="R60">
        <f t="shared" si="5"/>
        <v>63.705000000000005</v>
      </c>
      <c r="S60">
        <f t="shared" si="6"/>
        <v>16.412312486710707</v>
      </c>
    </row>
    <row r="61" spans="1:19" x14ac:dyDescent="0.25">
      <c r="A61">
        <f t="shared" ca="1" si="0"/>
        <v>0.7364923366198709</v>
      </c>
      <c r="B61" s="18">
        <v>43059</v>
      </c>
      <c r="C61" s="19" t="str">
        <f t="shared" si="1"/>
        <v>noviembre</v>
      </c>
      <c r="D61" s="20" t="s">
        <v>15</v>
      </c>
      <c r="E61" s="20">
        <v>55.599999999999994</v>
      </c>
      <c r="F61" s="21">
        <v>0.87</v>
      </c>
      <c r="G61" s="20">
        <v>41</v>
      </c>
      <c r="H61" s="20">
        <v>0.3</v>
      </c>
      <c r="I61" s="20">
        <v>22</v>
      </c>
      <c r="J61" s="27">
        <f t="shared" si="2"/>
        <v>6.6</v>
      </c>
      <c r="L61" s="12" t="s">
        <v>96</v>
      </c>
      <c r="M61" s="2">
        <f t="shared" ref="M61" si="117">AVERAGE(F60:F99)</f>
        <v>0.77899999999999969</v>
      </c>
      <c r="N61">
        <f t="shared" ref="N61" si="118">_xlfn.STDEV.S(F60:F99)</f>
        <v>0.27671887057686101</v>
      </c>
      <c r="Q61" s="12" t="s">
        <v>96</v>
      </c>
      <c r="R61">
        <f t="shared" si="5"/>
        <v>64.462500000000006</v>
      </c>
      <c r="S61">
        <f t="shared" si="6"/>
        <v>16.445774939374584</v>
      </c>
    </row>
    <row r="62" spans="1:19" x14ac:dyDescent="0.25">
      <c r="A62">
        <f t="shared" ca="1" si="0"/>
        <v>7.3307136749577229E-2</v>
      </c>
      <c r="B62" s="14">
        <v>42919</v>
      </c>
      <c r="C62" s="15" t="str">
        <f t="shared" si="1"/>
        <v>julio</v>
      </c>
      <c r="D62" s="16" t="s">
        <v>15</v>
      </c>
      <c r="E62" s="16">
        <v>81.5</v>
      </c>
      <c r="F62" s="17">
        <v>0.54</v>
      </c>
      <c r="G62" s="16">
        <v>68</v>
      </c>
      <c r="H62" s="16">
        <v>0.5</v>
      </c>
      <c r="I62" s="16">
        <v>35</v>
      </c>
      <c r="J62" s="28">
        <f t="shared" si="2"/>
        <v>17.5</v>
      </c>
      <c r="L62" s="12" t="s">
        <v>97</v>
      </c>
      <c r="M62" s="2">
        <f t="shared" ref="M62" si="119">AVERAGE(F93:F132)</f>
        <v>0.79349999999999998</v>
      </c>
      <c r="N62">
        <f t="shared" ref="N62" si="120">_xlfn.STDEV.S(F93:F132)</f>
        <v>0.26188224012389161</v>
      </c>
      <c r="Q62" s="12" t="s">
        <v>97</v>
      </c>
      <c r="R62">
        <f t="shared" si="5"/>
        <v>64.947500000000019</v>
      </c>
      <c r="S62">
        <f t="shared" si="6"/>
        <v>16.513943005498351</v>
      </c>
    </row>
    <row r="63" spans="1:19" x14ac:dyDescent="0.25">
      <c r="A63">
        <f t="shared" ca="1" si="0"/>
        <v>0.1305772563306119</v>
      </c>
      <c r="B63" s="18">
        <v>42878</v>
      </c>
      <c r="C63" s="19" t="str">
        <f t="shared" si="1"/>
        <v>mayo</v>
      </c>
      <c r="D63" s="20" t="s">
        <v>19</v>
      </c>
      <c r="E63" s="20">
        <v>76.3</v>
      </c>
      <c r="F63" s="21">
        <v>0.63</v>
      </c>
      <c r="G63" s="20">
        <v>45</v>
      </c>
      <c r="H63" s="20">
        <v>0.3</v>
      </c>
      <c r="I63" s="20">
        <v>31</v>
      </c>
      <c r="J63" s="27">
        <f t="shared" si="2"/>
        <v>9.2999999999999989</v>
      </c>
      <c r="L63" s="12" t="s">
        <v>98</v>
      </c>
      <c r="M63" s="2">
        <f t="shared" ref="M63" si="121">AVERAGE(F62:F101)</f>
        <v>0.76524999999999976</v>
      </c>
      <c r="N63">
        <f t="shared" ref="N63" si="122">_xlfn.STDEV.S(F62:F101)</f>
        <v>0.2788436516244942</v>
      </c>
      <c r="Q63" s="12" t="s">
        <v>98</v>
      </c>
      <c r="R63">
        <f t="shared" si="5"/>
        <v>65.72750000000002</v>
      </c>
      <c r="S63">
        <f t="shared" si="6"/>
        <v>16.400701983503129</v>
      </c>
    </row>
    <row r="64" spans="1:19" x14ac:dyDescent="0.25">
      <c r="A64">
        <f t="shared" ca="1" si="0"/>
        <v>2.6906500087557572E-2</v>
      </c>
      <c r="B64" s="18">
        <v>42859</v>
      </c>
      <c r="C64" s="19" t="str">
        <f t="shared" si="1"/>
        <v>mayo</v>
      </c>
      <c r="D64" s="20" t="s">
        <v>18</v>
      </c>
      <c r="E64" s="20">
        <v>71.3</v>
      </c>
      <c r="F64" s="21">
        <v>0.63</v>
      </c>
      <c r="G64" s="20">
        <v>64</v>
      </c>
      <c r="H64" s="20">
        <v>0.3</v>
      </c>
      <c r="I64" s="20">
        <v>31</v>
      </c>
      <c r="J64" s="27">
        <f t="shared" si="2"/>
        <v>9.2999999999999989</v>
      </c>
      <c r="L64" s="12" t="s">
        <v>99</v>
      </c>
      <c r="M64" s="2">
        <f t="shared" ref="M64" si="123">AVERAGE(F95:F134)</f>
        <v>0.79824999999999979</v>
      </c>
      <c r="N64">
        <f t="shared" ref="N64" si="124">_xlfn.STDEV.S(F95:F134)</f>
        <v>0.27080968338555544</v>
      </c>
      <c r="Q64" s="12" t="s">
        <v>99</v>
      </c>
      <c r="R64">
        <f t="shared" si="5"/>
        <v>65.195000000000022</v>
      </c>
      <c r="S64">
        <f t="shared" si="6"/>
        <v>16.355232658320098</v>
      </c>
    </row>
    <row r="65" spans="1:19" x14ac:dyDescent="0.25">
      <c r="A65">
        <f t="shared" ca="1" si="0"/>
        <v>0.2922465564438399</v>
      </c>
      <c r="B65" s="18">
        <v>42931</v>
      </c>
      <c r="C65" s="19" t="str">
        <f t="shared" si="1"/>
        <v>julio</v>
      </c>
      <c r="D65" s="20" t="s">
        <v>16</v>
      </c>
      <c r="E65" s="20">
        <v>82.5</v>
      </c>
      <c r="F65" s="21">
        <v>0.54</v>
      </c>
      <c r="G65" s="20">
        <v>56</v>
      </c>
      <c r="H65" s="20">
        <v>0.5</v>
      </c>
      <c r="I65" s="20">
        <v>35</v>
      </c>
      <c r="J65" s="27">
        <f t="shared" si="2"/>
        <v>17.5</v>
      </c>
      <c r="L65" s="12" t="s">
        <v>100</v>
      </c>
      <c r="M65" s="2">
        <f t="shared" ref="M65" si="125">AVERAGE(F64:F103)</f>
        <v>0.77324999999999977</v>
      </c>
      <c r="N65">
        <f t="shared" ref="N65" si="126">_xlfn.STDEV.S(F64:F103)</f>
        <v>0.27585194375206995</v>
      </c>
      <c r="Q65" s="12" t="s">
        <v>100</v>
      </c>
      <c r="R65">
        <f t="shared" si="5"/>
        <v>65.080000000000013</v>
      </c>
      <c r="S65">
        <f t="shared" si="6"/>
        <v>16.164402897170866</v>
      </c>
    </row>
    <row r="66" spans="1:19" x14ac:dyDescent="0.25">
      <c r="A66">
        <f t="shared" ref="A66:A129" ca="1" si="127">RAND()</f>
        <v>0.42707330899995299</v>
      </c>
      <c r="B66" s="14">
        <v>42990</v>
      </c>
      <c r="C66" s="15" t="str">
        <f t="shared" ref="C66:C129" si="128">TEXT(B66, "MMMM")</f>
        <v>septiembre</v>
      </c>
      <c r="D66" s="16" t="s">
        <v>19</v>
      </c>
      <c r="E66" s="16">
        <v>61.099999999999994</v>
      </c>
      <c r="F66" s="17">
        <v>0.71</v>
      </c>
      <c r="G66" s="16">
        <v>36</v>
      </c>
      <c r="H66" s="16">
        <v>0.3</v>
      </c>
      <c r="I66" s="16">
        <v>27</v>
      </c>
      <c r="J66" s="28">
        <f t="shared" ref="J66:J129" si="129" xml:space="preserve"> H66*I66</f>
        <v>8.1</v>
      </c>
      <c r="L66" s="12" t="s">
        <v>101</v>
      </c>
      <c r="M66" s="2">
        <f t="shared" ref="M66" si="130">AVERAGE(F97:F136)</f>
        <v>0.78249999999999975</v>
      </c>
      <c r="N66">
        <f t="shared" ref="N66" si="131">_xlfn.STDEV.S(F97:F136)</f>
        <v>0.26177647540778654</v>
      </c>
      <c r="Q66" s="12" t="s">
        <v>101</v>
      </c>
      <c r="R66">
        <f t="shared" si="5"/>
        <v>64.925000000000011</v>
      </c>
      <c r="S66">
        <f t="shared" si="6"/>
        <v>16.732543905565677</v>
      </c>
    </row>
    <row r="67" spans="1:19" x14ac:dyDescent="0.25">
      <c r="A67">
        <f t="shared" ca="1" si="127"/>
        <v>0.22932060375619068</v>
      </c>
      <c r="B67" s="14">
        <v>42936</v>
      </c>
      <c r="C67" s="15" t="str">
        <f t="shared" si="128"/>
        <v>julio</v>
      </c>
      <c r="D67" s="16" t="s">
        <v>18</v>
      </c>
      <c r="E67" s="16">
        <v>86.5</v>
      </c>
      <c r="F67" s="17">
        <v>0.56999999999999995</v>
      </c>
      <c r="G67" s="16">
        <v>44</v>
      </c>
      <c r="H67" s="16">
        <v>0.5</v>
      </c>
      <c r="I67" s="16">
        <v>35</v>
      </c>
      <c r="J67" s="28">
        <f t="shared" si="129"/>
        <v>17.5</v>
      </c>
      <c r="L67" s="12" t="s">
        <v>102</v>
      </c>
      <c r="M67" s="2">
        <f t="shared" ref="M67" si="132">AVERAGE(F66:F105)</f>
        <v>0.80024999999999979</v>
      </c>
      <c r="N67">
        <f t="shared" ref="N67" si="133">_xlfn.STDEV.S(F66:F105)</f>
        <v>0.2976617207502506</v>
      </c>
      <c r="Q67" s="12" t="s">
        <v>102</v>
      </c>
      <c r="R67">
        <f t="shared" si="5"/>
        <v>63.734999999999999</v>
      </c>
      <c r="S67">
        <f t="shared" si="6"/>
        <v>16.719656065682173</v>
      </c>
    </row>
    <row r="68" spans="1:19" x14ac:dyDescent="0.25">
      <c r="A68">
        <f t="shared" ca="1" si="127"/>
        <v>0.8083228910360607</v>
      </c>
      <c r="B68" s="18">
        <v>42801</v>
      </c>
      <c r="C68" s="19" t="str">
        <f t="shared" si="128"/>
        <v>marzo</v>
      </c>
      <c r="D68" s="20" t="s">
        <v>19</v>
      </c>
      <c r="E68" s="20">
        <v>60.199999999999996</v>
      </c>
      <c r="F68" s="21">
        <v>0.77</v>
      </c>
      <c r="G68" s="20">
        <v>32</v>
      </c>
      <c r="H68" s="20">
        <v>0.3</v>
      </c>
      <c r="I68" s="20">
        <v>24</v>
      </c>
      <c r="J68" s="27">
        <f t="shared" si="129"/>
        <v>7.1999999999999993</v>
      </c>
      <c r="L68" s="12" t="s">
        <v>103</v>
      </c>
      <c r="M68" s="2">
        <f t="shared" ref="M68" si="134">AVERAGE(F99:F138)</f>
        <v>0.79174999999999984</v>
      </c>
      <c r="N68">
        <f t="shared" ref="N68" si="135">_xlfn.STDEV.S(F99:F138)</f>
        <v>0.25825735028137964</v>
      </c>
      <c r="Q68" s="12" t="s">
        <v>103</v>
      </c>
      <c r="R68">
        <f t="shared" si="5"/>
        <v>63.67</v>
      </c>
      <c r="S68">
        <f t="shared" si="6"/>
        <v>16.47236872690231</v>
      </c>
    </row>
    <row r="69" spans="1:19" x14ac:dyDescent="0.25">
      <c r="A69">
        <f t="shared" ca="1" si="127"/>
        <v>0.81635084424704218</v>
      </c>
      <c r="B69" s="18">
        <v>42906</v>
      </c>
      <c r="C69" s="19" t="str">
        <f t="shared" si="128"/>
        <v>junio</v>
      </c>
      <c r="D69" s="20" t="s">
        <v>19</v>
      </c>
      <c r="E69" s="20">
        <v>85.1</v>
      </c>
      <c r="F69" s="21">
        <v>0.54</v>
      </c>
      <c r="G69" s="20">
        <v>70</v>
      </c>
      <c r="H69" s="20">
        <v>0.3</v>
      </c>
      <c r="I69" s="20">
        <v>37</v>
      </c>
      <c r="J69" s="27">
        <f t="shared" si="129"/>
        <v>11.1</v>
      </c>
      <c r="L69" s="12" t="s">
        <v>104</v>
      </c>
      <c r="M69" s="2">
        <f t="shared" ref="M69" si="136">AVERAGE(F68:F107)</f>
        <v>0.80399999999999971</v>
      </c>
      <c r="N69">
        <f t="shared" ref="N69" si="137">_xlfn.STDEV.S(F68:F107)</f>
        <v>0.29567653844127662</v>
      </c>
      <c r="Q69" s="12" t="s">
        <v>104</v>
      </c>
      <c r="R69">
        <f t="shared" ref="R69:R132" si="138">AVERAGE(E68:E107)</f>
        <v>63.184999999999988</v>
      </c>
      <c r="S69">
        <f t="shared" ref="S69:S132" si="139">STDEV(E67:E108)</f>
        <v>16.48030905436222</v>
      </c>
    </row>
    <row r="70" spans="1:19" x14ac:dyDescent="0.25">
      <c r="A70">
        <f t="shared" ca="1" si="127"/>
        <v>0.97978320985418055</v>
      </c>
      <c r="B70" s="18">
        <v>42890</v>
      </c>
      <c r="C70" s="19" t="str">
        <f t="shared" si="128"/>
        <v>junio</v>
      </c>
      <c r="D70" s="20" t="s">
        <v>17</v>
      </c>
      <c r="E70" s="20">
        <v>90.399999999999991</v>
      </c>
      <c r="F70" s="21">
        <v>0.51</v>
      </c>
      <c r="G70" s="20">
        <v>43</v>
      </c>
      <c r="H70" s="20">
        <v>0.3</v>
      </c>
      <c r="I70" s="20">
        <v>38</v>
      </c>
      <c r="J70" s="27">
        <f t="shared" si="129"/>
        <v>11.4</v>
      </c>
      <c r="L70" s="12" t="s">
        <v>105</v>
      </c>
      <c r="M70" s="2">
        <f t="shared" ref="M70" si="140">AVERAGE(F101:F140)</f>
        <v>0.82424999999999993</v>
      </c>
      <c r="N70">
        <f t="shared" ref="N70" si="141">_xlfn.STDEV.S(F101:F140)</f>
        <v>0.27792165931778096</v>
      </c>
      <c r="Q70" s="12" t="s">
        <v>105</v>
      </c>
      <c r="R70">
        <f t="shared" si="138"/>
        <v>63.379999999999995</v>
      </c>
      <c r="S70">
        <f t="shared" si="139"/>
        <v>16.088549971511746</v>
      </c>
    </row>
    <row r="71" spans="1:19" x14ac:dyDescent="0.25">
      <c r="A71">
        <f t="shared" ca="1" si="127"/>
        <v>0.71560395023233769</v>
      </c>
      <c r="B71" s="18">
        <v>43072</v>
      </c>
      <c r="C71" s="19" t="str">
        <f t="shared" si="128"/>
        <v>diciembre</v>
      </c>
      <c r="D71" s="20" t="s">
        <v>17</v>
      </c>
      <c r="E71" s="20">
        <v>33.5</v>
      </c>
      <c r="F71" s="21">
        <v>1.18</v>
      </c>
      <c r="G71" s="20">
        <v>19</v>
      </c>
      <c r="H71" s="20">
        <v>0.3</v>
      </c>
      <c r="I71" s="20">
        <v>15</v>
      </c>
      <c r="J71" s="27">
        <f t="shared" si="129"/>
        <v>4.5</v>
      </c>
      <c r="L71" s="12" t="s">
        <v>106</v>
      </c>
      <c r="M71" s="2">
        <f t="shared" ref="M71" si="142">AVERAGE(F70:F109)</f>
        <v>0.80649999999999977</v>
      </c>
      <c r="N71">
        <f t="shared" ref="N71" si="143">_xlfn.STDEV.S(F70:F109)</f>
        <v>0.29354202948968533</v>
      </c>
      <c r="Q71" s="12" t="s">
        <v>106</v>
      </c>
      <c r="R71">
        <f t="shared" si="138"/>
        <v>62.872499999999988</v>
      </c>
      <c r="S71">
        <f t="shared" si="139"/>
        <v>16.280849034868144</v>
      </c>
    </row>
    <row r="72" spans="1:19" x14ac:dyDescent="0.25">
      <c r="A72">
        <f t="shared" ca="1" si="127"/>
        <v>0.96879739075659732</v>
      </c>
      <c r="B72" s="18">
        <v>42736</v>
      </c>
      <c r="C72" s="19" t="str">
        <f t="shared" si="128"/>
        <v>enero</v>
      </c>
      <c r="D72" s="20" t="s">
        <v>17</v>
      </c>
      <c r="E72" s="20">
        <v>27</v>
      </c>
      <c r="F72" s="21">
        <v>2</v>
      </c>
      <c r="G72" s="20">
        <v>15</v>
      </c>
      <c r="H72" s="20">
        <v>0.3</v>
      </c>
      <c r="I72" s="20">
        <v>10</v>
      </c>
      <c r="J72" s="27">
        <f t="shared" si="129"/>
        <v>3</v>
      </c>
      <c r="L72" s="12" t="s">
        <v>107</v>
      </c>
      <c r="M72" s="2">
        <f t="shared" ref="M72" si="144">AVERAGE(F103:F142)</f>
        <v>0.82649999999999968</v>
      </c>
      <c r="N72">
        <f t="shared" ref="N72" si="145">_xlfn.STDEV.S(F103:F142)</f>
        <v>0.27608573547601817</v>
      </c>
      <c r="Q72" s="12" t="s">
        <v>107</v>
      </c>
      <c r="R72">
        <f t="shared" si="138"/>
        <v>62.61</v>
      </c>
      <c r="S72">
        <f t="shared" si="139"/>
        <v>15.969898550022959</v>
      </c>
    </row>
    <row r="73" spans="1:19" x14ac:dyDescent="0.25">
      <c r="A73">
        <f t="shared" ca="1" si="127"/>
        <v>8.1841210671976805E-3</v>
      </c>
      <c r="B73" s="14">
        <v>42987</v>
      </c>
      <c r="C73" s="15" t="str">
        <f t="shared" si="128"/>
        <v>septiembre</v>
      </c>
      <c r="D73" s="16" t="s">
        <v>16</v>
      </c>
      <c r="E73" s="16">
        <v>64.8</v>
      </c>
      <c r="F73" s="17">
        <v>0.77</v>
      </c>
      <c r="G73" s="16">
        <v>45</v>
      </c>
      <c r="H73" s="16">
        <v>0.3</v>
      </c>
      <c r="I73" s="16">
        <v>26</v>
      </c>
      <c r="J73" s="28">
        <f t="shared" si="129"/>
        <v>7.8</v>
      </c>
      <c r="L73" s="12" t="s">
        <v>108</v>
      </c>
      <c r="M73" s="2">
        <f t="shared" ref="M73" si="146">AVERAGE(F72:F111)</f>
        <v>0.80024999999999979</v>
      </c>
      <c r="N73">
        <f t="shared" ref="N73" si="147">_xlfn.STDEV.S(F72:F111)</f>
        <v>0.28513143617888936</v>
      </c>
      <c r="Q73" s="12" t="s">
        <v>108</v>
      </c>
      <c r="R73">
        <f t="shared" si="138"/>
        <v>63.17</v>
      </c>
      <c r="S73">
        <f t="shared" si="139"/>
        <v>15.928620542311647</v>
      </c>
    </row>
    <row r="74" spans="1:19" x14ac:dyDescent="0.25">
      <c r="A74">
        <f t="shared" ca="1" si="127"/>
        <v>0.39470382948128657</v>
      </c>
      <c r="B74" s="14">
        <v>42922</v>
      </c>
      <c r="C74" s="15" t="str">
        <f t="shared" si="128"/>
        <v>julio</v>
      </c>
      <c r="D74" s="16" t="s">
        <v>18</v>
      </c>
      <c r="E74" s="16">
        <v>91.699999999999989</v>
      </c>
      <c r="F74" s="17">
        <v>0.51</v>
      </c>
      <c r="G74" s="16">
        <v>46</v>
      </c>
      <c r="H74" s="16">
        <v>0.5</v>
      </c>
      <c r="I74" s="16">
        <v>39</v>
      </c>
      <c r="J74" s="28">
        <f t="shared" si="129"/>
        <v>19.5</v>
      </c>
      <c r="L74" s="12" t="s">
        <v>109</v>
      </c>
      <c r="M74" s="2">
        <f t="shared" ref="M74" si="148">AVERAGE(F105:F144)</f>
        <v>0.82799999999999996</v>
      </c>
      <c r="N74">
        <f t="shared" ref="N74" si="149">_xlfn.STDEV.S(F105:F144)</f>
        <v>0.27559911428535455</v>
      </c>
      <c r="Q74" s="12" t="s">
        <v>109</v>
      </c>
      <c r="R74">
        <f t="shared" si="138"/>
        <v>63.382500000000007</v>
      </c>
      <c r="S74">
        <f t="shared" si="139"/>
        <v>15.297438164668534</v>
      </c>
    </row>
    <row r="75" spans="1:19" x14ac:dyDescent="0.25">
      <c r="A75">
        <f t="shared" ca="1" si="127"/>
        <v>0.13721320861011188</v>
      </c>
      <c r="B75" s="18">
        <v>42876</v>
      </c>
      <c r="C75" s="19" t="str">
        <f t="shared" si="128"/>
        <v>mayo</v>
      </c>
      <c r="D75" s="20" t="s">
        <v>17</v>
      </c>
      <c r="E75" s="20">
        <v>71.699999999999989</v>
      </c>
      <c r="F75" s="21">
        <v>0.69</v>
      </c>
      <c r="G75" s="20">
        <v>47</v>
      </c>
      <c r="H75" s="20">
        <v>0.3</v>
      </c>
      <c r="I75" s="20">
        <v>29</v>
      </c>
      <c r="J75" s="27">
        <f t="shared" si="129"/>
        <v>8.6999999999999993</v>
      </c>
      <c r="L75" s="12" t="s">
        <v>110</v>
      </c>
      <c r="M75" s="2">
        <f t="shared" ref="M75" si="150">AVERAGE(F74:F113)</f>
        <v>0.78399999999999992</v>
      </c>
      <c r="N75">
        <f t="shared" ref="N75" si="151">_xlfn.STDEV.S(F74:F113)</f>
        <v>0.22228187233607463</v>
      </c>
      <c r="Q75" s="12" t="s">
        <v>110</v>
      </c>
      <c r="R75">
        <f t="shared" si="138"/>
        <v>63.234999999999999</v>
      </c>
      <c r="S75">
        <f t="shared" si="139"/>
        <v>14.510266500449015</v>
      </c>
    </row>
    <row r="76" spans="1:19" x14ac:dyDescent="0.25">
      <c r="A76">
        <f t="shared" ca="1" si="127"/>
        <v>8.5262289485440901E-2</v>
      </c>
      <c r="B76" s="18">
        <v>42924</v>
      </c>
      <c r="C76" s="19" t="str">
        <f t="shared" si="128"/>
        <v>julio</v>
      </c>
      <c r="D76" s="20" t="s">
        <v>16</v>
      </c>
      <c r="E76" s="20">
        <v>83.199999999999989</v>
      </c>
      <c r="F76" s="21">
        <v>0.56999999999999995</v>
      </c>
      <c r="G76" s="20">
        <v>44</v>
      </c>
      <c r="H76" s="20">
        <v>0.5</v>
      </c>
      <c r="I76" s="20">
        <v>34</v>
      </c>
      <c r="J76" s="27">
        <f t="shared" si="129"/>
        <v>17</v>
      </c>
      <c r="L76" s="12" t="s">
        <v>111</v>
      </c>
      <c r="M76" s="2">
        <f t="shared" ref="M76" si="152">AVERAGE(F107:F146)</f>
        <v>0.81950000000000001</v>
      </c>
      <c r="N76">
        <f t="shared" ref="N76" si="153">_xlfn.STDEV.S(F107:F146)</f>
        <v>0.25440680123145365</v>
      </c>
      <c r="Q76" s="12" t="s">
        <v>111</v>
      </c>
      <c r="R76">
        <f t="shared" si="138"/>
        <v>62.070000000000007</v>
      </c>
      <c r="S76">
        <f t="shared" si="139"/>
        <v>15.064191722146251</v>
      </c>
    </row>
    <row r="77" spans="1:19" x14ac:dyDescent="0.25">
      <c r="A77">
        <f t="shared" ca="1" si="127"/>
        <v>0.66495740728980979</v>
      </c>
      <c r="B77" s="18">
        <v>42806</v>
      </c>
      <c r="C77" s="19" t="str">
        <f t="shared" si="128"/>
        <v>marzo</v>
      </c>
      <c r="D77" s="20" t="s">
        <v>17</v>
      </c>
      <c r="E77" s="20">
        <v>61.499999999999993</v>
      </c>
      <c r="F77" s="21">
        <v>0.74</v>
      </c>
      <c r="G77" s="20">
        <v>47</v>
      </c>
      <c r="H77" s="20">
        <v>0.3</v>
      </c>
      <c r="I77" s="20">
        <v>25</v>
      </c>
      <c r="J77" s="27">
        <f t="shared" si="129"/>
        <v>7.5</v>
      </c>
      <c r="L77" s="12" t="s">
        <v>112</v>
      </c>
      <c r="M77" s="2">
        <f t="shared" ref="M77" si="154">AVERAGE(F76:F115)</f>
        <v>0.79449999999999998</v>
      </c>
      <c r="N77">
        <f t="shared" ref="N77" si="155">_xlfn.STDEV.S(F76:F115)</f>
        <v>0.22758430390652068</v>
      </c>
      <c r="Q77" s="12" t="s">
        <v>112</v>
      </c>
      <c r="R77">
        <f t="shared" si="138"/>
        <v>62.50500000000001</v>
      </c>
      <c r="S77">
        <f t="shared" si="139"/>
        <v>14.402600302389246</v>
      </c>
    </row>
    <row r="78" spans="1:19" x14ac:dyDescent="0.25">
      <c r="A78">
        <f t="shared" ca="1" si="127"/>
        <v>0.86657693895010368</v>
      </c>
      <c r="B78" s="18">
        <v>43024</v>
      </c>
      <c r="C78" s="19" t="str">
        <f t="shared" si="128"/>
        <v>octubre</v>
      </c>
      <c r="D78" s="20" t="s">
        <v>15</v>
      </c>
      <c r="E78" s="20">
        <v>58.199999999999996</v>
      </c>
      <c r="F78" s="21">
        <v>0.8</v>
      </c>
      <c r="G78" s="20">
        <v>28</v>
      </c>
      <c r="H78" s="20">
        <v>0.3</v>
      </c>
      <c r="I78" s="20">
        <v>24</v>
      </c>
      <c r="J78" s="27">
        <f t="shared" si="129"/>
        <v>7.1999999999999993</v>
      </c>
      <c r="L78" s="12" t="s">
        <v>113</v>
      </c>
      <c r="M78" s="2">
        <f t="shared" ref="M78" si="156">AVERAGE(F109:F148)</f>
        <v>0.82049999999999967</v>
      </c>
      <c r="N78">
        <f t="shared" ref="N78" si="157">_xlfn.STDEV.S(F109:F148)</f>
        <v>0.25388216527782015</v>
      </c>
      <c r="Q78" s="12" t="s">
        <v>113</v>
      </c>
      <c r="R78">
        <f t="shared" si="138"/>
        <v>61.879999999999995</v>
      </c>
      <c r="S78">
        <f t="shared" si="139"/>
        <v>14.420500957017223</v>
      </c>
    </row>
    <row r="79" spans="1:19" x14ac:dyDescent="0.25">
      <c r="A79">
        <f t="shared" ca="1" si="127"/>
        <v>0.15888106595923179</v>
      </c>
      <c r="B79" s="18">
        <v>42772</v>
      </c>
      <c r="C79" s="19" t="str">
        <f t="shared" si="128"/>
        <v>febrero</v>
      </c>
      <c r="D79" s="20" t="s">
        <v>15</v>
      </c>
      <c r="E79" s="20">
        <v>45</v>
      </c>
      <c r="F79" s="21">
        <v>0.95</v>
      </c>
      <c r="G79" s="20">
        <v>28</v>
      </c>
      <c r="H79" s="20">
        <v>0.3</v>
      </c>
      <c r="I79" s="20">
        <v>20</v>
      </c>
      <c r="J79" s="27">
        <f t="shared" si="129"/>
        <v>6</v>
      </c>
      <c r="L79" s="12" t="s">
        <v>114</v>
      </c>
      <c r="M79" s="2">
        <f t="shared" ref="M79" si="158">AVERAGE(F78:F117)</f>
        <v>0.80449999999999999</v>
      </c>
      <c r="N79">
        <f t="shared" ref="N79" si="159">_xlfn.STDEV.S(F78:F117)</f>
        <v>0.22509200398150606</v>
      </c>
      <c r="Q79" s="12" t="s">
        <v>114</v>
      </c>
      <c r="R79">
        <f t="shared" si="138"/>
        <v>61.642499999999998</v>
      </c>
      <c r="S79">
        <f t="shared" si="139"/>
        <v>14.166829335678736</v>
      </c>
    </row>
    <row r="80" spans="1:19" x14ac:dyDescent="0.25">
      <c r="A80">
        <f t="shared" ca="1" si="127"/>
        <v>0.71674265664960291</v>
      </c>
      <c r="B80" s="14">
        <v>42966</v>
      </c>
      <c r="C80" s="15" t="str">
        <f t="shared" si="128"/>
        <v>agosto</v>
      </c>
      <c r="D80" s="16" t="s">
        <v>16</v>
      </c>
      <c r="E80" s="16">
        <v>79.599999999999994</v>
      </c>
      <c r="F80" s="17">
        <v>0.61</v>
      </c>
      <c r="G80" s="16">
        <v>58</v>
      </c>
      <c r="H80" s="16">
        <v>0.5</v>
      </c>
      <c r="I80" s="16">
        <v>32</v>
      </c>
      <c r="J80" s="28">
        <f t="shared" si="129"/>
        <v>16</v>
      </c>
      <c r="L80" s="12" t="s">
        <v>115</v>
      </c>
      <c r="M80" s="2">
        <f t="shared" ref="M80" si="160">AVERAGE(F111:F150)</f>
        <v>0.83650000000000002</v>
      </c>
      <c r="N80">
        <f t="shared" ref="N80" si="161">_xlfn.STDEV.S(F111:F150)</f>
        <v>0.26036020413541655</v>
      </c>
      <c r="Q80" s="12" t="s">
        <v>115</v>
      </c>
      <c r="R80">
        <f t="shared" si="138"/>
        <v>62.044999999999995</v>
      </c>
      <c r="S80">
        <f t="shared" si="139"/>
        <v>14.315614672835061</v>
      </c>
    </row>
    <row r="81" spans="1:19" x14ac:dyDescent="0.25">
      <c r="A81">
        <f t="shared" ca="1" si="127"/>
        <v>0.25899379175338666</v>
      </c>
      <c r="B81" s="18">
        <v>42972</v>
      </c>
      <c r="C81" s="19" t="str">
        <f t="shared" si="128"/>
        <v>agosto</v>
      </c>
      <c r="D81" s="20" t="s">
        <v>14</v>
      </c>
      <c r="E81" s="20">
        <v>71</v>
      </c>
      <c r="F81" s="21">
        <v>0.63</v>
      </c>
      <c r="G81" s="20">
        <v>55</v>
      </c>
      <c r="H81" s="20">
        <v>0.5</v>
      </c>
      <c r="I81" s="20">
        <v>30</v>
      </c>
      <c r="J81" s="27">
        <f t="shared" si="129"/>
        <v>15</v>
      </c>
      <c r="L81" s="12" t="s">
        <v>116</v>
      </c>
      <c r="M81" s="2">
        <f t="shared" ref="M81" si="162">AVERAGE(F80:F119)</f>
        <v>0.79275000000000007</v>
      </c>
      <c r="N81">
        <f t="shared" ref="N81" si="163">_xlfn.STDEV.S(F80:F119)</f>
        <v>0.22665898365561143</v>
      </c>
      <c r="Q81" s="12" t="s">
        <v>116</v>
      </c>
      <c r="R81">
        <f t="shared" si="138"/>
        <v>62.802499999999995</v>
      </c>
      <c r="S81">
        <f t="shared" si="139"/>
        <v>14.378176011313469</v>
      </c>
    </row>
    <row r="82" spans="1:19" x14ac:dyDescent="0.25">
      <c r="A82">
        <f t="shared" ca="1" si="127"/>
        <v>0.10988085860854679</v>
      </c>
      <c r="B82" s="14">
        <v>42783</v>
      </c>
      <c r="C82" s="15" t="str">
        <f t="shared" si="128"/>
        <v>febrero</v>
      </c>
      <c r="D82" s="16" t="s">
        <v>14</v>
      </c>
      <c r="E82" s="16">
        <v>40.4</v>
      </c>
      <c r="F82" s="17">
        <v>1</v>
      </c>
      <c r="G82" s="16">
        <v>29</v>
      </c>
      <c r="H82" s="16">
        <v>0.3</v>
      </c>
      <c r="I82" s="16">
        <v>18</v>
      </c>
      <c r="J82" s="28">
        <f t="shared" si="129"/>
        <v>5.3999999999999995</v>
      </c>
      <c r="L82" s="12" t="s">
        <v>117</v>
      </c>
      <c r="M82" s="2">
        <f t="shared" ref="M82" si="164">AVERAGE(F113:F152)</f>
        <v>0.83224999999999982</v>
      </c>
      <c r="N82">
        <f t="shared" ref="N82" si="165">_xlfn.STDEV.S(F113:F152)</f>
        <v>0.25339224180137893</v>
      </c>
      <c r="Q82" s="12" t="s">
        <v>117</v>
      </c>
      <c r="R82">
        <f t="shared" si="138"/>
        <v>62.612500000000011</v>
      </c>
      <c r="S82">
        <f t="shared" si="139"/>
        <v>14.227013165118796</v>
      </c>
    </row>
    <row r="83" spans="1:19" x14ac:dyDescent="0.25">
      <c r="A83">
        <f t="shared" ca="1" si="127"/>
        <v>0.16060669600911115</v>
      </c>
      <c r="B83" s="14">
        <v>42771</v>
      </c>
      <c r="C83" s="15" t="str">
        <f t="shared" si="128"/>
        <v>febrero</v>
      </c>
      <c r="D83" s="16" t="s">
        <v>17</v>
      </c>
      <c r="E83" s="16">
        <v>45.4</v>
      </c>
      <c r="F83" s="17">
        <v>1.1100000000000001</v>
      </c>
      <c r="G83" s="16">
        <v>32</v>
      </c>
      <c r="H83" s="16">
        <v>0.3</v>
      </c>
      <c r="I83" s="16">
        <v>18</v>
      </c>
      <c r="J83" s="28">
        <f t="shared" si="129"/>
        <v>5.3999999999999995</v>
      </c>
      <c r="L83" s="12" t="s">
        <v>118</v>
      </c>
      <c r="M83" s="2">
        <f t="shared" ref="M83" si="166">AVERAGE(F82:F121)</f>
        <v>0.79425000000000012</v>
      </c>
      <c r="N83">
        <f t="shared" ref="N83" si="167">_xlfn.STDEV.S(F82:F121)</f>
        <v>0.22561468741969565</v>
      </c>
      <c r="Q83" s="12" t="s">
        <v>118</v>
      </c>
      <c r="R83">
        <f t="shared" si="138"/>
        <v>62.712499999999999</v>
      </c>
      <c r="S83">
        <f t="shared" si="139"/>
        <v>14.753294677215324</v>
      </c>
    </row>
    <row r="84" spans="1:19" x14ac:dyDescent="0.25">
      <c r="A84">
        <f t="shared" ca="1" si="127"/>
        <v>0.76104230939138551</v>
      </c>
      <c r="B84" s="18">
        <v>42826</v>
      </c>
      <c r="C84" s="19" t="str">
        <f t="shared" si="128"/>
        <v>abril</v>
      </c>
      <c r="D84" s="20" t="s">
        <v>16</v>
      </c>
      <c r="E84" s="20">
        <v>57.499999999999993</v>
      </c>
      <c r="F84" s="21">
        <v>0.8</v>
      </c>
      <c r="G84" s="20">
        <v>33</v>
      </c>
      <c r="H84" s="20">
        <v>0.3</v>
      </c>
      <c r="I84" s="20">
        <v>25</v>
      </c>
      <c r="J84" s="27">
        <f t="shared" si="129"/>
        <v>7.5</v>
      </c>
      <c r="L84" s="12" t="s">
        <v>119</v>
      </c>
      <c r="M84" s="2">
        <f t="shared" ref="M84" si="168">AVERAGE(F115:F154)</f>
        <v>0.8197500000000002</v>
      </c>
      <c r="N84">
        <f t="shared" ref="N84" si="169">_xlfn.STDEV.S(F115:F154)</f>
        <v>0.25003063914812557</v>
      </c>
      <c r="Q84" s="12" t="s">
        <v>119</v>
      </c>
      <c r="R84">
        <f t="shared" si="138"/>
        <v>62.517500000000005</v>
      </c>
      <c r="S84">
        <f t="shared" si="139"/>
        <v>15.776142325253828</v>
      </c>
    </row>
    <row r="85" spans="1:19" x14ac:dyDescent="0.25">
      <c r="A85">
        <f t="shared" ca="1" si="127"/>
        <v>0.85810970409442355</v>
      </c>
      <c r="B85" s="18">
        <v>42953</v>
      </c>
      <c r="C85" s="19" t="str">
        <f t="shared" si="128"/>
        <v>agosto</v>
      </c>
      <c r="D85" s="20" t="s">
        <v>17</v>
      </c>
      <c r="E85" s="20">
        <v>77.3</v>
      </c>
      <c r="F85" s="21">
        <v>0.61</v>
      </c>
      <c r="G85" s="20">
        <v>36</v>
      </c>
      <c r="H85" s="20">
        <v>0.5</v>
      </c>
      <c r="I85" s="20">
        <v>31</v>
      </c>
      <c r="J85" s="27">
        <f t="shared" si="129"/>
        <v>15.5</v>
      </c>
      <c r="L85" s="12" t="s">
        <v>120</v>
      </c>
      <c r="M85" s="2">
        <f t="shared" ref="M85" si="170">AVERAGE(F84:F123)</f>
        <v>0.79174999999999995</v>
      </c>
      <c r="N85">
        <f t="shared" ref="N85" si="171">_xlfn.STDEV.S(F84:F123)</f>
        <v>0.25339628941083475</v>
      </c>
      <c r="Q85" s="12" t="s">
        <v>120</v>
      </c>
      <c r="R85">
        <f t="shared" si="138"/>
        <v>63.865000000000009</v>
      </c>
      <c r="S85">
        <f t="shared" si="139"/>
        <v>15.424326721772138</v>
      </c>
    </row>
    <row r="86" spans="1:19" x14ac:dyDescent="0.25">
      <c r="A86">
        <f t="shared" ca="1" si="127"/>
        <v>0.56336485013189186</v>
      </c>
      <c r="B86" s="18">
        <v>43061</v>
      </c>
      <c r="C86" s="19" t="str">
        <f t="shared" si="128"/>
        <v>noviembre</v>
      </c>
      <c r="D86" s="20" t="s">
        <v>20</v>
      </c>
      <c r="E86" s="20">
        <v>48.699999999999996</v>
      </c>
      <c r="F86" s="21">
        <v>1</v>
      </c>
      <c r="G86" s="20">
        <v>40</v>
      </c>
      <c r="H86" s="20">
        <v>0.3</v>
      </c>
      <c r="I86" s="20">
        <v>19</v>
      </c>
      <c r="J86" s="27">
        <f t="shared" si="129"/>
        <v>5.7</v>
      </c>
      <c r="L86" s="12" t="s">
        <v>121</v>
      </c>
      <c r="M86" s="2">
        <f t="shared" ref="M86" si="172">AVERAGE(F117:F156)</f>
        <v>0.82400000000000007</v>
      </c>
      <c r="N86">
        <f t="shared" ref="N86" si="173">_xlfn.STDEV.S(F117:F156)</f>
        <v>0.24566811049222578</v>
      </c>
      <c r="Q86" s="12" t="s">
        <v>121</v>
      </c>
      <c r="R86">
        <f t="shared" si="138"/>
        <v>64.22</v>
      </c>
      <c r="S86">
        <f t="shared" si="139"/>
        <v>15.163742746322676</v>
      </c>
    </row>
    <row r="87" spans="1:19" x14ac:dyDescent="0.25">
      <c r="A87">
        <f t="shared" ca="1" si="127"/>
        <v>0.36706406470854636</v>
      </c>
      <c r="B87" s="18">
        <v>42853</v>
      </c>
      <c r="C87" s="19" t="str">
        <f t="shared" si="128"/>
        <v>abril</v>
      </c>
      <c r="D87" s="20" t="s">
        <v>14</v>
      </c>
      <c r="E87" s="20">
        <v>58.8</v>
      </c>
      <c r="F87" s="21">
        <v>0.74</v>
      </c>
      <c r="G87" s="20">
        <v>32</v>
      </c>
      <c r="H87" s="20">
        <v>0.3</v>
      </c>
      <c r="I87" s="20">
        <v>26</v>
      </c>
      <c r="J87" s="27">
        <f t="shared" si="129"/>
        <v>7.8</v>
      </c>
      <c r="L87" s="12" t="s">
        <v>122</v>
      </c>
      <c r="M87" s="2">
        <f t="shared" ref="M87" si="174">AVERAGE(F86:F125)</f>
        <v>0.79</v>
      </c>
      <c r="N87">
        <f t="shared" ref="N87" si="175">_xlfn.STDEV.S(F86:F125)</f>
        <v>0.25325572360454451</v>
      </c>
      <c r="Q87" s="12" t="s">
        <v>122</v>
      </c>
      <c r="R87">
        <f t="shared" si="138"/>
        <v>63.98</v>
      </c>
      <c r="S87">
        <f t="shared" si="139"/>
        <v>15.753808049496881</v>
      </c>
    </row>
    <row r="88" spans="1:19" x14ac:dyDescent="0.25">
      <c r="A88">
        <f t="shared" ca="1" si="127"/>
        <v>0.31875608525555499</v>
      </c>
      <c r="B88" s="14">
        <v>42933</v>
      </c>
      <c r="C88" s="15" t="str">
        <f t="shared" si="128"/>
        <v>julio</v>
      </c>
      <c r="D88" s="16" t="s">
        <v>15</v>
      </c>
      <c r="E88" s="16">
        <v>80.899999999999991</v>
      </c>
      <c r="F88" s="17">
        <v>0.56999999999999995</v>
      </c>
      <c r="G88" s="16">
        <v>64</v>
      </c>
      <c r="H88" s="16">
        <v>0.5</v>
      </c>
      <c r="I88" s="16">
        <v>33</v>
      </c>
      <c r="J88" s="28">
        <f t="shared" si="129"/>
        <v>16.5</v>
      </c>
      <c r="L88" s="12" t="s">
        <v>123</v>
      </c>
      <c r="M88" s="2">
        <f t="shared" ref="M88" si="176">AVERAGE(F119:F158)</f>
        <v>0.81850000000000001</v>
      </c>
      <c r="N88">
        <f t="shared" ref="N88" si="177">_xlfn.STDEV.S(F119:F158)</f>
        <v>0.2461138990021714</v>
      </c>
      <c r="Q88" s="12" t="s">
        <v>123</v>
      </c>
      <c r="R88">
        <f t="shared" si="138"/>
        <v>63.657499999999992</v>
      </c>
      <c r="S88">
        <f t="shared" si="139"/>
        <v>15.745458759423748</v>
      </c>
    </row>
    <row r="89" spans="1:19" x14ac:dyDescent="0.25">
      <c r="A89">
        <f t="shared" ca="1" si="127"/>
        <v>0.72512246390260038</v>
      </c>
      <c r="B89" s="14">
        <v>42978</v>
      </c>
      <c r="C89" s="15" t="str">
        <f t="shared" si="128"/>
        <v>agosto</v>
      </c>
      <c r="D89" s="16" t="s">
        <v>18</v>
      </c>
      <c r="E89" s="16">
        <v>67.699999999999989</v>
      </c>
      <c r="F89" s="17">
        <v>0.69</v>
      </c>
      <c r="G89" s="16">
        <v>58</v>
      </c>
      <c r="H89" s="16">
        <v>0.5</v>
      </c>
      <c r="I89" s="16">
        <v>29</v>
      </c>
      <c r="J89" s="28">
        <f t="shared" si="129"/>
        <v>14.5</v>
      </c>
      <c r="L89" s="12" t="s">
        <v>124</v>
      </c>
      <c r="M89" s="2">
        <f t="shared" ref="M89" si="178">AVERAGE(F88:F127)</f>
        <v>0.79200000000000004</v>
      </c>
      <c r="N89">
        <f t="shared" ref="N89" si="179">_xlfn.STDEV.S(F88:F127)</f>
        <v>0.26382978195448997</v>
      </c>
      <c r="Q89" s="12" t="s">
        <v>124</v>
      </c>
      <c r="R89">
        <f t="shared" si="138"/>
        <v>64.109999999999985</v>
      </c>
      <c r="S89">
        <f t="shared" si="139"/>
        <v>15.572623503682888</v>
      </c>
    </row>
    <row r="90" spans="1:19" x14ac:dyDescent="0.25">
      <c r="A90">
        <f t="shared" ca="1" si="127"/>
        <v>0.70177237338846665</v>
      </c>
      <c r="B90" s="18">
        <v>42959</v>
      </c>
      <c r="C90" s="19" t="str">
        <f t="shared" si="128"/>
        <v>agosto</v>
      </c>
      <c r="D90" s="20" t="s">
        <v>16</v>
      </c>
      <c r="E90" s="20">
        <v>67.699999999999989</v>
      </c>
      <c r="F90" s="21">
        <v>0.65</v>
      </c>
      <c r="G90" s="20">
        <v>43</v>
      </c>
      <c r="H90" s="20">
        <v>0.5</v>
      </c>
      <c r="I90" s="20">
        <v>29</v>
      </c>
      <c r="J90" s="27">
        <f t="shared" si="129"/>
        <v>14.5</v>
      </c>
      <c r="L90" s="12" t="s">
        <v>125</v>
      </c>
      <c r="M90" s="2">
        <f t="shared" ref="M90" si="180">AVERAGE(F121:F160)</f>
        <v>0.84099999999999997</v>
      </c>
      <c r="N90">
        <f t="shared" ref="N90" si="181">_xlfn.STDEV.S(F121:F160)</f>
        <v>0.25143485673129568</v>
      </c>
      <c r="Q90" s="12" t="s">
        <v>125</v>
      </c>
      <c r="R90">
        <f t="shared" si="138"/>
        <v>63.625</v>
      </c>
      <c r="S90">
        <f t="shared" si="139"/>
        <v>16.086204331742024</v>
      </c>
    </row>
    <row r="91" spans="1:19" x14ac:dyDescent="0.25">
      <c r="A91">
        <f t="shared" ca="1" si="127"/>
        <v>0.91062392206657905</v>
      </c>
      <c r="B91" s="18">
        <v>42858</v>
      </c>
      <c r="C91" s="19" t="str">
        <f t="shared" si="128"/>
        <v>mayo</v>
      </c>
      <c r="D91" s="20" t="s">
        <v>20</v>
      </c>
      <c r="E91" s="20">
        <v>71</v>
      </c>
      <c r="F91" s="21">
        <v>0.63</v>
      </c>
      <c r="G91" s="20">
        <v>55</v>
      </c>
      <c r="H91" s="20">
        <v>0.3</v>
      </c>
      <c r="I91" s="20">
        <v>30</v>
      </c>
      <c r="J91" s="27">
        <f t="shared" si="129"/>
        <v>9</v>
      </c>
      <c r="L91" s="12" t="s">
        <v>126</v>
      </c>
      <c r="M91" s="2">
        <f t="shared" ref="M91" si="182">AVERAGE(F90:F129)</f>
        <v>0.79299999999999993</v>
      </c>
      <c r="N91">
        <f t="shared" ref="N91" si="183">_xlfn.STDEV.S(F90:F129)</f>
        <v>0.26507086618971165</v>
      </c>
      <c r="Q91" s="12" t="s">
        <v>126</v>
      </c>
      <c r="R91">
        <f t="shared" si="138"/>
        <v>64.199999999999989</v>
      </c>
      <c r="S91">
        <f t="shared" si="139"/>
        <v>15.887734222425053</v>
      </c>
    </row>
    <row r="92" spans="1:19" x14ac:dyDescent="0.25">
      <c r="A92">
        <f t="shared" ca="1" si="127"/>
        <v>0.30326753300532794</v>
      </c>
      <c r="B92" s="18">
        <v>43075</v>
      </c>
      <c r="C92" s="19" t="str">
        <f t="shared" si="128"/>
        <v>diciembre</v>
      </c>
      <c r="D92" s="20" t="s">
        <v>20</v>
      </c>
      <c r="E92" s="20">
        <v>44.699999999999996</v>
      </c>
      <c r="F92" s="21">
        <v>0.95</v>
      </c>
      <c r="G92" s="20">
        <v>28</v>
      </c>
      <c r="H92" s="20">
        <v>0.3</v>
      </c>
      <c r="I92" s="20">
        <v>19</v>
      </c>
      <c r="J92" s="27">
        <f t="shared" si="129"/>
        <v>5.7</v>
      </c>
      <c r="L92" s="12" t="s">
        <v>127</v>
      </c>
      <c r="M92" s="2">
        <f t="shared" ref="M92" si="184">AVERAGE(F123:F162)</f>
        <v>0.82599999999999996</v>
      </c>
      <c r="N92">
        <f t="shared" ref="N92" si="185">_xlfn.STDEV.S(F123:F162)</f>
        <v>0.22359303690823223</v>
      </c>
      <c r="Q92" s="12" t="s">
        <v>127</v>
      </c>
      <c r="R92">
        <f t="shared" si="138"/>
        <v>64.037499999999994</v>
      </c>
      <c r="S92">
        <f t="shared" si="139"/>
        <v>15.901885037164384</v>
      </c>
    </row>
    <row r="93" spans="1:19" x14ac:dyDescent="0.25">
      <c r="A93">
        <f t="shared" ca="1" si="127"/>
        <v>0.81562211171914534</v>
      </c>
      <c r="B93" s="18">
        <v>42812</v>
      </c>
      <c r="C93" s="19" t="str">
        <f t="shared" si="128"/>
        <v>marzo</v>
      </c>
      <c r="D93" s="20" t="s">
        <v>16</v>
      </c>
      <c r="E93" s="20">
        <v>53.9</v>
      </c>
      <c r="F93" s="21">
        <v>0.83</v>
      </c>
      <c r="G93" s="20">
        <v>32</v>
      </c>
      <c r="H93" s="20">
        <v>0.3</v>
      </c>
      <c r="I93" s="20">
        <v>23</v>
      </c>
      <c r="J93" s="27">
        <f t="shared" si="129"/>
        <v>6.8999999999999995</v>
      </c>
      <c r="L93" s="12" t="s">
        <v>128</v>
      </c>
      <c r="M93" s="2">
        <f t="shared" ref="M93" si="186">AVERAGE(F92:F131)</f>
        <v>0.79874999999999985</v>
      </c>
      <c r="N93">
        <f t="shared" ref="N93" si="187">_xlfn.STDEV.S(F92:F131)</f>
        <v>0.26288524843770517</v>
      </c>
      <c r="Q93" s="12" t="s">
        <v>128</v>
      </c>
      <c r="R93">
        <f t="shared" si="138"/>
        <v>63.724999999999987</v>
      </c>
      <c r="S93">
        <f t="shared" si="139"/>
        <v>15.899755109546652</v>
      </c>
    </row>
    <row r="94" spans="1:19" x14ac:dyDescent="0.25">
      <c r="A94">
        <f t="shared" ca="1" si="127"/>
        <v>0.1334339625338451</v>
      </c>
      <c r="B94" s="14">
        <v>43071</v>
      </c>
      <c r="C94" s="15" t="str">
        <f t="shared" si="128"/>
        <v>diciembre</v>
      </c>
      <c r="D94" s="16" t="s">
        <v>16</v>
      </c>
      <c r="E94" s="16">
        <v>44.099999999999994</v>
      </c>
      <c r="F94" s="17">
        <v>1.1100000000000001</v>
      </c>
      <c r="G94" s="16">
        <v>35</v>
      </c>
      <c r="H94" s="16">
        <v>0.3</v>
      </c>
      <c r="I94" s="16">
        <v>17</v>
      </c>
      <c r="J94" s="28">
        <f t="shared" si="129"/>
        <v>5.0999999999999996</v>
      </c>
      <c r="L94" s="12" t="s">
        <v>129</v>
      </c>
      <c r="M94" s="2">
        <f t="shared" ref="M94" si="188">AVERAGE(F125:F164)</f>
        <v>0.82999999999999985</v>
      </c>
      <c r="N94">
        <f t="shared" ref="N94" si="189">_xlfn.STDEV.S(F125:F164)</f>
        <v>0.21862038284403401</v>
      </c>
      <c r="Q94" s="12" t="s">
        <v>129</v>
      </c>
      <c r="R94">
        <f t="shared" si="138"/>
        <v>64.11999999999999</v>
      </c>
      <c r="S94">
        <f t="shared" si="139"/>
        <v>15.890377405104532</v>
      </c>
    </row>
    <row r="95" spans="1:19" x14ac:dyDescent="0.25">
      <c r="A95">
        <f t="shared" ca="1" si="127"/>
        <v>0.82326306295522456</v>
      </c>
      <c r="B95" s="18">
        <v>43098</v>
      </c>
      <c r="C95" s="19" t="str">
        <f t="shared" si="128"/>
        <v>diciembre</v>
      </c>
      <c r="D95" s="20" t="s">
        <v>14</v>
      </c>
      <c r="E95" s="20">
        <v>39.5</v>
      </c>
      <c r="F95" s="21">
        <v>1.25</v>
      </c>
      <c r="G95" s="20">
        <v>17</v>
      </c>
      <c r="H95" s="20">
        <v>0.3</v>
      </c>
      <c r="I95" s="20">
        <v>15</v>
      </c>
      <c r="J95" s="27">
        <f t="shared" si="129"/>
        <v>4.5</v>
      </c>
      <c r="L95" s="12" t="s">
        <v>130</v>
      </c>
      <c r="M95" s="2">
        <f t="shared" ref="M95" si="190">AVERAGE(F94:F133)</f>
        <v>0.79274999999999984</v>
      </c>
      <c r="N95">
        <f t="shared" ref="N95" si="191">_xlfn.STDEV.S(F94:F133)</f>
        <v>0.2618179784624311</v>
      </c>
      <c r="Q95" s="12" t="s">
        <v>130</v>
      </c>
      <c r="R95">
        <f t="shared" si="138"/>
        <v>64.202499999999986</v>
      </c>
      <c r="S95">
        <f t="shared" si="139"/>
        <v>16.24114106774357</v>
      </c>
    </row>
    <row r="96" spans="1:19" x14ac:dyDescent="0.25">
      <c r="A96">
        <f t="shared" ca="1" si="127"/>
        <v>0.89775328588977488</v>
      </c>
      <c r="B96" s="18">
        <v>42836</v>
      </c>
      <c r="C96" s="19" t="str">
        <f t="shared" si="128"/>
        <v>abril</v>
      </c>
      <c r="D96" s="20" t="s">
        <v>19</v>
      </c>
      <c r="E96" s="20">
        <v>60.8</v>
      </c>
      <c r="F96" s="21">
        <v>0.74</v>
      </c>
      <c r="G96" s="20">
        <v>34</v>
      </c>
      <c r="H96" s="20">
        <v>0.3</v>
      </c>
      <c r="I96" s="20">
        <v>26</v>
      </c>
      <c r="J96" s="27">
        <f t="shared" si="129"/>
        <v>7.8</v>
      </c>
      <c r="L96" s="12" t="s">
        <v>131</v>
      </c>
      <c r="M96" s="2">
        <f t="shared" ref="M96" si="192">AVERAGE(F127:F166)</f>
        <v>0.81699999999999995</v>
      </c>
      <c r="N96">
        <f t="shared" ref="N96" si="193">_xlfn.STDEV.S(F127:F166)</f>
        <v>0.20807050087250117</v>
      </c>
      <c r="Q96" s="12" t="s">
        <v>131</v>
      </c>
      <c r="R96">
        <f t="shared" si="138"/>
        <v>63.972499999999989</v>
      </c>
      <c r="S96">
        <f t="shared" si="139"/>
        <v>16.223183000467802</v>
      </c>
    </row>
    <row r="97" spans="1:19" x14ac:dyDescent="0.25">
      <c r="A97">
        <f t="shared" ca="1" si="127"/>
        <v>0.76621224399850052</v>
      </c>
      <c r="B97" s="14">
        <v>42948</v>
      </c>
      <c r="C97" s="15" t="str">
        <f t="shared" si="128"/>
        <v>agosto</v>
      </c>
      <c r="D97" s="16" t="s">
        <v>19</v>
      </c>
      <c r="E97" s="16">
        <v>75.599999999999994</v>
      </c>
      <c r="F97" s="17">
        <v>0.63</v>
      </c>
      <c r="G97" s="16">
        <v>56</v>
      </c>
      <c r="H97" s="16">
        <v>0.5</v>
      </c>
      <c r="I97" s="16">
        <v>32</v>
      </c>
      <c r="J97" s="28">
        <f t="shared" si="129"/>
        <v>16</v>
      </c>
      <c r="L97" s="12" t="s">
        <v>132</v>
      </c>
      <c r="M97" s="2">
        <f t="shared" ref="M97" si="194">AVERAGE(F96:F135)</f>
        <v>0.78324999999999978</v>
      </c>
      <c r="N97">
        <f t="shared" ref="N97" si="195">_xlfn.STDEV.S(F96:F135)</f>
        <v>0.26160635431002971</v>
      </c>
      <c r="Q97" s="12" t="s">
        <v>132</v>
      </c>
      <c r="R97">
        <f t="shared" si="138"/>
        <v>64.777499999999975</v>
      </c>
      <c r="S97">
        <f t="shared" si="139"/>
        <v>15.925786983911118</v>
      </c>
    </row>
    <row r="98" spans="1:19" x14ac:dyDescent="0.25">
      <c r="A98">
        <f t="shared" ca="1" si="127"/>
        <v>0.68871479219857801</v>
      </c>
      <c r="B98" s="14">
        <v>42941</v>
      </c>
      <c r="C98" s="15" t="str">
        <f t="shared" si="128"/>
        <v>julio</v>
      </c>
      <c r="D98" s="16" t="s">
        <v>19</v>
      </c>
      <c r="E98" s="16">
        <v>79.899999999999991</v>
      </c>
      <c r="F98" s="17">
        <v>0.56999999999999995</v>
      </c>
      <c r="G98" s="16">
        <v>64</v>
      </c>
      <c r="H98" s="16">
        <v>0.5</v>
      </c>
      <c r="I98" s="16">
        <v>33</v>
      </c>
      <c r="J98" s="28">
        <f t="shared" si="129"/>
        <v>16.5</v>
      </c>
      <c r="L98" s="12" t="s">
        <v>133</v>
      </c>
      <c r="M98" s="2">
        <f t="shared" ref="M98" si="196">AVERAGE(F129:F168)</f>
        <v>0.82624999999999993</v>
      </c>
      <c r="N98">
        <f t="shared" ref="N98" si="197">_xlfn.STDEV.S(F129:F168)</f>
        <v>0.20459700852513979</v>
      </c>
      <c r="Q98" s="12" t="s">
        <v>133</v>
      </c>
      <c r="R98">
        <f t="shared" si="138"/>
        <v>64.884999999999962</v>
      </c>
      <c r="S98">
        <f t="shared" si="139"/>
        <v>15.448788615500385</v>
      </c>
    </row>
    <row r="99" spans="1:19" x14ac:dyDescent="0.25">
      <c r="A99">
        <f t="shared" ca="1" si="127"/>
        <v>0.54287740406410379</v>
      </c>
      <c r="B99" s="18">
        <v>42976</v>
      </c>
      <c r="C99" s="19" t="str">
        <f t="shared" si="128"/>
        <v>agosto</v>
      </c>
      <c r="D99" s="20" t="s">
        <v>19</v>
      </c>
      <c r="E99" s="20">
        <v>75</v>
      </c>
      <c r="F99" s="21">
        <v>0.65</v>
      </c>
      <c r="G99" s="20">
        <v>40</v>
      </c>
      <c r="H99" s="20">
        <v>0.5</v>
      </c>
      <c r="I99" s="20">
        <v>30</v>
      </c>
      <c r="J99" s="27">
        <f t="shared" si="129"/>
        <v>15</v>
      </c>
      <c r="L99" s="12" t="s">
        <v>134</v>
      </c>
      <c r="M99" s="2">
        <f t="shared" ref="M99" si="198">AVERAGE(F98:F137)</f>
        <v>0.78674999999999984</v>
      </c>
      <c r="N99">
        <f t="shared" ref="N99" si="199">_xlfn.STDEV.S(F98:F137)</f>
        <v>0.26061453508474158</v>
      </c>
      <c r="Q99" s="12" t="s">
        <v>134</v>
      </c>
      <c r="R99">
        <f t="shared" si="138"/>
        <v>64.532499999999985</v>
      </c>
      <c r="S99">
        <f t="shared" si="139"/>
        <v>15.477509816005082</v>
      </c>
    </row>
    <row r="100" spans="1:19" x14ac:dyDescent="0.25">
      <c r="A100">
        <f t="shared" ca="1" si="127"/>
        <v>0.87543653019122503</v>
      </c>
      <c r="B100" s="14">
        <v>42864</v>
      </c>
      <c r="C100" s="15" t="str">
        <f t="shared" si="128"/>
        <v>mayo</v>
      </c>
      <c r="D100" s="16" t="s">
        <v>19</v>
      </c>
      <c r="E100" s="16">
        <v>71.3</v>
      </c>
      <c r="F100" s="17">
        <v>0.63</v>
      </c>
      <c r="G100" s="16">
        <v>56</v>
      </c>
      <c r="H100" s="16">
        <v>0.3</v>
      </c>
      <c r="I100" s="16">
        <v>31</v>
      </c>
      <c r="J100" s="28">
        <f t="shared" si="129"/>
        <v>9.2999999999999989</v>
      </c>
      <c r="L100" s="12" t="s">
        <v>135</v>
      </c>
      <c r="M100" s="2">
        <f t="shared" ref="M100" si="200">AVERAGE(F131:F170)</f>
        <v>0.83925000000000005</v>
      </c>
      <c r="N100">
        <f t="shared" ref="N100" si="201">_xlfn.STDEV.S(F131:F170)</f>
        <v>0.20087484941675798</v>
      </c>
      <c r="Q100" s="12" t="s">
        <v>135</v>
      </c>
      <c r="R100">
        <f t="shared" si="138"/>
        <v>63.972499999999989</v>
      </c>
      <c r="S100">
        <f t="shared" si="139"/>
        <v>16.024747122036121</v>
      </c>
    </row>
    <row r="101" spans="1:19" x14ac:dyDescent="0.25">
      <c r="A101">
        <f t="shared" ca="1" si="127"/>
        <v>0.57066786275997816</v>
      </c>
      <c r="B101" s="14">
        <v>42893</v>
      </c>
      <c r="C101" s="15" t="str">
        <f t="shared" si="128"/>
        <v>junio</v>
      </c>
      <c r="D101" s="16" t="s">
        <v>20</v>
      </c>
      <c r="E101" s="16">
        <v>86.8</v>
      </c>
      <c r="F101" s="17">
        <v>0.56000000000000005</v>
      </c>
      <c r="G101" s="16">
        <v>58</v>
      </c>
      <c r="H101" s="16">
        <v>0.3</v>
      </c>
      <c r="I101" s="16">
        <v>36</v>
      </c>
      <c r="J101" s="28">
        <f t="shared" si="129"/>
        <v>10.799999999999999</v>
      </c>
      <c r="L101" s="12" t="s">
        <v>136</v>
      </c>
      <c r="M101" s="2">
        <f t="shared" ref="M101" si="202">AVERAGE(F100:F139)</f>
        <v>0.80874999999999986</v>
      </c>
      <c r="N101">
        <f t="shared" ref="N101" si="203">_xlfn.STDEV.S(F100:F139)</f>
        <v>0.27076517880126738</v>
      </c>
      <c r="Q101" s="12" t="s">
        <v>136</v>
      </c>
      <c r="R101">
        <f t="shared" si="138"/>
        <v>62.977499999999985</v>
      </c>
      <c r="S101">
        <f t="shared" si="139"/>
        <v>16.376081854661397</v>
      </c>
    </row>
    <row r="102" spans="1:19" x14ac:dyDescent="0.25">
      <c r="A102">
        <f t="shared" ca="1" si="127"/>
        <v>0.97511883608496597</v>
      </c>
      <c r="B102" s="14">
        <v>43028</v>
      </c>
      <c r="C102" s="15" t="str">
        <f t="shared" si="128"/>
        <v>octubre</v>
      </c>
      <c r="D102" s="16" t="s">
        <v>14</v>
      </c>
      <c r="E102" s="16">
        <v>60.199999999999996</v>
      </c>
      <c r="F102" s="17">
        <v>0.8</v>
      </c>
      <c r="G102" s="16">
        <v>50</v>
      </c>
      <c r="H102" s="16">
        <v>0.3</v>
      </c>
      <c r="I102" s="16">
        <v>24</v>
      </c>
      <c r="J102" s="28">
        <f t="shared" si="129"/>
        <v>7.1999999999999993</v>
      </c>
      <c r="L102" s="12" t="s">
        <v>137</v>
      </c>
      <c r="M102" s="2">
        <f t="shared" ref="M102" si="204">AVERAGE(F133:F172)</f>
        <v>0.84475</v>
      </c>
      <c r="N102">
        <f t="shared" ref="N102" si="205">_xlfn.STDEV.S(F133:F172)</f>
        <v>0.19960200785177928</v>
      </c>
      <c r="Q102" s="12" t="s">
        <v>137</v>
      </c>
      <c r="R102">
        <f t="shared" si="138"/>
        <v>62.089999999999989</v>
      </c>
      <c r="S102">
        <f t="shared" si="139"/>
        <v>16.261090560048295</v>
      </c>
    </row>
    <row r="103" spans="1:19" x14ac:dyDescent="0.25">
      <c r="A103">
        <f t="shared" ca="1" si="127"/>
        <v>0.73685896291172437</v>
      </c>
      <c r="B103" s="14">
        <v>42984</v>
      </c>
      <c r="C103" s="15" t="str">
        <f t="shared" si="128"/>
        <v>septiembre</v>
      </c>
      <c r="D103" s="16" t="s">
        <v>20</v>
      </c>
      <c r="E103" s="16">
        <v>71.699999999999989</v>
      </c>
      <c r="F103" s="17">
        <v>0.69</v>
      </c>
      <c r="G103" s="16">
        <v>60</v>
      </c>
      <c r="H103" s="16">
        <v>0.3</v>
      </c>
      <c r="I103" s="16">
        <v>29</v>
      </c>
      <c r="J103" s="28">
        <f t="shared" si="129"/>
        <v>8.6999999999999993</v>
      </c>
      <c r="L103" s="12" t="s">
        <v>138</v>
      </c>
      <c r="M103" s="2">
        <f t="shared" ref="M103" si="206">AVERAGE(F102:F141)</f>
        <v>0.83024999999999982</v>
      </c>
      <c r="N103">
        <f t="shared" ref="N103" si="207">_xlfn.STDEV.S(F102:F141)</f>
        <v>0.27464184136005443</v>
      </c>
      <c r="Q103" s="12" t="s">
        <v>138</v>
      </c>
      <c r="R103">
        <f t="shared" si="138"/>
        <v>61.43249999999999</v>
      </c>
      <c r="S103">
        <f t="shared" si="139"/>
        <v>16.24827552718855</v>
      </c>
    </row>
    <row r="104" spans="1:19" x14ac:dyDescent="0.25">
      <c r="A104">
        <f t="shared" ca="1" si="127"/>
        <v>0.89216400058086232</v>
      </c>
      <c r="B104" s="18">
        <v>42850</v>
      </c>
      <c r="C104" s="19" t="str">
        <f t="shared" si="128"/>
        <v>abril</v>
      </c>
      <c r="D104" s="20" t="s">
        <v>19</v>
      </c>
      <c r="E104" s="20">
        <v>65.099999999999994</v>
      </c>
      <c r="F104" s="21">
        <v>0.71</v>
      </c>
      <c r="G104" s="20">
        <v>37</v>
      </c>
      <c r="H104" s="20">
        <v>0.3</v>
      </c>
      <c r="I104" s="20">
        <v>27</v>
      </c>
      <c r="J104" s="27">
        <f t="shared" si="129"/>
        <v>8.1</v>
      </c>
      <c r="L104" s="12" t="s">
        <v>139</v>
      </c>
      <c r="M104" s="2">
        <f t="shared" ref="M104" si="208">AVERAGE(F135:F174)</f>
        <v>0.82150000000000001</v>
      </c>
      <c r="N104">
        <f t="shared" ref="N104" si="209">_xlfn.STDEV.S(F135:F174)</f>
        <v>0.19153295224287603</v>
      </c>
      <c r="Q104" s="12" t="s">
        <v>139</v>
      </c>
      <c r="R104">
        <f t="shared" si="138"/>
        <v>61.685000000000002</v>
      </c>
      <c r="S104">
        <f t="shared" si="139"/>
        <v>15.780574549142555</v>
      </c>
    </row>
    <row r="105" spans="1:19" x14ac:dyDescent="0.25">
      <c r="A105">
        <f t="shared" ca="1" si="127"/>
        <v>5.6777858201218723E-2</v>
      </c>
      <c r="B105" s="18">
        <v>43073</v>
      </c>
      <c r="C105" s="19" t="str">
        <f t="shared" si="128"/>
        <v>diciembre</v>
      </c>
      <c r="D105" s="20" t="s">
        <v>15</v>
      </c>
      <c r="E105" s="20">
        <v>34.9</v>
      </c>
      <c r="F105" s="21">
        <v>1.54</v>
      </c>
      <c r="G105" s="20">
        <v>16</v>
      </c>
      <c r="H105" s="20">
        <v>0.3</v>
      </c>
      <c r="I105" s="20">
        <v>13</v>
      </c>
      <c r="J105" s="27">
        <f t="shared" si="129"/>
        <v>3.9</v>
      </c>
      <c r="L105" s="12" t="s">
        <v>140</v>
      </c>
      <c r="M105" s="2">
        <f t="shared" ref="M105" si="210">AVERAGE(F104:F143)</f>
        <v>0.82850000000000001</v>
      </c>
      <c r="N105">
        <f t="shared" ref="N105" si="211">_xlfn.STDEV.S(F104:F143)</f>
        <v>0.27536036993970892</v>
      </c>
      <c r="Q105" s="12" t="s">
        <v>140</v>
      </c>
      <c r="R105">
        <f t="shared" si="138"/>
        <v>61.480000000000004</v>
      </c>
      <c r="S105">
        <f t="shared" si="139"/>
        <v>15.809401927800749</v>
      </c>
    </row>
    <row r="106" spans="1:19" x14ac:dyDescent="0.25">
      <c r="A106">
        <f t="shared" ca="1" si="127"/>
        <v>0.36137985685254292</v>
      </c>
      <c r="B106" s="18">
        <v>42835</v>
      </c>
      <c r="C106" s="19" t="str">
        <f t="shared" si="128"/>
        <v>abril</v>
      </c>
      <c r="D106" s="20" t="s">
        <v>15</v>
      </c>
      <c r="E106" s="20">
        <v>58.499999999999993</v>
      </c>
      <c r="F106" s="21">
        <v>0.74</v>
      </c>
      <c r="G106" s="20">
        <v>48</v>
      </c>
      <c r="H106" s="20">
        <v>0.3</v>
      </c>
      <c r="I106" s="20">
        <v>25</v>
      </c>
      <c r="J106" s="27">
        <f t="shared" si="129"/>
        <v>7.5</v>
      </c>
      <c r="L106" s="12" t="s">
        <v>141</v>
      </c>
      <c r="M106" s="2">
        <f t="shared" ref="M106" si="212">AVERAGE(F137:F176)</f>
        <v>0.82350000000000012</v>
      </c>
      <c r="N106">
        <f t="shared" ref="N106" si="213">_xlfn.STDEV.S(F137:F176)</f>
        <v>0.19043203242721221</v>
      </c>
      <c r="Q106" s="12" t="s">
        <v>141</v>
      </c>
      <c r="R106">
        <f t="shared" si="138"/>
        <v>61.555000000000007</v>
      </c>
      <c r="S106">
        <f t="shared" si="139"/>
        <v>15.80467373794321</v>
      </c>
    </row>
    <row r="107" spans="1:19" x14ac:dyDescent="0.25">
      <c r="A107">
        <f t="shared" ca="1" si="127"/>
        <v>0.46248893574507055</v>
      </c>
      <c r="B107" s="14">
        <v>42998</v>
      </c>
      <c r="C107" s="15" t="str">
        <f t="shared" si="128"/>
        <v>septiembre</v>
      </c>
      <c r="D107" s="16" t="s">
        <v>20</v>
      </c>
      <c r="E107" s="16">
        <v>67.099999999999994</v>
      </c>
      <c r="F107" s="17">
        <v>0.69</v>
      </c>
      <c r="G107" s="16">
        <v>52</v>
      </c>
      <c r="H107" s="16">
        <v>0.3</v>
      </c>
      <c r="I107" s="16">
        <v>27</v>
      </c>
      <c r="J107" s="28">
        <f t="shared" si="129"/>
        <v>8.1</v>
      </c>
      <c r="L107" s="12" t="s">
        <v>142</v>
      </c>
      <c r="M107" s="2">
        <f t="shared" ref="M107" si="214">AVERAGE(F106:F145)</f>
        <v>0.81025000000000014</v>
      </c>
      <c r="N107">
        <f t="shared" ref="N107" si="215">_xlfn.STDEV.S(F106:F145)</f>
        <v>0.25026639652731825</v>
      </c>
      <c r="Q107" s="12" t="s">
        <v>142</v>
      </c>
      <c r="R107">
        <f t="shared" si="138"/>
        <v>61.980000000000004</v>
      </c>
      <c r="S107">
        <f t="shared" si="139"/>
        <v>16.061444337069982</v>
      </c>
    </row>
    <row r="108" spans="1:19" x14ac:dyDescent="0.25">
      <c r="A108">
        <f t="shared" ca="1" si="127"/>
        <v>0.94357223423151981</v>
      </c>
      <c r="B108" s="14">
        <v>42964</v>
      </c>
      <c r="C108" s="15" t="str">
        <f t="shared" si="128"/>
        <v>agosto</v>
      </c>
      <c r="D108" s="16" t="s">
        <v>18</v>
      </c>
      <c r="E108" s="16">
        <v>68</v>
      </c>
      <c r="F108" s="17">
        <v>0.67</v>
      </c>
      <c r="G108" s="16">
        <v>42</v>
      </c>
      <c r="H108" s="16">
        <v>0.5</v>
      </c>
      <c r="I108" s="16">
        <v>30</v>
      </c>
      <c r="J108" s="28">
        <f t="shared" si="129"/>
        <v>15</v>
      </c>
      <c r="L108" s="12" t="s">
        <v>143</v>
      </c>
      <c r="M108" s="2">
        <f t="shared" ref="M108" si="216">AVERAGE(F139:F178)</f>
        <v>0.81700000000000017</v>
      </c>
      <c r="N108">
        <f t="shared" ref="N108" si="217">_xlfn.STDEV.S(F139:F178)</f>
        <v>0.19483326204732027</v>
      </c>
      <c r="Q108" s="12" t="s">
        <v>143</v>
      </c>
      <c r="R108">
        <f t="shared" si="138"/>
        <v>61.577500000000022</v>
      </c>
      <c r="S108">
        <f t="shared" si="139"/>
        <v>15.575791245983019</v>
      </c>
    </row>
    <row r="109" spans="1:19" x14ac:dyDescent="0.25">
      <c r="A109">
        <f t="shared" ca="1" si="127"/>
        <v>0.67615408370089103</v>
      </c>
      <c r="B109" s="18">
        <v>43000</v>
      </c>
      <c r="C109" s="19" t="str">
        <f t="shared" si="128"/>
        <v>septiembre</v>
      </c>
      <c r="D109" s="20" t="s">
        <v>14</v>
      </c>
      <c r="E109" s="20">
        <v>64.8</v>
      </c>
      <c r="F109" s="21">
        <v>0.74</v>
      </c>
      <c r="G109" s="20">
        <v>34</v>
      </c>
      <c r="H109" s="20">
        <v>0.3</v>
      </c>
      <c r="I109" s="20">
        <v>26</v>
      </c>
      <c r="J109" s="27">
        <f t="shared" si="129"/>
        <v>7.8</v>
      </c>
      <c r="L109" s="12" t="s">
        <v>144</v>
      </c>
      <c r="M109" s="2">
        <f t="shared" ref="M109" si="218">AVERAGE(F108:F147)</f>
        <v>0.82</v>
      </c>
      <c r="N109">
        <f t="shared" ref="N109" si="219">_xlfn.STDEV.S(F108:F147)</f>
        <v>0.25416530054277692</v>
      </c>
      <c r="Q109" s="12" t="s">
        <v>144</v>
      </c>
      <c r="R109">
        <f t="shared" si="138"/>
        <v>61.635000000000012</v>
      </c>
      <c r="S109">
        <f t="shared" si="139"/>
        <v>15.642873424224657</v>
      </c>
    </row>
    <row r="110" spans="1:19" x14ac:dyDescent="0.25">
      <c r="A110">
        <f t="shared" ca="1" si="127"/>
        <v>0.23328672121991989</v>
      </c>
      <c r="B110" s="14">
        <v>42909</v>
      </c>
      <c r="C110" s="15" t="str">
        <f t="shared" si="128"/>
        <v>junio</v>
      </c>
      <c r="D110" s="16" t="s">
        <v>14</v>
      </c>
      <c r="E110" s="16">
        <v>79.899999999999991</v>
      </c>
      <c r="F110" s="17">
        <v>0.61</v>
      </c>
      <c r="G110" s="16">
        <v>39</v>
      </c>
      <c r="H110" s="16">
        <v>0.3</v>
      </c>
      <c r="I110" s="16">
        <v>33</v>
      </c>
      <c r="J110" s="28">
        <f t="shared" si="129"/>
        <v>9.9</v>
      </c>
      <c r="L110" s="12" t="s">
        <v>145</v>
      </c>
      <c r="M110" s="2">
        <f t="shared" ref="M110" si="220">AVERAGE(F141:F180)</f>
        <v>0.79800000000000004</v>
      </c>
      <c r="N110">
        <f t="shared" ref="N110" si="221">_xlfn.STDEV.S(F141:F180)</f>
        <v>0.16578020666857932</v>
      </c>
      <c r="Q110" s="12" t="s">
        <v>145</v>
      </c>
      <c r="R110">
        <f t="shared" si="138"/>
        <v>61.727500000000006</v>
      </c>
      <c r="S110">
        <f t="shared" si="139"/>
        <v>16.14374813817702</v>
      </c>
    </row>
    <row r="111" spans="1:19" x14ac:dyDescent="0.25">
      <c r="A111">
        <f t="shared" ca="1" si="127"/>
        <v>0.17701458635733358</v>
      </c>
      <c r="B111" s="18">
        <v>42822</v>
      </c>
      <c r="C111" s="19" t="str">
        <f t="shared" si="128"/>
        <v>marzo</v>
      </c>
      <c r="D111" s="20" t="s">
        <v>19</v>
      </c>
      <c r="E111" s="20">
        <v>55.9</v>
      </c>
      <c r="F111" s="21">
        <v>0.83</v>
      </c>
      <c r="G111" s="20">
        <v>48</v>
      </c>
      <c r="H111" s="20">
        <v>0.3</v>
      </c>
      <c r="I111" s="20">
        <v>23</v>
      </c>
      <c r="J111" s="27">
        <f t="shared" si="129"/>
        <v>6.8999999999999995</v>
      </c>
      <c r="L111" s="12" t="s">
        <v>146</v>
      </c>
      <c r="M111" s="2">
        <f t="shared" ref="M111" si="222">AVERAGE(F110:F149)</f>
        <v>0.83324999999999994</v>
      </c>
      <c r="N111">
        <f t="shared" ref="N111" si="223">_xlfn.STDEV.S(F110:F149)</f>
        <v>0.26239906484354925</v>
      </c>
      <c r="Q111" s="12" t="s">
        <v>146</v>
      </c>
      <c r="R111">
        <f t="shared" si="138"/>
        <v>60.995000000000005</v>
      </c>
      <c r="S111">
        <f t="shared" si="139"/>
        <v>16.109950503539018</v>
      </c>
    </row>
    <row r="112" spans="1:19" x14ac:dyDescent="0.25">
      <c r="A112">
        <f t="shared" ca="1" si="127"/>
        <v>0.74794236996132424</v>
      </c>
      <c r="B112" s="14">
        <v>43094</v>
      </c>
      <c r="C112" s="15" t="str">
        <f t="shared" si="128"/>
        <v>diciembre</v>
      </c>
      <c r="D112" s="16" t="s">
        <v>15</v>
      </c>
      <c r="E112" s="16">
        <v>35.5</v>
      </c>
      <c r="F112" s="17">
        <v>1.25</v>
      </c>
      <c r="G112" s="16">
        <v>19</v>
      </c>
      <c r="H112" s="16">
        <v>0.3</v>
      </c>
      <c r="I112" s="16">
        <v>15</v>
      </c>
      <c r="J112" s="28">
        <f t="shared" si="129"/>
        <v>4.5</v>
      </c>
      <c r="L112" s="12" t="s">
        <v>147</v>
      </c>
      <c r="M112" s="2">
        <f t="shared" ref="M112" si="224">AVERAGE(F143:F182)</f>
        <v>0.80174999999999996</v>
      </c>
      <c r="N112">
        <f t="shared" ref="N112" si="225">_xlfn.STDEV.S(F143:F182)</f>
        <v>0.16751406370350386</v>
      </c>
      <c r="Q112" s="12" t="s">
        <v>147</v>
      </c>
      <c r="R112">
        <f t="shared" si="138"/>
        <v>60.56</v>
      </c>
      <c r="S112">
        <f t="shared" si="139"/>
        <v>16.354132801772849</v>
      </c>
    </row>
    <row r="113" spans="1:19" x14ac:dyDescent="0.25">
      <c r="A113">
        <f t="shared" ca="1" si="127"/>
        <v>3.9776115695518643E-2</v>
      </c>
      <c r="B113" s="14">
        <v>42808</v>
      </c>
      <c r="C113" s="15" t="str">
        <f t="shared" si="128"/>
        <v>marzo</v>
      </c>
      <c r="D113" s="16" t="s">
        <v>19</v>
      </c>
      <c r="E113" s="16">
        <v>58.9</v>
      </c>
      <c r="F113" s="17">
        <v>0.87</v>
      </c>
      <c r="G113" s="16">
        <v>35</v>
      </c>
      <c r="H113" s="16">
        <v>0.3</v>
      </c>
      <c r="I113" s="16">
        <v>23</v>
      </c>
      <c r="J113" s="28">
        <f t="shared" si="129"/>
        <v>6.8999999999999995</v>
      </c>
      <c r="L113" s="12" t="s">
        <v>148</v>
      </c>
      <c r="M113" s="2">
        <f t="shared" ref="M113" si="226">AVERAGE(F112:F151)</f>
        <v>0.84075000000000011</v>
      </c>
      <c r="N113">
        <f t="shared" ref="N113" si="227">_xlfn.STDEV.S(F112:F151)</f>
        <v>0.26163575678941348</v>
      </c>
      <c r="Q113" s="12" t="s">
        <v>148</v>
      </c>
      <c r="R113">
        <f t="shared" si="138"/>
        <v>60.222500000000004</v>
      </c>
      <c r="S113">
        <f t="shared" si="139"/>
        <v>16.12037903428628</v>
      </c>
    </row>
    <row r="114" spans="1:19" x14ac:dyDescent="0.25">
      <c r="A114">
        <f t="shared" ca="1" si="127"/>
        <v>0.61954890915338701</v>
      </c>
      <c r="B114" s="14">
        <v>43080</v>
      </c>
      <c r="C114" s="15" t="str">
        <f t="shared" si="128"/>
        <v>diciembre</v>
      </c>
      <c r="D114" s="16" t="s">
        <v>15</v>
      </c>
      <c r="E114" s="16">
        <v>45.099999999999994</v>
      </c>
      <c r="F114" s="17">
        <v>1.1100000000000001</v>
      </c>
      <c r="G114" s="16">
        <v>33</v>
      </c>
      <c r="H114" s="16">
        <v>0.3</v>
      </c>
      <c r="I114" s="16">
        <v>17</v>
      </c>
      <c r="J114" s="28">
        <f t="shared" si="129"/>
        <v>5.0999999999999996</v>
      </c>
      <c r="L114" s="12" t="s">
        <v>149</v>
      </c>
      <c r="M114" s="2">
        <f t="shared" ref="M114" si="228">AVERAGE(F145:F184)</f>
        <v>0.80174999999999996</v>
      </c>
      <c r="N114">
        <f t="shared" ref="N114" si="229">_xlfn.STDEV.S(F145:F184)</f>
        <v>0.17024699251833617</v>
      </c>
      <c r="Q114" s="12" t="s">
        <v>149</v>
      </c>
      <c r="R114">
        <f t="shared" si="138"/>
        <v>60.625</v>
      </c>
      <c r="S114">
        <f t="shared" si="139"/>
        <v>16.107919471067945</v>
      </c>
    </row>
    <row r="115" spans="1:19" x14ac:dyDescent="0.25">
      <c r="A115">
        <f t="shared" ca="1" si="127"/>
        <v>0.61664401889485909</v>
      </c>
      <c r="B115" s="18">
        <v>42939</v>
      </c>
      <c r="C115" s="19" t="str">
        <f t="shared" si="128"/>
        <v>julio</v>
      </c>
      <c r="D115" s="20" t="s">
        <v>17</v>
      </c>
      <c r="E115" s="20">
        <v>89.1</v>
      </c>
      <c r="F115" s="21">
        <v>0.51</v>
      </c>
      <c r="G115" s="20">
        <v>72</v>
      </c>
      <c r="H115" s="20">
        <v>0.5</v>
      </c>
      <c r="I115" s="20">
        <v>37</v>
      </c>
      <c r="J115" s="27">
        <f t="shared" si="129"/>
        <v>18.5</v>
      </c>
      <c r="L115" s="12" t="s">
        <v>150</v>
      </c>
      <c r="M115" s="2">
        <f t="shared" ref="M115" si="230">AVERAGE(F114:F153)</f>
        <v>0.82825000000000004</v>
      </c>
      <c r="N115">
        <f t="shared" ref="N115" si="231">_xlfn.STDEV.S(F114:F153)</f>
        <v>0.25404307629885198</v>
      </c>
      <c r="Q115" s="12" t="s">
        <v>150</v>
      </c>
      <c r="R115">
        <f t="shared" si="138"/>
        <v>60.647500000000001</v>
      </c>
      <c r="S115">
        <f t="shared" si="139"/>
        <v>15.639587638741336</v>
      </c>
    </row>
    <row r="116" spans="1:19" x14ac:dyDescent="0.25">
      <c r="A116">
        <f t="shared" ca="1" si="127"/>
        <v>0.57995576199476184</v>
      </c>
      <c r="B116" s="14">
        <v>42819</v>
      </c>
      <c r="C116" s="15" t="str">
        <f t="shared" si="128"/>
        <v>marzo</v>
      </c>
      <c r="D116" s="16" t="s">
        <v>16</v>
      </c>
      <c r="E116" s="16">
        <v>58.199999999999996</v>
      </c>
      <c r="F116" s="17">
        <v>0.8</v>
      </c>
      <c r="G116" s="16">
        <v>50</v>
      </c>
      <c r="H116" s="16">
        <v>0.3</v>
      </c>
      <c r="I116" s="16">
        <v>24</v>
      </c>
      <c r="J116" s="28">
        <f t="shared" si="129"/>
        <v>7.1999999999999993</v>
      </c>
      <c r="L116" s="12" t="s">
        <v>151</v>
      </c>
      <c r="M116" s="2">
        <f t="shared" ref="M116" si="232">AVERAGE(F147:F186)</f>
        <v>0.7932499999999999</v>
      </c>
      <c r="N116">
        <f t="shared" ref="N116" si="233">_xlfn.STDEV.S(F147:F186)</f>
        <v>0.16454112571415719</v>
      </c>
      <c r="Q116" s="12" t="s">
        <v>151</v>
      </c>
      <c r="R116">
        <f t="shared" si="138"/>
        <v>60.975000000000001</v>
      </c>
      <c r="S116">
        <f t="shared" si="139"/>
        <v>15.643874245011281</v>
      </c>
    </row>
    <row r="117" spans="1:19" x14ac:dyDescent="0.25">
      <c r="A117">
        <f t="shared" ca="1" si="127"/>
        <v>0.14110969384107341</v>
      </c>
      <c r="B117" s="18">
        <v>42781</v>
      </c>
      <c r="C117" s="19" t="str">
        <f t="shared" si="128"/>
        <v>febrero</v>
      </c>
      <c r="D117" s="20" t="s">
        <v>20</v>
      </c>
      <c r="E117" s="20">
        <v>52</v>
      </c>
      <c r="F117" s="21">
        <v>0.91</v>
      </c>
      <c r="G117" s="20">
        <v>33</v>
      </c>
      <c r="H117" s="20">
        <v>0.3</v>
      </c>
      <c r="I117" s="20">
        <v>20</v>
      </c>
      <c r="J117" s="27">
        <f t="shared" si="129"/>
        <v>6</v>
      </c>
      <c r="L117" s="12" t="s">
        <v>152</v>
      </c>
      <c r="M117" s="2">
        <f t="shared" ref="M117" si="234">AVERAGE(F116:F155)</f>
        <v>0.82550000000000023</v>
      </c>
      <c r="N117">
        <f t="shared" ref="N117" si="235">_xlfn.STDEV.S(F116:F155)</f>
        <v>0.24532500682636976</v>
      </c>
      <c r="Q117" s="12" t="s">
        <v>152</v>
      </c>
      <c r="R117">
        <f t="shared" si="138"/>
        <v>60.335000000000001</v>
      </c>
      <c r="S117">
        <f t="shared" si="139"/>
        <v>15.469137533420312</v>
      </c>
    </row>
    <row r="118" spans="1:19" x14ac:dyDescent="0.25">
      <c r="A118">
        <f t="shared" ca="1" si="127"/>
        <v>6.6739921883204545E-2</v>
      </c>
      <c r="B118" s="14">
        <v>42967</v>
      </c>
      <c r="C118" s="15" t="str">
        <f t="shared" si="128"/>
        <v>agosto</v>
      </c>
      <c r="D118" s="16" t="s">
        <v>17</v>
      </c>
      <c r="E118" s="16">
        <v>74.3</v>
      </c>
      <c r="F118" s="17">
        <v>0.65</v>
      </c>
      <c r="G118" s="16">
        <v>53</v>
      </c>
      <c r="H118" s="16">
        <v>0.5</v>
      </c>
      <c r="I118" s="16">
        <v>31</v>
      </c>
      <c r="J118" s="28">
        <f t="shared" si="129"/>
        <v>15.5</v>
      </c>
      <c r="L118" s="12" t="s">
        <v>153</v>
      </c>
      <c r="M118" s="2">
        <f t="shared" ref="M118" si="236">AVERAGE(F149:F188)</f>
        <v>0.7962499999999999</v>
      </c>
      <c r="N118">
        <f t="shared" ref="N118" si="237">_xlfn.STDEV.S(F149:F188)</f>
        <v>0.16680539098463912</v>
      </c>
      <c r="Q118" s="12" t="s">
        <v>153</v>
      </c>
      <c r="R118">
        <f t="shared" si="138"/>
        <v>60.532500000000006</v>
      </c>
      <c r="S118">
        <f t="shared" si="139"/>
        <v>14.863624931663702</v>
      </c>
    </row>
    <row r="119" spans="1:19" x14ac:dyDescent="0.25">
      <c r="A119">
        <f t="shared" ca="1" si="127"/>
        <v>2.150162743085271E-2</v>
      </c>
      <c r="B119" s="18">
        <v>42913</v>
      </c>
      <c r="C119" s="19" t="str">
        <f t="shared" si="128"/>
        <v>junio</v>
      </c>
      <c r="D119" s="20" t="s">
        <v>19</v>
      </c>
      <c r="E119" s="20">
        <v>75.3</v>
      </c>
      <c r="F119" s="21">
        <v>0.63</v>
      </c>
      <c r="G119" s="20">
        <v>62</v>
      </c>
      <c r="H119" s="20">
        <v>0.3</v>
      </c>
      <c r="I119" s="20">
        <v>31</v>
      </c>
      <c r="J119" s="27">
        <f t="shared" si="129"/>
        <v>9.2999999999999989</v>
      </c>
      <c r="L119" s="12" t="s">
        <v>154</v>
      </c>
      <c r="M119" s="2">
        <f t="shared" ref="M119" si="238">AVERAGE(F118:F157)</f>
        <v>0.81800000000000017</v>
      </c>
      <c r="N119">
        <f t="shared" ref="N119" si="239">_xlfn.STDEV.S(F118:F157)</f>
        <v>0.24644341941784242</v>
      </c>
      <c r="Q119" s="12" t="s">
        <v>154</v>
      </c>
      <c r="R119">
        <f t="shared" si="138"/>
        <v>60.917500000000004</v>
      </c>
      <c r="S119">
        <f t="shared" si="139"/>
        <v>15.021562705297113</v>
      </c>
    </row>
    <row r="120" spans="1:19" x14ac:dyDescent="0.25">
      <c r="A120">
        <f t="shared" ca="1" si="127"/>
        <v>0.77745119064233814</v>
      </c>
      <c r="B120" s="14">
        <v>42977</v>
      </c>
      <c r="C120" s="15" t="str">
        <f t="shared" si="128"/>
        <v>agosto</v>
      </c>
      <c r="D120" s="16" t="s">
        <v>20</v>
      </c>
      <c r="E120" s="16">
        <v>72</v>
      </c>
      <c r="F120" s="17">
        <v>0.63</v>
      </c>
      <c r="G120" s="16">
        <v>51</v>
      </c>
      <c r="H120" s="16">
        <v>0.5</v>
      </c>
      <c r="I120" s="16">
        <v>30</v>
      </c>
      <c r="J120" s="28">
        <f t="shared" si="129"/>
        <v>15</v>
      </c>
      <c r="L120" s="12" t="s">
        <v>155</v>
      </c>
      <c r="M120" s="2">
        <f t="shared" ref="M120" si="240">AVERAGE(F151:F190)</f>
        <v>0.80850000000000011</v>
      </c>
      <c r="N120">
        <f t="shared" ref="N120" si="241">_xlfn.STDEV.S(F151:F190)</f>
        <v>0.18509249247127843</v>
      </c>
      <c r="Q120" s="12" t="s">
        <v>155</v>
      </c>
      <c r="R120">
        <f t="shared" si="138"/>
        <v>60.935000000000002</v>
      </c>
      <c r="S120">
        <f t="shared" si="139"/>
        <v>15.422434335611053</v>
      </c>
    </row>
    <row r="121" spans="1:19" x14ac:dyDescent="0.25">
      <c r="A121">
        <f t="shared" ca="1" si="127"/>
        <v>0.89280050759320917</v>
      </c>
      <c r="B121" s="14">
        <v>42958</v>
      </c>
      <c r="C121" s="15" t="str">
        <f t="shared" si="128"/>
        <v>agosto</v>
      </c>
      <c r="D121" s="16" t="s">
        <v>14</v>
      </c>
      <c r="E121" s="16">
        <v>75</v>
      </c>
      <c r="F121" s="17">
        <v>0.67</v>
      </c>
      <c r="G121" s="16">
        <v>49</v>
      </c>
      <c r="H121" s="16">
        <v>0.5</v>
      </c>
      <c r="I121" s="16">
        <v>30</v>
      </c>
      <c r="J121" s="28">
        <f t="shared" si="129"/>
        <v>15</v>
      </c>
      <c r="L121" s="12" t="s">
        <v>156</v>
      </c>
      <c r="M121" s="2">
        <f t="shared" ref="M121" si="242">AVERAGE(F120:F159)</f>
        <v>0.83399999999999996</v>
      </c>
      <c r="N121">
        <f t="shared" ref="N121" si="243">_xlfn.STDEV.S(F120:F159)</f>
        <v>0.25335492485585864</v>
      </c>
      <c r="Q121" s="12" t="s">
        <v>156</v>
      </c>
      <c r="R121">
        <f t="shared" si="138"/>
        <v>59.972500000000004</v>
      </c>
      <c r="S121">
        <f t="shared" si="139"/>
        <v>15.321787490144393</v>
      </c>
    </row>
    <row r="122" spans="1:19" x14ac:dyDescent="0.25">
      <c r="A122">
        <f t="shared" ca="1" si="127"/>
        <v>5.0506673514641443E-2</v>
      </c>
      <c r="B122" s="18">
        <v>42746</v>
      </c>
      <c r="C122" s="19" t="str">
        <f t="shared" si="128"/>
        <v>enero</v>
      </c>
      <c r="D122" s="20" t="s">
        <v>20</v>
      </c>
      <c r="E122" s="20">
        <v>32.599999999999994</v>
      </c>
      <c r="F122" s="21">
        <v>1.54</v>
      </c>
      <c r="G122" s="20">
        <v>23</v>
      </c>
      <c r="H122" s="20">
        <v>0.3</v>
      </c>
      <c r="I122" s="20">
        <v>12</v>
      </c>
      <c r="J122" s="27">
        <f t="shared" si="129"/>
        <v>3.5999999999999996</v>
      </c>
      <c r="L122" s="12" t="s">
        <v>157</v>
      </c>
      <c r="M122" s="2">
        <f t="shared" ref="M122" si="244">AVERAGE(F153:F192)</f>
        <v>0.80775000000000008</v>
      </c>
      <c r="N122">
        <f t="shared" ref="N122" si="245">_xlfn.STDEV.S(F153:F192)</f>
        <v>0.19715264813505889</v>
      </c>
      <c r="Q122" s="12" t="s">
        <v>157</v>
      </c>
      <c r="R122">
        <f t="shared" si="138"/>
        <v>59.480000000000004</v>
      </c>
      <c r="S122">
        <f t="shared" si="139"/>
        <v>15.146282456153303</v>
      </c>
    </row>
    <row r="123" spans="1:19" x14ac:dyDescent="0.25">
      <c r="A123">
        <f t="shared" ca="1" si="127"/>
        <v>0.66614935498308203</v>
      </c>
      <c r="B123" s="18">
        <v>42934</v>
      </c>
      <c r="C123" s="19" t="str">
        <f t="shared" si="128"/>
        <v>julio</v>
      </c>
      <c r="D123" s="20" t="s">
        <v>19</v>
      </c>
      <c r="E123" s="20">
        <v>99.3</v>
      </c>
      <c r="F123" s="21">
        <v>0.47</v>
      </c>
      <c r="G123" s="20">
        <v>76</v>
      </c>
      <c r="H123" s="20">
        <v>0.5</v>
      </c>
      <c r="I123" s="20">
        <v>41</v>
      </c>
      <c r="J123" s="27">
        <f t="shared" si="129"/>
        <v>20.5</v>
      </c>
      <c r="L123" s="12" t="s">
        <v>158</v>
      </c>
      <c r="M123" s="2">
        <f t="shared" ref="M123" si="246">AVERAGE(F122:F161)</f>
        <v>0.84275</v>
      </c>
      <c r="N123">
        <f t="shared" ref="N123" si="247">_xlfn.STDEV.S(F122:F161)</f>
        <v>0.2504558664228908</v>
      </c>
      <c r="Q123" s="12" t="s">
        <v>158</v>
      </c>
      <c r="R123">
        <f t="shared" si="138"/>
        <v>59.200000000000024</v>
      </c>
      <c r="S123">
        <f t="shared" si="139"/>
        <v>15.143772653279404</v>
      </c>
    </row>
    <row r="124" spans="1:19" x14ac:dyDescent="0.25">
      <c r="A124">
        <f t="shared" ca="1" si="127"/>
        <v>0.58708773128792457</v>
      </c>
      <c r="B124" s="14">
        <v>42880</v>
      </c>
      <c r="C124" s="15" t="str">
        <f t="shared" si="128"/>
        <v>mayo</v>
      </c>
      <c r="D124" s="16" t="s">
        <v>18</v>
      </c>
      <c r="E124" s="16">
        <v>71.699999999999989</v>
      </c>
      <c r="F124" s="17">
        <v>0.69</v>
      </c>
      <c r="G124" s="16">
        <v>53</v>
      </c>
      <c r="H124" s="16">
        <v>0.3</v>
      </c>
      <c r="I124" s="16">
        <v>29</v>
      </c>
      <c r="J124" s="28">
        <f t="shared" si="129"/>
        <v>8.6999999999999993</v>
      </c>
      <c r="L124" s="12" t="s">
        <v>159</v>
      </c>
      <c r="M124" s="2">
        <f t="shared" ref="M124" si="248">AVERAGE(F155:F194)</f>
        <v>0.80449999999999999</v>
      </c>
      <c r="N124">
        <f t="shared" ref="N124" si="249">_xlfn.STDEV.S(F155:F194)</f>
        <v>0.19924151045196195</v>
      </c>
      <c r="Q124" s="12" t="s">
        <v>159</v>
      </c>
      <c r="R124">
        <f t="shared" si="138"/>
        <v>59.567500000000017</v>
      </c>
      <c r="S124">
        <f t="shared" si="139"/>
        <v>14.960316069875175</v>
      </c>
    </row>
    <row r="125" spans="1:19" x14ac:dyDescent="0.25">
      <c r="A125">
        <f t="shared" ca="1" si="127"/>
        <v>0.24017679129437486</v>
      </c>
      <c r="B125" s="14">
        <v>42960</v>
      </c>
      <c r="C125" s="15" t="str">
        <f t="shared" si="128"/>
        <v>agosto</v>
      </c>
      <c r="D125" s="16" t="s">
        <v>17</v>
      </c>
      <c r="E125" s="16">
        <v>67.699999999999989</v>
      </c>
      <c r="F125" s="17">
        <v>0.65</v>
      </c>
      <c r="G125" s="16">
        <v>54</v>
      </c>
      <c r="H125" s="16">
        <v>0.5</v>
      </c>
      <c r="I125" s="16">
        <v>29</v>
      </c>
      <c r="J125" s="28">
        <f t="shared" si="129"/>
        <v>14.5</v>
      </c>
      <c r="L125" s="12" t="s">
        <v>160</v>
      </c>
      <c r="M125" s="2">
        <f t="shared" ref="M125" si="250">AVERAGE(F124:F163)</f>
        <v>0.83200000000000007</v>
      </c>
      <c r="N125">
        <f t="shared" ref="N125" si="251">_xlfn.STDEV.S(F124:F163)</f>
        <v>0.21691543903629304</v>
      </c>
      <c r="Q125" s="12" t="s">
        <v>160</v>
      </c>
      <c r="R125">
        <f t="shared" si="138"/>
        <v>58.687500000000014</v>
      </c>
      <c r="S125">
        <f t="shared" si="139"/>
        <v>14.600388202243535</v>
      </c>
    </row>
    <row r="126" spans="1:19" x14ac:dyDescent="0.25">
      <c r="A126">
        <f t="shared" ca="1" si="127"/>
        <v>0.36636507411750152</v>
      </c>
      <c r="B126" s="14">
        <v>43093</v>
      </c>
      <c r="C126" s="15" t="str">
        <f t="shared" si="128"/>
        <v>diciembre</v>
      </c>
      <c r="D126" s="16" t="s">
        <v>17</v>
      </c>
      <c r="E126" s="16">
        <v>35.799999999999997</v>
      </c>
      <c r="F126" s="17">
        <v>1.25</v>
      </c>
      <c r="G126" s="16">
        <v>26</v>
      </c>
      <c r="H126" s="16">
        <v>0.3</v>
      </c>
      <c r="I126" s="16">
        <v>16</v>
      </c>
      <c r="J126" s="28">
        <f t="shared" si="129"/>
        <v>4.8</v>
      </c>
      <c r="L126" s="12" t="s">
        <v>161</v>
      </c>
      <c r="M126" s="2">
        <f t="shared" ref="M126" si="252">AVERAGE(F157:F196)</f>
        <v>0.81349999999999978</v>
      </c>
      <c r="N126">
        <f t="shared" ref="N126" si="253">_xlfn.STDEV.S(F157:F196)</f>
        <v>0.22069296458062429</v>
      </c>
      <c r="Q126" s="12" t="s">
        <v>161</v>
      </c>
      <c r="R126">
        <f t="shared" si="138"/>
        <v>58.810000000000016</v>
      </c>
      <c r="S126">
        <f t="shared" si="139"/>
        <v>13.339086157312034</v>
      </c>
    </row>
    <row r="127" spans="1:19" x14ac:dyDescent="0.25">
      <c r="A127">
        <f t="shared" ca="1" si="127"/>
        <v>0.97781722990420261</v>
      </c>
      <c r="B127" s="18">
        <v>42937</v>
      </c>
      <c r="C127" s="19" t="str">
        <f t="shared" si="128"/>
        <v>julio</v>
      </c>
      <c r="D127" s="20" t="s">
        <v>14</v>
      </c>
      <c r="E127" s="20">
        <v>76.899999999999991</v>
      </c>
      <c r="F127" s="21">
        <v>0.56999999999999995</v>
      </c>
      <c r="G127" s="20">
        <v>59</v>
      </c>
      <c r="H127" s="20">
        <v>0.5</v>
      </c>
      <c r="I127" s="20">
        <v>33</v>
      </c>
      <c r="J127" s="27">
        <f t="shared" si="129"/>
        <v>16.5</v>
      </c>
      <c r="L127" s="12" t="s">
        <v>162</v>
      </c>
      <c r="M127" s="2">
        <f t="shared" ref="M127" si="254">AVERAGE(F126:F165)</f>
        <v>0.83050000000000013</v>
      </c>
      <c r="N127">
        <f t="shared" ref="N127" si="255">_xlfn.STDEV.S(F126:F165)</f>
        <v>0.21822065990702233</v>
      </c>
      <c r="Q127" s="12" t="s">
        <v>162</v>
      </c>
      <c r="R127">
        <f t="shared" si="138"/>
        <v>58.884999999999991</v>
      </c>
      <c r="S127">
        <f t="shared" si="139"/>
        <v>13.240766072205169</v>
      </c>
    </row>
    <row r="128" spans="1:19" x14ac:dyDescent="0.25">
      <c r="A128">
        <f t="shared" ca="1" si="127"/>
        <v>0.20796379189052849</v>
      </c>
      <c r="B128" s="18">
        <v>43021</v>
      </c>
      <c r="C128" s="19" t="str">
        <f t="shared" si="128"/>
        <v>octubre</v>
      </c>
      <c r="D128" s="20" t="s">
        <v>14</v>
      </c>
      <c r="E128" s="20">
        <v>61.499999999999993</v>
      </c>
      <c r="F128" s="21">
        <v>0.8</v>
      </c>
      <c r="G128" s="20">
        <v>28</v>
      </c>
      <c r="H128" s="20">
        <v>0.3</v>
      </c>
      <c r="I128" s="20">
        <v>25</v>
      </c>
      <c r="J128" s="27">
        <f t="shared" si="129"/>
        <v>7.5</v>
      </c>
      <c r="L128" s="12" t="s">
        <v>163</v>
      </c>
      <c r="M128" s="2">
        <f t="shared" ref="M128" si="256">AVERAGE(F159:F198)</f>
        <v>0.83150000000000013</v>
      </c>
      <c r="N128">
        <f t="shared" ref="N128" si="257">_xlfn.STDEV.S(F159:F198)</f>
        <v>0.24067799532964554</v>
      </c>
      <c r="Q128" s="12" t="s">
        <v>163</v>
      </c>
      <c r="R128">
        <f t="shared" si="138"/>
        <v>59.642499999999998</v>
      </c>
      <c r="S128">
        <f t="shared" si="139"/>
        <v>13.17662225244923</v>
      </c>
    </row>
    <row r="129" spans="1:19" x14ac:dyDescent="0.25">
      <c r="A129">
        <f t="shared" ca="1" si="127"/>
        <v>0.62507578410187414</v>
      </c>
      <c r="B129" s="18">
        <v>42894</v>
      </c>
      <c r="C129" s="19" t="str">
        <f t="shared" si="128"/>
        <v>junio</v>
      </c>
      <c r="D129" s="20" t="s">
        <v>18</v>
      </c>
      <c r="E129" s="20">
        <v>90.699999999999989</v>
      </c>
      <c r="F129" s="21">
        <v>0.5</v>
      </c>
      <c r="G129" s="20">
        <v>46</v>
      </c>
      <c r="H129" s="20">
        <v>0.3</v>
      </c>
      <c r="I129" s="20">
        <v>39</v>
      </c>
      <c r="J129" s="27">
        <f t="shared" si="129"/>
        <v>11.7</v>
      </c>
      <c r="L129" s="12" t="s">
        <v>164</v>
      </c>
      <c r="M129" s="2">
        <f t="shared" ref="M129" si="258">AVERAGE(F128:F167)</f>
        <v>0.82350000000000012</v>
      </c>
      <c r="N129">
        <f t="shared" ref="N129" si="259">_xlfn.STDEV.S(F128:F167)</f>
        <v>0.20418129199316926</v>
      </c>
      <c r="Q129" s="12" t="s">
        <v>164</v>
      </c>
      <c r="R129">
        <f t="shared" si="138"/>
        <v>59.149999999999991</v>
      </c>
      <c r="S129">
        <f t="shared" si="139"/>
        <v>12.741371109374606</v>
      </c>
    </row>
    <row r="130" spans="1:19" x14ac:dyDescent="0.25">
      <c r="A130">
        <f t="shared" ref="A130:A193" ca="1" si="260">RAND()</f>
        <v>0.38231524461387467</v>
      </c>
      <c r="B130" s="14">
        <v>43012</v>
      </c>
      <c r="C130" s="15" t="str">
        <f t="shared" ref="C130:C193" si="261">TEXT(B130, "MMMM")</f>
        <v>octubre</v>
      </c>
      <c r="D130" s="16" t="s">
        <v>20</v>
      </c>
      <c r="E130" s="16">
        <v>61.199999999999996</v>
      </c>
      <c r="F130" s="17">
        <v>0.77</v>
      </c>
      <c r="G130" s="16">
        <v>33</v>
      </c>
      <c r="H130" s="16">
        <v>0.3</v>
      </c>
      <c r="I130" s="16">
        <v>24</v>
      </c>
      <c r="J130" s="28">
        <f t="shared" ref="J130:J193" si="262" xml:space="preserve"> H130*I130</f>
        <v>7.1999999999999993</v>
      </c>
      <c r="L130" s="12" t="s">
        <v>165</v>
      </c>
      <c r="M130" s="2">
        <f t="shared" ref="M130" si="263">AVERAGE(F161:F200)</f>
        <v>0.81325000000000003</v>
      </c>
      <c r="N130">
        <f t="shared" ref="N130" si="264">_xlfn.STDEV.S(F161:F200)</f>
        <v>0.23165389191858049</v>
      </c>
      <c r="Q130" s="12" t="s">
        <v>165</v>
      </c>
      <c r="R130">
        <f t="shared" si="138"/>
        <v>58.86249999999999</v>
      </c>
      <c r="S130">
        <f t="shared" si="139"/>
        <v>12.644579664412072</v>
      </c>
    </row>
    <row r="131" spans="1:19" x14ac:dyDescent="0.25">
      <c r="A131">
        <f t="shared" ca="1" si="260"/>
        <v>0.31126043224523003</v>
      </c>
      <c r="B131" s="18">
        <v>43018</v>
      </c>
      <c r="C131" s="19" t="str">
        <f t="shared" si="261"/>
        <v>octubre</v>
      </c>
      <c r="D131" s="20" t="s">
        <v>19</v>
      </c>
      <c r="E131" s="20">
        <v>58.499999999999993</v>
      </c>
      <c r="F131" s="21">
        <v>0.74</v>
      </c>
      <c r="G131" s="20">
        <v>51</v>
      </c>
      <c r="H131" s="20">
        <v>0.3</v>
      </c>
      <c r="I131" s="20">
        <v>25</v>
      </c>
      <c r="J131" s="27">
        <f t="shared" si="262"/>
        <v>7.5</v>
      </c>
      <c r="L131" s="12" t="s">
        <v>166</v>
      </c>
      <c r="M131" s="2">
        <f t="shared" ref="M131" si="265">AVERAGE(F130:F169)</f>
        <v>0.83999999999999986</v>
      </c>
      <c r="N131">
        <f t="shared" ref="N131" si="266">_xlfn.STDEV.S(F130:F169)</f>
        <v>0.2005505243586094</v>
      </c>
      <c r="Q131" s="12" t="s">
        <v>166</v>
      </c>
      <c r="R131">
        <f t="shared" si="138"/>
        <v>57.697499999999977</v>
      </c>
      <c r="S131">
        <f t="shared" si="139"/>
        <v>12.637703300657414</v>
      </c>
    </row>
    <row r="132" spans="1:19" x14ac:dyDescent="0.25">
      <c r="A132">
        <f t="shared" ca="1" si="260"/>
        <v>0.28978428413022728</v>
      </c>
      <c r="B132" s="18">
        <v>42821</v>
      </c>
      <c r="C132" s="19" t="str">
        <f t="shared" si="261"/>
        <v>marzo</v>
      </c>
      <c r="D132" s="20" t="s">
        <v>15</v>
      </c>
      <c r="E132" s="20">
        <v>60.499999999999993</v>
      </c>
      <c r="F132" s="21">
        <v>0.74</v>
      </c>
      <c r="G132" s="20">
        <v>30</v>
      </c>
      <c r="H132" s="20">
        <v>0.3</v>
      </c>
      <c r="I132" s="20">
        <v>25</v>
      </c>
      <c r="J132" s="27">
        <f t="shared" si="262"/>
        <v>7.5</v>
      </c>
      <c r="L132" s="12" t="s">
        <v>167</v>
      </c>
      <c r="M132" s="2">
        <f t="shared" ref="M132" si="267">AVERAGE(F163:F202)</f>
        <v>0.8072499999999998</v>
      </c>
      <c r="N132">
        <f t="shared" ref="N132" si="268">_xlfn.STDEV.S(F163:F202)</f>
        <v>0.2332489316214848</v>
      </c>
      <c r="Q132" s="12" t="s">
        <v>167</v>
      </c>
      <c r="R132">
        <f t="shared" si="138"/>
        <v>57.662499999999987</v>
      </c>
      <c r="S132">
        <f t="shared" si="139"/>
        <v>11.569793262803747</v>
      </c>
    </row>
    <row r="133" spans="1:19" x14ac:dyDescent="0.25">
      <c r="A133">
        <f t="shared" ca="1" si="260"/>
        <v>4.1911152853501665E-2</v>
      </c>
      <c r="B133" s="14">
        <v>42796</v>
      </c>
      <c r="C133" s="15" t="str">
        <f t="shared" si="261"/>
        <v>marzo</v>
      </c>
      <c r="D133" s="16" t="s">
        <v>18</v>
      </c>
      <c r="E133" s="16">
        <v>57.199999999999996</v>
      </c>
      <c r="F133" s="17">
        <v>0.8</v>
      </c>
      <c r="G133" s="16">
        <v>31</v>
      </c>
      <c r="H133" s="16">
        <v>0.3</v>
      </c>
      <c r="I133" s="16">
        <v>24</v>
      </c>
      <c r="J133" s="28">
        <f t="shared" si="262"/>
        <v>7.1999999999999993</v>
      </c>
      <c r="L133" s="12" t="s">
        <v>168</v>
      </c>
      <c r="M133" s="2">
        <f t="shared" ref="M133" si="269">AVERAGE(F132:F171)</f>
        <v>0.84250000000000003</v>
      </c>
      <c r="N133">
        <f t="shared" ref="N133" si="270">_xlfn.STDEV.S(F132:F171)</f>
        <v>0.20027865203645268</v>
      </c>
      <c r="Q133" s="12" t="s">
        <v>168</v>
      </c>
      <c r="R133">
        <f t="shared" ref="R133:R196" si="271">AVERAGE(E132:E171)</f>
        <v>57.647499999999994</v>
      </c>
      <c r="S133">
        <f t="shared" ref="S133:S196" si="272">STDEV(E131:E172)</f>
        <v>11.558127598744084</v>
      </c>
    </row>
    <row r="134" spans="1:19" x14ac:dyDescent="0.25">
      <c r="A134">
        <f t="shared" ca="1" si="260"/>
        <v>0.17878374988208645</v>
      </c>
      <c r="B134" s="14">
        <v>42763</v>
      </c>
      <c r="C134" s="15" t="str">
        <f t="shared" si="261"/>
        <v>enero</v>
      </c>
      <c r="D134" s="16" t="s">
        <v>16</v>
      </c>
      <c r="E134" s="16">
        <v>34.9</v>
      </c>
      <c r="F134" s="17">
        <v>1.33</v>
      </c>
      <c r="G134" s="16">
        <v>15</v>
      </c>
      <c r="H134" s="16">
        <v>0.3</v>
      </c>
      <c r="I134" s="16">
        <v>13</v>
      </c>
      <c r="J134" s="28">
        <f t="shared" si="262"/>
        <v>3.9</v>
      </c>
      <c r="L134" s="12" t="s">
        <v>169</v>
      </c>
      <c r="M134" s="2">
        <f t="shared" ref="M134" si="273">AVERAGE(F165:F204)</f>
        <v>0.80349999999999988</v>
      </c>
      <c r="N134">
        <f t="shared" ref="N134" si="274">_xlfn.STDEV.S(F165:F204)</f>
        <v>0.23675747625809526</v>
      </c>
      <c r="Q134" s="12" t="s">
        <v>169</v>
      </c>
      <c r="R134">
        <f t="shared" si="271"/>
        <v>57.54999999999999</v>
      </c>
      <c r="S134">
        <f t="shared" si="272"/>
        <v>11.624355663833761</v>
      </c>
    </row>
    <row r="135" spans="1:19" x14ac:dyDescent="0.25">
      <c r="A135">
        <f t="shared" ca="1" si="260"/>
        <v>0.90460310073213979</v>
      </c>
      <c r="B135" s="18">
        <v>42883</v>
      </c>
      <c r="C135" s="19" t="str">
        <f t="shared" si="261"/>
        <v>mayo</v>
      </c>
      <c r="D135" s="20" t="s">
        <v>17</v>
      </c>
      <c r="E135" s="20">
        <v>71.699999999999989</v>
      </c>
      <c r="F135" s="21">
        <v>0.65</v>
      </c>
      <c r="G135" s="20">
        <v>45</v>
      </c>
      <c r="H135" s="20">
        <v>0.3</v>
      </c>
      <c r="I135" s="20">
        <v>29</v>
      </c>
      <c r="J135" s="27">
        <f t="shared" si="262"/>
        <v>8.6999999999999993</v>
      </c>
      <c r="L135" s="12" t="s">
        <v>170</v>
      </c>
      <c r="M135" s="2">
        <f t="shared" ref="M135" si="275">AVERAGE(F134:F173)</f>
        <v>0.84199999999999986</v>
      </c>
      <c r="N135">
        <f t="shared" ref="N135" si="276">_xlfn.STDEV.S(F134:F173)</f>
        <v>0.20098730665367356</v>
      </c>
      <c r="Q135" s="12" t="s">
        <v>170</v>
      </c>
      <c r="R135">
        <f t="shared" si="271"/>
        <v>57.762499999999989</v>
      </c>
      <c r="S135">
        <f t="shared" si="272"/>
        <v>12.359493240854713</v>
      </c>
    </row>
    <row r="136" spans="1:19" x14ac:dyDescent="0.25">
      <c r="A136">
        <f t="shared" ca="1" si="260"/>
        <v>0.44741659996945682</v>
      </c>
      <c r="B136" s="18">
        <v>42986</v>
      </c>
      <c r="C136" s="19" t="str">
        <f t="shared" si="261"/>
        <v>septiembre</v>
      </c>
      <c r="D136" s="20" t="s">
        <v>14</v>
      </c>
      <c r="E136" s="20">
        <v>65.099999999999994</v>
      </c>
      <c r="F136" s="21">
        <v>0.71</v>
      </c>
      <c r="G136" s="20">
        <v>37</v>
      </c>
      <c r="H136" s="20">
        <v>0.3</v>
      </c>
      <c r="I136" s="20">
        <v>27</v>
      </c>
      <c r="J136" s="27">
        <f t="shared" si="262"/>
        <v>8.1</v>
      </c>
      <c r="L136" s="12" t="s">
        <v>171</v>
      </c>
      <c r="M136" s="2">
        <f t="shared" ref="M136" si="277">AVERAGE(F167:F206)</f>
        <v>0.82399999999999962</v>
      </c>
      <c r="N136">
        <f t="shared" ref="N136" si="278">_xlfn.STDEV.S(F167:F206)</f>
        <v>0.24932524325281866</v>
      </c>
      <c r="Q136" s="12" t="s">
        <v>171</v>
      </c>
      <c r="R136">
        <f t="shared" si="271"/>
        <v>59.017499999999984</v>
      </c>
      <c r="S136">
        <f t="shared" si="272"/>
        <v>12.358042470593571</v>
      </c>
    </row>
    <row r="137" spans="1:19" x14ac:dyDescent="0.25">
      <c r="A137">
        <f t="shared" ca="1" si="260"/>
        <v>0.20539998071380727</v>
      </c>
      <c r="B137" s="18">
        <v>43037</v>
      </c>
      <c r="C137" s="19" t="str">
        <f t="shared" si="261"/>
        <v>octubre</v>
      </c>
      <c r="D137" s="20" t="s">
        <v>17</v>
      </c>
      <c r="E137" s="20">
        <v>61.499999999999993</v>
      </c>
      <c r="F137" s="21">
        <v>0.8</v>
      </c>
      <c r="G137" s="20">
        <v>34</v>
      </c>
      <c r="H137" s="20">
        <v>0.3</v>
      </c>
      <c r="I137" s="20">
        <v>25</v>
      </c>
      <c r="J137" s="27">
        <f t="shared" si="262"/>
        <v>7.5</v>
      </c>
      <c r="L137" s="12" t="s">
        <v>172</v>
      </c>
      <c r="M137" s="2">
        <f t="shared" ref="M137" si="279">AVERAGE(F136:F175)</f>
        <v>0.82450000000000012</v>
      </c>
      <c r="N137">
        <f t="shared" ref="N137" si="280">_xlfn.STDEV.S(F136:F175)</f>
        <v>0.18970895387273426</v>
      </c>
      <c r="Q137" s="12" t="s">
        <v>172</v>
      </c>
      <c r="R137">
        <f t="shared" si="271"/>
        <v>58.687499999999979</v>
      </c>
      <c r="S137">
        <f t="shared" si="272"/>
        <v>11.954396505839021</v>
      </c>
    </row>
    <row r="138" spans="1:19" x14ac:dyDescent="0.25">
      <c r="A138">
        <f t="shared" ca="1" si="260"/>
        <v>0.40314904536387941</v>
      </c>
      <c r="B138" s="18">
        <v>43030</v>
      </c>
      <c r="C138" s="19" t="str">
        <f t="shared" si="261"/>
        <v>octubre</v>
      </c>
      <c r="D138" s="20" t="s">
        <v>17</v>
      </c>
      <c r="E138" s="20">
        <v>57.499999999999993</v>
      </c>
      <c r="F138" s="21">
        <v>0.77</v>
      </c>
      <c r="G138" s="20">
        <v>35</v>
      </c>
      <c r="H138" s="20">
        <v>0.3</v>
      </c>
      <c r="I138" s="20">
        <v>25</v>
      </c>
      <c r="J138" s="27">
        <f t="shared" si="262"/>
        <v>7.5</v>
      </c>
      <c r="L138" s="12" t="s">
        <v>173</v>
      </c>
      <c r="M138" s="2">
        <f t="shared" ref="M138" si="281">AVERAGE(F169:F208)</f>
        <v>0.82049999999999979</v>
      </c>
      <c r="N138">
        <f t="shared" ref="N138" si="282">_xlfn.STDEV.S(F169:F208)</f>
        <v>0.24906955057903227</v>
      </c>
      <c r="Q138" s="12" t="s">
        <v>173</v>
      </c>
      <c r="R138">
        <f t="shared" si="271"/>
        <v>58.859999999999978</v>
      </c>
      <c r="S138">
        <f t="shared" si="272"/>
        <v>12.250232641371078</v>
      </c>
    </row>
    <row r="139" spans="1:19" x14ac:dyDescent="0.25">
      <c r="A139">
        <f t="shared" ca="1" si="260"/>
        <v>0.36853396408474692</v>
      </c>
      <c r="B139" s="14">
        <v>42764</v>
      </c>
      <c r="C139" s="15" t="str">
        <f t="shared" si="261"/>
        <v>enero</v>
      </c>
      <c r="D139" s="16" t="s">
        <v>17</v>
      </c>
      <c r="E139" s="16">
        <v>35.199999999999996</v>
      </c>
      <c r="F139" s="17">
        <v>1.33</v>
      </c>
      <c r="G139" s="16">
        <v>27</v>
      </c>
      <c r="H139" s="16">
        <v>0.3</v>
      </c>
      <c r="I139" s="16">
        <v>14</v>
      </c>
      <c r="J139" s="28">
        <f t="shared" si="262"/>
        <v>4.2</v>
      </c>
      <c r="L139" s="12" t="s">
        <v>174</v>
      </c>
      <c r="M139" s="2">
        <f t="shared" ref="M139" si="283">AVERAGE(F138:F177)</f>
        <v>0.8177500000000002</v>
      </c>
      <c r="N139">
        <f t="shared" ref="N139" si="284">_xlfn.STDEV.S(F138:F177)</f>
        <v>0.1945868404120335</v>
      </c>
      <c r="Q139" s="12" t="s">
        <v>174</v>
      </c>
      <c r="R139">
        <f t="shared" si="271"/>
        <v>59.33499999999998</v>
      </c>
      <c r="S139">
        <f t="shared" si="272"/>
        <v>12.258477594646264</v>
      </c>
    </row>
    <row r="140" spans="1:19" x14ac:dyDescent="0.25">
      <c r="A140">
        <f t="shared" ca="1" si="260"/>
        <v>4.1158074149431845E-2</v>
      </c>
      <c r="B140" s="14">
        <v>42761</v>
      </c>
      <c r="C140" s="15" t="str">
        <f t="shared" si="261"/>
        <v>enero</v>
      </c>
      <c r="D140" s="16" t="s">
        <v>18</v>
      </c>
      <c r="E140" s="16">
        <v>35.799999999999997</v>
      </c>
      <c r="F140" s="17">
        <v>1.25</v>
      </c>
      <c r="G140" s="16">
        <v>18</v>
      </c>
      <c r="H140" s="16">
        <v>0.3</v>
      </c>
      <c r="I140" s="16">
        <v>16</v>
      </c>
      <c r="J140" s="28">
        <f t="shared" si="262"/>
        <v>4.8</v>
      </c>
      <c r="L140" s="12" t="s">
        <v>175</v>
      </c>
      <c r="M140" s="2">
        <f t="shared" ref="M140" si="285">AVERAGE(F171:F210)</f>
        <v>0.81124999999999992</v>
      </c>
      <c r="N140">
        <f t="shared" ref="N140" si="286">_xlfn.STDEV.S(F171:F210)</f>
        <v>0.2485876773561658</v>
      </c>
      <c r="Q140" s="12" t="s">
        <v>175</v>
      </c>
      <c r="R140">
        <f t="shared" si="271"/>
        <v>59.542499999999997</v>
      </c>
      <c r="S140">
        <f t="shared" si="272"/>
        <v>12.256224093741315</v>
      </c>
    </row>
    <row r="141" spans="1:19" x14ac:dyDescent="0.25">
      <c r="A141">
        <f t="shared" ca="1" si="260"/>
        <v>5.2335865254002356E-2</v>
      </c>
      <c r="B141" s="14">
        <v>43027</v>
      </c>
      <c r="C141" s="15" t="str">
        <f t="shared" si="261"/>
        <v>octubre</v>
      </c>
      <c r="D141" s="16" t="s">
        <v>18</v>
      </c>
      <c r="E141" s="16">
        <v>60.499999999999993</v>
      </c>
      <c r="F141" s="17">
        <v>0.8</v>
      </c>
      <c r="G141" s="16">
        <v>41</v>
      </c>
      <c r="H141" s="16">
        <v>0.3</v>
      </c>
      <c r="I141" s="16">
        <v>25</v>
      </c>
      <c r="J141" s="28">
        <f t="shared" si="262"/>
        <v>7.5</v>
      </c>
      <c r="L141" s="12" t="s">
        <v>176</v>
      </c>
      <c r="M141" s="2">
        <f t="shared" ref="M141" si="287">AVERAGE(F140:F179)</f>
        <v>0.80300000000000016</v>
      </c>
      <c r="N141">
        <f t="shared" ref="N141" si="288">_xlfn.STDEV.S(F140:F179)</f>
        <v>0.17626029702599535</v>
      </c>
      <c r="Q141" s="12" t="s">
        <v>176</v>
      </c>
      <c r="R141">
        <f t="shared" si="271"/>
        <v>60.18249999999999</v>
      </c>
      <c r="S141">
        <f t="shared" si="272"/>
        <v>12.346401714984863</v>
      </c>
    </row>
    <row r="142" spans="1:19" x14ac:dyDescent="0.25">
      <c r="A142">
        <f t="shared" ca="1" si="260"/>
        <v>0.3003738842852629</v>
      </c>
      <c r="B142" s="14">
        <v>42957</v>
      </c>
      <c r="C142" s="15" t="str">
        <f t="shared" si="261"/>
        <v>agosto</v>
      </c>
      <c r="D142" s="16" t="s">
        <v>18</v>
      </c>
      <c r="E142" s="16">
        <v>70.3</v>
      </c>
      <c r="F142" s="17">
        <v>0.65</v>
      </c>
      <c r="G142" s="16">
        <v>56</v>
      </c>
      <c r="H142" s="16">
        <v>0.5</v>
      </c>
      <c r="I142" s="16">
        <v>31</v>
      </c>
      <c r="J142" s="28">
        <f t="shared" si="262"/>
        <v>15.5</v>
      </c>
      <c r="L142" s="12" t="s">
        <v>177</v>
      </c>
      <c r="M142" s="2">
        <f t="shared" ref="M142" si="289">AVERAGE(F173:F212)</f>
        <v>0.80374999999999974</v>
      </c>
      <c r="N142">
        <f t="shared" ref="N142" si="290">_xlfn.STDEV.S(F173:F212)</f>
        <v>0.25005319946783849</v>
      </c>
      <c r="Q142" s="12" t="s">
        <v>177</v>
      </c>
      <c r="R142">
        <f t="shared" si="271"/>
        <v>60.529999999999987</v>
      </c>
      <c r="S142">
        <f t="shared" si="272"/>
        <v>11.807960070311372</v>
      </c>
    </row>
    <row r="143" spans="1:19" x14ac:dyDescent="0.25">
      <c r="A143">
        <f t="shared" ca="1" si="260"/>
        <v>0.73744840075167217</v>
      </c>
      <c r="B143" s="14">
        <v>42852</v>
      </c>
      <c r="C143" s="15" t="str">
        <f t="shared" si="261"/>
        <v>abril</v>
      </c>
      <c r="D143" s="16" t="s">
        <v>18</v>
      </c>
      <c r="E143" s="16">
        <v>63.499999999999993</v>
      </c>
      <c r="F143" s="17">
        <v>0.77</v>
      </c>
      <c r="G143" s="16">
        <v>50</v>
      </c>
      <c r="H143" s="16">
        <v>0.3</v>
      </c>
      <c r="I143" s="16">
        <v>25</v>
      </c>
      <c r="J143" s="28">
        <f t="shared" si="262"/>
        <v>7.5</v>
      </c>
      <c r="L143" s="12" t="s">
        <v>178</v>
      </c>
      <c r="M143" s="2">
        <f t="shared" ref="M143" si="291">AVERAGE(F142:F181)</f>
        <v>0.79425000000000001</v>
      </c>
      <c r="N143">
        <f t="shared" ref="N143" si="292">_xlfn.STDEV.S(F142:F181)</f>
        <v>0.16742219777464484</v>
      </c>
      <c r="Q143" s="12" t="s">
        <v>178</v>
      </c>
      <c r="R143">
        <f t="shared" si="271"/>
        <v>60.717499999999994</v>
      </c>
      <c r="S143">
        <f t="shared" si="272"/>
        <v>11.469182309874801</v>
      </c>
    </row>
    <row r="144" spans="1:19" x14ac:dyDescent="0.25">
      <c r="A144">
        <f t="shared" ca="1" si="260"/>
        <v>2.1980512126942298E-2</v>
      </c>
      <c r="B144" s="18">
        <v>42994</v>
      </c>
      <c r="C144" s="19" t="str">
        <f t="shared" si="261"/>
        <v>septiembre</v>
      </c>
      <c r="D144" s="20" t="s">
        <v>16</v>
      </c>
      <c r="E144" s="20">
        <v>68.099999999999994</v>
      </c>
      <c r="F144" s="21">
        <v>0.69</v>
      </c>
      <c r="G144" s="20">
        <v>37</v>
      </c>
      <c r="H144" s="20">
        <v>0.3</v>
      </c>
      <c r="I144" s="20">
        <v>27</v>
      </c>
      <c r="J144" s="27">
        <f t="shared" si="262"/>
        <v>8.1</v>
      </c>
      <c r="L144" s="12" t="s">
        <v>179</v>
      </c>
      <c r="M144" s="2">
        <f t="shared" ref="M144" si="293">AVERAGE(F175:F214)</f>
        <v>0.83699999999999974</v>
      </c>
      <c r="N144">
        <f t="shared" ref="N144" si="294">_xlfn.STDEV.S(F175:F214)</f>
        <v>0.29249764408431062</v>
      </c>
      <c r="Q144" s="12" t="s">
        <v>179</v>
      </c>
      <c r="R144">
        <f t="shared" si="271"/>
        <v>60.052499999999988</v>
      </c>
      <c r="S144">
        <f t="shared" si="272"/>
        <v>11.48924179916273</v>
      </c>
    </row>
    <row r="145" spans="1:19" x14ac:dyDescent="0.25">
      <c r="A145">
        <f t="shared" ca="1" si="260"/>
        <v>0.67032058339582312</v>
      </c>
      <c r="B145" s="14">
        <v>43040</v>
      </c>
      <c r="C145" s="15" t="str">
        <f t="shared" si="261"/>
        <v>noviembre</v>
      </c>
      <c r="D145" s="16" t="s">
        <v>20</v>
      </c>
      <c r="E145" s="16">
        <v>51.9</v>
      </c>
      <c r="F145" s="17">
        <v>0.83</v>
      </c>
      <c r="G145" s="16">
        <v>43</v>
      </c>
      <c r="H145" s="16">
        <v>0.3</v>
      </c>
      <c r="I145" s="16">
        <v>23</v>
      </c>
      <c r="J145" s="28">
        <f t="shared" si="262"/>
        <v>6.8999999999999995</v>
      </c>
      <c r="L145" s="12" t="s">
        <v>180</v>
      </c>
      <c r="M145" s="2">
        <f t="shared" ref="M145" si="295">AVERAGE(F144:F183)</f>
        <v>0.80425000000000002</v>
      </c>
      <c r="N145">
        <f t="shared" ref="N145" si="296">_xlfn.STDEV.S(F144:F183)</f>
        <v>0.1677740773350902</v>
      </c>
      <c r="Q145" s="12" t="s">
        <v>180</v>
      </c>
      <c r="R145">
        <f t="shared" si="271"/>
        <v>59.86249999999999</v>
      </c>
      <c r="S145">
        <f t="shared" si="272"/>
        <v>11.735976631831933</v>
      </c>
    </row>
    <row r="146" spans="1:19" x14ac:dyDescent="0.25">
      <c r="A146">
        <f t="shared" ca="1" si="260"/>
        <v>7.7672826910313408E-2</v>
      </c>
      <c r="B146" s="14">
        <v>43092</v>
      </c>
      <c r="C146" s="15" t="str">
        <f t="shared" si="261"/>
        <v>diciembre</v>
      </c>
      <c r="D146" s="16" t="s">
        <v>16</v>
      </c>
      <c r="E146" s="16">
        <v>42.4</v>
      </c>
      <c r="F146" s="17">
        <v>1.1100000000000001</v>
      </c>
      <c r="G146" s="16">
        <v>20</v>
      </c>
      <c r="H146" s="16">
        <v>0.3</v>
      </c>
      <c r="I146" s="16">
        <v>18</v>
      </c>
      <c r="J146" s="28">
        <f t="shared" si="262"/>
        <v>5.3999999999999995</v>
      </c>
      <c r="L146" s="12" t="s">
        <v>181</v>
      </c>
      <c r="M146" s="2">
        <f t="shared" ref="M146" si="297">AVERAGE(F177:F216)</f>
        <v>0.83699999999999997</v>
      </c>
      <c r="N146">
        <f t="shared" ref="N146" si="298">_xlfn.STDEV.S(F177:F216)</f>
        <v>0.29249764408431012</v>
      </c>
      <c r="Q146" s="12" t="s">
        <v>181</v>
      </c>
      <c r="R146">
        <f t="shared" si="271"/>
        <v>60.124999999999986</v>
      </c>
      <c r="S146">
        <f t="shared" si="272"/>
        <v>11.809128784465164</v>
      </c>
    </row>
    <row r="147" spans="1:19" x14ac:dyDescent="0.25">
      <c r="A147">
        <f t="shared" ca="1" si="260"/>
        <v>0.42789826920133489</v>
      </c>
      <c r="B147" s="18">
        <v>42860</v>
      </c>
      <c r="C147" s="19" t="str">
        <f t="shared" si="261"/>
        <v>mayo</v>
      </c>
      <c r="D147" s="20" t="s">
        <v>14</v>
      </c>
      <c r="E147" s="20">
        <v>69.399999999999991</v>
      </c>
      <c r="F147" s="21">
        <v>0.71</v>
      </c>
      <c r="G147" s="20">
        <v>31</v>
      </c>
      <c r="H147" s="20">
        <v>0.3</v>
      </c>
      <c r="I147" s="20">
        <v>28</v>
      </c>
      <c r="J147" s="27">
        <f t="shared" si="262"/>
        <v>8.4</v>
      </c>
      <c r="L147" s="12" t="s">
        <v>182</v>
      </c>
      <c r="M147" s="2">
        <f t="shared" ref="M147" si="299">AVERAGE(F146:F185)</f>
        <v>0.79825000000000013</v>
      </c>
      <c r="N147">
        <f t="shared" ref="N147" si="300">_xlfn.STDEV.S(F146:F185)</f>
        <v>0.17108833375983762</v>
      </c>
      <c r="Q147" s="12" t="s">
        <v>182</v>
      </c>
      <c r="R147">
        <f t="shared" si="271"/>
        <v>60.562499999999979</v>
      </c>
      <c r="S147">
        <f t="shared" si="272"/>
        <v>11.864991595095388</v>
      </c>
    </row>
    <row r="148" spans="1:19" x14ac:dyDescent="0.25">
      <c r="A148">
        <f t="shared" ca="1" si="260"/>
        <v>7.4093486391843322E-2</v>
      </c>
      <c r="B148" s="18">
        <v>42979</v>
      </c>
      <c r="C148" s="19" t="str">
        <f t="shared" si="261"/>
        <v>septiembre</v>
      </c>
      <c r="D148" s="20" t="s">
        <v>14</v>
      </c>
      <c r="E148" s="20">
        <v>71.699999999999989</v>
      </c>
      <c r="F148" s="21">
        <v>0.69</v>
      </c>
      <c r="G148" s="20">
        <v>41</v>
      </c>
      <c r="H148" s="20">
        <v>0.3</v>
      </c>
      <c r="I148" s="20">
        <v>29</v>
      </c>
      <c r="J148" s="27">
        <f t="shared" si="262"/>
        <v>8.6999999999999993</v>
      </c>
      <c r="L148" s="12" t="s">
        <v>183</v>
      </c>
      <c r="M148" s="2">
        <f t="shared" ref="M148" si="301">AVERAGE(F179:F218)</f>
        <v>0.84624999999999984</v>
      </c>
      <c r="N148">
        <f t="shared" ref="N148" si="302">_xlfn.STDEV.S(F179:F218)</f>
        <v>0.29518953059747743</v>
      </c>
      <c r="Q148" s="12" t="s">
        <v>183</v>
      </c>
      <c r="R148">
        <f t="shared" si="271"/>
        <v>60.742499999999986</v>
      </c>
      <c r="S148">
        <f t="shared" si="272"/>
        <v>11.875456101027636</v>
      </c>
    </row>
    <row r="149" spans="1:19" x14ac:dyDescent="0.25">
      <c r="A149">
        <f t="shared" ca="1" si="260"/>
        <v>0.70918741708592181</v>
      </c>
      <c r="B149" s="14">
        <v>43085</v>
      </c>
      <c r="C149" s="15" t="str">
        <f t="shared" si="261"/>
        <v>diciembre</v>
      </c>
      <c r="D149" s="16" t="s">
        <v>16</v>
      </c>
      <c r="E149" s="16">
        <v>35.5</v>
      </c>
      <c r="F149" s="17">
        <v>1.25</v>
      </c>
      <c r="G149" s="16">
        <v>30</v>
      </c>
      <c r="H149" s="16">
        <v>0.3</v>
      </c>
      <c r="I149" s="16">
        <v>15</v>
      </c>
      <c r="J149" s="28">
        <f t="shared" si="262"/>
        <v>4.5</v>
      </c>
      <c r="L149" s="12" t="s">
        <v>184</v>
      </c>
      <c r="M149" s="2">
        <f t="shared" ref="M149" si="303">AVERAGE(F148:F187)</f>
        <v>0.79825000000000002</v>
      </c>
      <c r="N149">
        <f t="shared" ref="N149" si="304">_xlfn.STDEV.S(F148:F187)</f>
        <v>0.1649846535209738</v>
      </c>
      <c r="Q149" s="12" t="s">
        <v>184</v>
      </c>
      <c r="R149">
        <f t="shared" si="271"/>
        <v>60.289999999999985</v>
      </c>
      <c r="S149">
        <f t="shared" si="272"/>
        <v>11.839253398000583</v>
      </c>
    </row>
    <row r="150" spans="1:19" x14ac:dyDescent="0.25">
      <c r="A150">
        <f t="shared" ca="1" si="260"/>
        <v>0.14351011287033011</v>
      </c>
      <c r="B150" s="18">
        <v>42843</v>
      </c>
      <c r="C150" s="19" t="str">
        <f t="shared" si="261"/>
        <v>abril</v>
      </c>
      <c r="D150" s="20" t="s">
        <v>19</v>
      </c>
      <c r="E150" s="20">
        <v>62.499999999999993</v>
      </c>
      <c r="F150" s="21">
        <v>0.74</v>
      </c>
      <c r="G150" s="20">
        <v>31</v>
      </c>
      <c r="H150" s="20">
        <v>0.3</v>
      </c>
      <c r="I150" s="20">
        <v>25</v>
      </c>
      <c r="J150" s="27">
        <f t="shared" si="262"/>
        <v>7.5</v>
      </c>
      <c r="L150" s="12" t="s">
        <v>185</v>
      </c>
      <c r="M150" s="2">
        <f t="shared" ref="M150" si="305">AVERAGE(F181:F220)</f>
        <v>0.84324999999999994</v>
      </c>
      <c r="N150">
        <f t="shared" ref="N150" si="306">_xlfn.STDEV.S(F181:F220)</f>
        <v>0.29659077825109431</v>
      </c>
      <c r="Q150" s="12" t="s">
        <v>185</v>
      </c>
      <c r="R150">
        <f t="shared" si="271"/>
        <v>60.437499999999986</v>
      </c>
      <c r="S150">
        <f t="shared" si="272"/>
        <v>11.908248002935625</v>
      </c>
    </row>
    <row r="151" spans="1:19" x14ac:dyDescent="0.25">
      <c r="A151">
        <f t="shared" ca="1" si="260"/>
        <v>0.74710274525762677</v>
      </c>
      <c r="B151" s="14">
        <v>42791</v>
      </c>
      <c r="C151" s="15" t="str">
        <f t="shared" si="261"/>
        <v>febrero</v>
      </c>
      <c r="D151" s="16" t="s">
        <v>16</v>
      </c>
      <c r="E151" s="16">
        <v>42.4</v>
      </c>
      <c r="F151" s="17">
        <v>1</v>
      </c>
      <c r="G151" s="16">
        <v>21</v>
      </c>
      <c r="H151" s="16">
        <v>0.3</v>
      </c>
      <c r="I151" s="16">
        <v>18</v>
      </c>
      <c r="J151" s="28">
        <f t="shared" si="262"/>
        <v>5.3999999999999995</v>
      </c>
      <c r="L151" s="12" t="s">
        <v>186</v>
      </c>
      <c r="M151" s="2">
        <f t="shared" ref="M151" si="307">AVERAGE(F150:F189)</f>
        <v>0.79125000000000001</v>
      </c>
      <c r="N151">
        <f t="shared" ref="N151" si="308">_xlfn.STDEV.S(F150:F189)</f>
        <v>0.15546765678973914</v>
      </c>
      <c r="Q151" s="12" t="s">
        <v>186</v>
      </c>
      <c r="R151">
        <f t="shared" si="271"/>
        <v>60.767499999999984</v>
      </c>
      <c r="S151">
        <f t="shared" si="272"/>
        <v>12.571382245717698</v>
      </c>
    </row>
    <row r="152" spans="1:19" x14ac:dyDescent="0.25">
      <c r="A152">
        <f t="shared" ca="1" si="260"/>
        <v>0.48433814488757632</v>
      </c>
      <c r="B152" s="18">
        <v>43045</v>
      </c>
      <c r="C152" s="19" t="str">
        <f t="shared" si="261"/>
        <v>noviembre</v>
      </c>
      <c r="D152" s="20" t="s">
        <v>15</v>
      </c>
      <c r="E152" s="20">
        <v>51.599999999999994</v>
      </c>
      <c r="F152" s="21">
        <v>0.91</v>
      </c>
      <c r="G152" s="20">
        <v>28</v>
      </c>
      <c r="H152" s="20">
        <v>0.3</v>
      </c>
      <c r="I152" s="20">
        <v>22</v>
      </c>
      <c r="J152" s="27">
        <f t="shared" si="262"/>
        <v>6.6</v>
      </c>
      <c r="L152" s="12" t="s">
        <v>187</v>
      </c>
      <c r="M152" s="2">
        <f t="shared" ref="M152" si="309">AVERAGE(F183:F222)</f>
        <v>0.84950000000000014</v>
      </c>
      <c r="N152">
        <f t="shared" ref="N152" si="310">_xlfn.STDEV.S(F183:F222)</f>
        <v>0.30058873855084728</v>
      </c>
      <c r="Q152" s="12" t="s">
        <v>187</v>
      </c>
      <c r="R152">
        <f t="shared" si="271"/>
        <v>59.99499999999999</v>
      </c>
      <c r="S152">
        <f t="shared" si="272"/>
        <v>12.469006640345567</v>
      </c>
    </row>
    <row r="153" spans="1:19" x14ac:dyDescent="0.25">
      <c r="A153">
        <f t="shared" ca="1" si="260"/>
        <v>0.88470701370542293</v>
      </c>
      <c r="B153" s="14">
        <v>42995</v>
      </c>
      <c r="C153" s="15" t="str">
        <f t="shared" si="261"/>
        <v>septiembre</v>
      </c>
      <c r="D153" s="16" t="s">
        <v>17</v>
      </c>
      <c r="E153" s="16">
        <v>59.8</v>
      </c>
      <c r="F153" s="17">
        <v>0.71</v>
      </c>
      <c r="G153" s="16">
        <v>53</v>
      </c>
      <c r="H153" s="16">
        <v>0.3</v>
      </c>
      <c r="I153" s="16">
        <v>26</v>
      </c>
      <c r="J153" s="28">
        <f t="shared" si="262"/>
        <v>7.8</v>
      </c>
      <c r="L153" s="12" t="s">
        <v>188</v>
      </c>
      <c r="M153" s="2">
        <f t="shared" ref="M153" si="311">AVERAGE(F152:F191)</f>
        <v>0.81475000000000009</v>
      </c>
      <c r="N153">
        <f t="shared" ref="N153" si="312">_xlfn.STDEV.S(F152:F191)</f>
        <v>0.1956447264159161</v>
      </c>
      <c r="Q153" s="12" t="s">
        <v>188</v>
      </c>
      <c r="R153">
        <f t="shared" si="271"/>
        <v>59.879999999999995</v>
      </c>
      <c r="S153">
        <f t="shared" si="272"/>
        <v>12.760811498667682</v>
      </c>
    </row>
    <row r="154" spans="1:19" x14ac:dyDescent="0.25">
      <c r="A154">
        <f t="shared" ca="1" si="260"/>
        <v>0.77979365199674977</v>
      </c>
      <c r="B154" s="14">
        <v>43020</v>
      </c>
      <c r="C154" s="15" t="str">
        <f t="shared" si="261"/>
        <v>octubre</v>
      </c>
      <c r="D154" s="16" t="s">
        <v>18</v>
      </c>
      <c r="E154" s="16">
        <v>58.199999999999996</v>
      </c>
      <c r="F154" s="17">
        <v>0.77</v>
      </c>
      <c r="G154" s="16">
        <v>39</v>
      </c>
      <c r="H154" s="16">
        <v>0.3</v>
      </c>
      <c r="I154" s="16">
        <v>24</v>
      </c>
      <c r="J154" s="28">
        <f t="shared" si="262"/>
        <v>7.1999999999999993</v>
      </c>
      <c r="L154" s="12" t="s">
        <v>189</v>
      </c>
      <c r="M154" s="2">
        <f t="shared" ref="M154" si="313">AVERAGE(F185:F224)</f>
        <v>0.85549999999999993</v>
      </c>
      <c r="N154">
        <f t="shared" ref="N154" si="314">_xlfn.STDEV.S(F185:F224)</f>
        <v>0.30104902062706129</v>
      </c>
      <c r="Q154" s="12" t="s">
        <v>189</v>
      </c>
      <c r="R154">
        <f t="shared" si="271"/>
        <v>60.522500000000001</v>
      </c>
      <c r="S154">
        <f t="shared" si="272"/>
        <v>12.784293681095759</v>
      </c>
    </row>
    <row r="155" spans="1:19" x14ac:dyDescent="0.25">
      <c r="A155">
        <f t="shared" ca="1" si="260"/>
        <v>0.12585609815972942</v>
      </c>
      <c r="B155" s="14">
        <v>43017</v>
      </c>
      <c r="C155" s="15" t="str">
        <f t="shared" si="261"/>
        <v>octubre</v>
      </c>
      <c r="D155" s="16" t="s">
        <v>15</v>
      </c>
      <c r="E155" s="16">
        <v>63.499999999999993</v>
      </c>
      <c r="F155" s="17">
        <v>0.74</v>
      </c>
      <c r="G155" s="16">
        <v>47</v>
      </c>
      <c r="H155" s="16">
        <v>0.3</v>
      </c>
      <c r="I155" s="16">
        <v>25</v>
      </c>
      <c r="J155" s="28">
        <f t="shared" si="262"/>
        <v>7.5</v>
      </c>
      <c r="L155" s="12" t="s">
        <v>190</v>
      </c>
      <c r="M155" s="2">
        <f t="shared" ref="M155" si="315">AVERAGE(F154:F193)</f>
        <v>0.80525000000000002</v>
      </c>
      <c r="N155">
        <f t="shared" ref="N155" si="316">_xlfn.STDEV.S(F154:F193)</f>
        <v>0.1990488601272272</v>
      </c>
      <c r="Q155" s="12" t="s">
        <v>190</v>
      </c>
      <c r="R155">
        <f t="shared" si="271"/>
        <v>61</v>
      </c>
      <c r="S155">
        <f t="shared" si="272"/>
        <v>12.72097981784936</v>
      </c>
    </row>
    <row r="156" spans="1:19" x14ac:dyDescent="0.25">
      <c r="A156">
        <f t="shared" ca="1" si="260"/>
        <v>0.63640679743950113</v>
      </c>
      <c r="B156" s="14">
        <v>42837</v>
      </c>
      <c r="C156" s="15" t="str">
        <f t="shared" si="261"/>
        <v>abril</v>
      </c>
      <c r="D156" s="16" t="s">
        <v>20</v>
      </c>
      <c r="E156" s="16">
        <v>66.099999999999994</v>
      </c>
      <c r="F156" s="17">
        <v>0.74</v>
      </c>
      <c r="G156" s="16">
        <v>30</v>
      </c>
      <c r="H156" s="16">
        <v>0.3</v>
      </c>
      <c r="I156" s="16">
        <v>27</v>
      </c>
      <c r="J156" s="28">
        <f t="shared" si="262"/>
        <v>8.1</v>
      </c>
      <c r="L156" s="12" t="s">
        <v>191</v>
      </c>
      <c r="M156" s="2">
        <f t="shared" ref="M156" si="317">AVERAGE(F187:F226)</f>
        <v>0.84349999999999992</v>
      </c>
      <c r="N156">
        <f t="shared" ref="N156" si="318">_xlfn.STDEV.S(F187:F226)</f>
        <v>0.30756737848428017</v>
      </c>
      <c r="Q156" s="12" t="s">
        <v>191</v>
      </c>
      <c r="R156">
        <f t="shared" si="271"/>
        <v>60.957500000000003</v>
      </c>
      <c r="S156">
        <f t="shared" si="272"/>
        <v>13.644087180261531</v>
      </c>
    </row>
    <row r="157" spans="1:19" x14ac:dyDescent="0.25">
      <c r="A157">
        <f t="shared" ca="1" si="260"/>
        <v>5.177783631443944E-3</v>
      </c>
      <c r="B157" s="14">
        <v>42997</v>
      </c>
      <c r="C157" s="15" t="str">
        <f t="shared" si="261"/>
        <v>septiembre</v>
      </c>
      <c r="D157" s="16" t="s">
        <v>19</v>
      </c>
      <c r="E157" s="16">
        <v>67.399999999999991</v>
      </c>
      <c r="F157" s="17">
        <v>0.67</v>
      </c>
      <c r="G157" s="16">
        <v>48</v>
      </c>
      <c r="H157" s="16">
        <v>0.3</v>
      </c>
      <c r="I157" s="16">
        <v>28</v>
      </c>
      <c r="J157" s="28">
        <f t="shared" si="262"/>
        <v>8.4</v>
      </c>
      <c r="L157" s="12" t="s">
        <v>192</v>
      </c>
      <c r="M157" s="2">
        <f t="shared" ref="M157" si="319">AVERAGE(F156:F195)</f>
        <v>0.81924999999999992</v>
      </c>
      <c r="N157">
        <f t="shared" ref="N157" si="320">_xlfn.STDEV.S(F156:F195)</f>
        <v>0.21551830786650331</v>
      </c>
      <c r="Q157" s="12" t="s">
        <v>192</v>
      </c>
      <c r="R157">
        <f t="shared" si="271"/>
        <v>60.092500000000008</v>
      </c>
      <c r="S157">
        <f t="shared" si="272"/>
        <v>14.272877391612489</v>
      </c>
    </row>
    <row r="158" spans="1:19" x14ac:dyDescent="0.25">
      <c r="A158">
        <f t="shared" ca="1" si="260"/>
        <v>0.84457369387415526</v>
      </c>
      <c r="B158" s="18">
        <v>42954</v>
      </c>
      <c r="C158" s="19" t="str">
        <f t="shared" si="261"/>
        <v>agosto</v>
      </c>
      <c r="D158" s="20" t="s">
        <v>15</v>
      </c>
      <c r="E158" s="20">
        <v>75</v>
      </c>
      <c r="F158" s="21">
        <v>0.67</v>
      </c>
      <c r="G158" s="20">
        <v>38</v>
      </c>
      <c r="H158" s="20">
        <v>0.5</v>
      </c>
      <c r="I158" s="20">
        <v>30</v>
      </c>
      <c r="J158" s="27">
        <f t="shared" si="262"/>
        <v>15</v>
      </c>
      <c r="L158" s="12" t="s">
        <v>193</v>
      </c>
      <c r="M158" s="2">
        <f t="shared" ref="M158" si="321">AVERAGE(F189:F228)</f>
        <v>0.85824999999999996</v>
      </c>
      <c r="N158">
        <f t="shared" ref="N158" si="322">_xlfn.STDEV.S(F189:F228)</f>
        <v>0.30872681061051949</v>
      </c>
      <c r="Q158" s="12" t="s">
        <v>193</v>
      </c>
      <c r="R158">
        <f t="shared" si="271"/>
        <v>60.625000000000014</v>
      </c>
      <c r="S158">
        <f t="shared" si="272"/>
        <v>14.992099351768079</v>
      </c>
    </row>
    <row r="159" spans="1:19" x14ac:dyDescent="0.25">
      <c r="A159">
        <f t="shared" ca="1" si="260"/>
        <v>0.72320769221615266</v>
      </c>
      <c r="B159" s="18">
        <v>43089</v>
      </c>
      <c r="C159" s="19" t="str">
        <f t="shared" si="261"/>
        <v>diciembre</v>
      </c>
      <c r="D159" s="20" t="s">
        <v>20</v>
      </c>
      <c r="E159" s="20">
        <v>36.799999999999997</v>
      </c>
      <c r="F159" s="21">
        <v>1.25</v>
      </c>
      <c r="G159" s="20">
        <v>20</v>
      </c>
      <c r="H159" s="20">
        <v>0.3</v>
      </c>
      <c r="I159" s="20">
        <v>16</v>
      </c>
      <c r="J159" s="27">
        <f t="shared" si="262"/>
        <v>4.8</v>
      </c>
      <c r="L159" s="12" t="s">
        <v>194</v>
      </c>
      <c r="M159" s="2">
        <f t="shared" ref="M159" si="323">AVERAGE(F158:F197)</f>
        <v>0.83250000000000013</v>
      </c>
      <c r="N159">
        <f t="shared" ref="N159" si="324">_xlfn.STDEV.S(F158:F197)</f>
        <v>0.23990115485875335</v>
      </c>
      <c r="Q159" s="12" t="s">
        <v>194</v>
      </c>
      <c r="R159">
        <f t="shared" si="271"/>
        <v>59.712499999999999</v>
      </c>
      <c r="S159">
        <f t="shared" si="272"/>
        <v>15.200538684751196</v>
      </c>
    </row>
    <row r="160" spans="1:19" x14ac:dyDescent="0.25">
      <c r="A160">
        <f t="shared" ca="1" si="260"/>
        <v>0.35739776091370612</v>
      </c>
      <c r="B160" s="18">
        <v>43046</v>
      </c>
      <c r="C160" s="19" t="str">
        <f t="shared" si="261"/>
        <v>noviembre</v>
      </c>
      <c r="D160" s="20" t="s">
        <v>19</v>
      </c>
      <c r="E160" s="20">
        <v>52.3</v>
      </c>
      <c r="F160" s="21">
        <v>0.91</v>
      </c>
      <c r="G160" s="20">
        <v>34</v>
      </c>
      <c r="H160" s="20">
        <v>0.3</v>
      </c>
      <c r="I160" s="20">
        <v>21</v>
      </c>
      <c r="J160" s="27">
        <f t="shared" si="262"/>
        <v>6.3</v>
      </c>
      <c r="L160" s="12" t="s">
        <v>195</v>
      </c>
      <c r="M160" s="2">
        <f t="shared" ref="M160" si="325">AVERAGE(F191:F230)</f>
        <v>0.83224999999999993</v>
      </c>
      <c r="N160">
        <f t="shared" ref="N160" si="326">_xlfn.STDEV.S(F191:F230)</f>
        <v>0.29394302168957853</v>
      </c>
      <c r="Q160" s="12" t="s">
        <v>195</v>
      </c>
      <c r="R160">
        <f t="shared" si="271"/>
        <v>59.77</v>
      </c>
      <c r="S160">
        <f t="shared" si="272"/>
        <v>15.176252921237941</v>
      </c>
    </row>
    <row r="161" spans="1:19" x14ac:dyDescent="0.25">
      <c r="A161">
        <f t="shared" ca="1" si="260"/>
        <v>0.90251718322833219</v>
      </c>
      <c r="B161" s="14">
        <v>42833</v>
      </c>
      <c r="C161" s="15" t="str">
        <f t="shared" si="261"/>
        <v>abril</v>
      </c>
      <c r="D161" s="16" t="s">
        <v>16</v>
      </c>
      <c r="E161" s="16">
        <v>63.8</v>
      </c>
      <c r="F161" s="17">
        <v>0.74</v>
      </c>
      <c r="G161" s="16">
        <v>37</v>
      </c>
      <c r="H161" s="16">
        <v>0.3</v>
      </c>
      <c r="I161" s="16">
        <v>26</v>
      </c>
      <c r="J161" s="28">
        <f t="shared" si="262"/>
        <v>7.8</v>
      </c>
      <c r="L161" s="12" t="s">
        <v>196</v>
      </c>
      <c r="M161" s="2">
        <f t="shared" ref="M161" si="327">AVERAGE(F160:F199)</f>
        <v>0.81874999999999998</v>
      </c>
      <c r="N161">
        <f t="shared" ref="N161" si="328">_xlfn.STDEV.S(F160:F199)</f>
        <v>0.2312639462184122</v>
      </c>
      <c r="Q161" s="12" t="s">
        <v>196</v>
      </c>
      <c r="R161">
        <f t="shared" si="271"/>
        <v>60.470000000000006</v>
      </c>
      <c r="S161">
        <f t="shared" si="272"/>
        <v>15.017663042298958</v>
      </c>
    </row>
    <row r="162" spans="1:19" x14ac:dyDescent="0.25">
      <c r="A162">
        <f t="shared" ca="1" si="260"/>
        <v>0.8065303113368002</v>
      </c>
      <c r="B162" s="18">
        <v>43055</v>
      </c>
      <c r="C162" s="19" t="str">
        <f t="shared" si="261"/>
        <v>noviembre</v>
      </c>
      <c r="D162" s="20" t="s">
        <v>18</v>
      </c>
      <c r="E162" s="20">
        <v>47.3</v>
      </c>
      <c r="F162" s="21">
        <v>0.87</v>
      </c>
      <c r="G162" s="20">
        <v>28</v>
      </c>
      <c r="H162" s="20">
        <v>0.3</v>
      </c>
      <c r="I162" s="20">
        <v>21</v>
      </c>
      <c r="J162" s="27">
        <f t="shared" si="262"/>
        <v>6.3</v>
      </c>
      <c r="L162" s="12" t="s">
        <v>197</v>
      </c>
      <c r="M162" s="2">
        <f t="shared" ref="M162" si="329">AVERAGE(F193:F232)</f>
        <v>0.83874999999999988</v>
      </c>
      <c r="N162">
        <f t="shared" ref="N162" si="330">_xlfn.STDEV.S(F193:F232)</f>
        <v>0.30063341251089976</v>
      </c>
      <c r="Q162" s="12" t="s">
        <v>197</v>
      </c>
      <c r="R162">
        <f t="shared" si="271"/>
        <v>60.790000000000006</v>
      </c>
      <c r="S162">
        <f t="shared" si="272"/>
        <v>14.59705871443491</v>
      </c>
    </row>
    <row r="163" spans="1:19" x14ac:dyDescent="0.25">
      <c r="A163">
        <f t="shared" ca="1" si="260"/>
        <v>0.29745510219571603</v>
      </c>
      <c r="B163" s="18">
        <v>42842</v>
      </c>
      <c r="C163" s="19" t="str">
        <f t="shared" si="261"/>
        <v>abril</v>
      </c>
      <c r="D163" s="20" t="s">
        <v>15</v>
      </c>
      <c r="E163" s="20">
        <v>64.099999999999994</v>
      </c>
      <c r="F163" s="21">
        <v>0.71</v>
      </c>
      <c r="G163" s="20">
        <v>56</v>
      </c>
      <c r="H163" s="20">
        <v>0.3</v>
      </c>
      <c r="I163" s="20">
        <v>27</v>
      </c>
      <c r="J163" s="27">
        <f t="shared" si="262"/>
        <v>8.1</v>
      </c>
      <c r="L163" s="12" t="s">
        <v>198</v>
      </c>
      <c r="M163" s="2">
        <f t="shared" ref="M163" si="331">AVERAGE(F162:F201)</f>
        <v>0.81325000000000003</v>
      </c>
      <c r="N163">
        <f t="shared" ref="N163" si="332">_xlfn.STDEV.S(F162:F201)</f>
        <v>0.2316538919185803</v>
      </c>
      <c r="Q163" s="12" t="s">
        <v>198</v>
      </c>
      <c r="R163">
        <f t="shared" si="271"/>
        <v>60.872500000000002</v>
      </c>
      <c r="S163">
        <f t="shared" si="272"/>
        <v>14.589050712670195</v>
      </c>
    </row>
    <row r="164" spans="1:19" x14ac:dyDescent="0.25">
      <c r="A164">
        <f t="shared" ca="1" si="260"/>
        <v>0.3212444868911295</v>
      </c>
      <c r="B164" s="18">
        <v>42952</v>
      </c>
      <c r="C164" s="19" t="str">
        <f t="shared" si="261"/>
        <v>agosto</v>
      </c>
      <c r="D164" s="20" t="s">
        <v>16</v>
      </c>
      <c r="E164" s="20">
        <v>76.599999999999994</v>
      </c>
      <c r="F164" s="21">
        <v>0.61</v>
      </c>
      <c r="G164" s="20">
        <v>66</v>
      </c>
      <c r="H164" s="20">
        <v>0.5</v>
      </c>
      <c r="I164" s="20">
        <v>32</v>
      </c>
      <c r="J164" s="27">
        <f t="shared" si="262"/>
        <v>16</v>
      </c>
      <c r="L164" s="12" t="s">
        <v>199</v>
      </c>
      <c r="M164" s="2">
        <f t="shared" ref="M164" si="333">AVERAGE(F195:F234)</f>
        <v>0.83825000000000005</v>
      </c>
      <c r="N164">
        <f t="shared" ref="N164" si="334">_xlfn.STDEV.S(F195:F234)</f>
        <v>0.30287415936368084</v>
      </c>
      <c r="Q164" s="12" t="s">
        <v>199</v>
      </c>
      <c r="R164">
        <f t="shared" si="271"/>
        <v>61.415000000000006</v>
      </c>
      <c r="S164">
        <f t="shared" si="272"/>
        <v>15.392736457700217</v>
      </c>
    </row>
    <row r="165" spans="1:19" x14ac:dyDescent="0.25">
      <c r="A165">
        <f t="shared" ca="1" si="260"/>
        <v>0.5596374341214494</v>
      </c>
      <c r="B165" s="18">
        <v>43005</v>
      </c>
      <c r="C165" s="19" t="str">
        <f t="shared" si="261"/>
        <v>septiembre</v>
      </c>
      <c r="D165" s="20" t="s">
        <v>20</v>
      </c>
      <c r="E165" s="20">
        <v>70.699999999999989</v>
      </c>
      <c r="F165" s="21">
        <v>0.67</v>
      </c>
      <c r="G165" s="20">
        <v>51</v>
      </c>
      <c r="H165" s="20">
        <v>0.3</v>
      </c>
      <c r="I165" s="20">
        <v>29</v>
      </c>
      <c r="J165" s="27">
        <f t="shared" si="262"/>
        <v>8.6999999999999993</v>
      </c>
      <c r="L165" s="12" t="s">
        <v>200</v>
      </c>
      <c r="M165" s="2">
        <f t="shared" ref="M165" si="335">AVERAGE(F164:F203)</f>
        <v>0.80199999999999994</v>
      </c>
      <c r="N165">
        <f t="shared" ref="N165" si="336">_xlfn.STDEV.S(F164:F203)</f>
        <v>0.23781268215734749</v>
      </c>
      <c r="Q165" s="12" t="s">
        <v>200</v>
      </c>
      <c r="R165">
        <f t="shared" si="271"/>
        <v>62.137500000000003</v>
      </c>
      <c r="S165">
        <f t="shared" si="272"/>
        <v>15.281057178039514</v>
      </c>
    </row>
    <row r="166" spans="1:19" x14ac:dyDescent="0.25">
      <c r="A166">
        <f t="shared" ca="1" si="260"/>
        <v>0.90306555820229428</v>
      </c>
      <c r="B166" s="14">
        <v>43007</v>
      </c>
      <c r="C166" s="15" t="str">
        <f t="shared" si="261"/>
        <v>septiembre</v>
      </c>
      <c r="D166" s="16" t="s">
        <v>14</v>
      </c>
      <c r="E166" s="16">
        <v>66.099999999999994</v>
      </c>
      <c r="F166" s="17">
        <v>0.71</v>
      </c>
      <c r="G166" s="16">
        <v>48</v>
      </c>
      <c r="H166" s="16">
        <v>0.3</v>
      </c>
      <c r="I166" s="16">
        <v>27</v>
      </c>
      <c r="J166" s="28">
        <f t="shared" si="262"/>
        <v>8.1</v>
      </c>
      <c r="L166" s="12" t="s">
        <v>201</v>
      </c>
      <c r="M166" s="2">
        <f t="shared" ref="M166" si="337">AVERAGE(F197:F236)</f>
        <v>0.82300000000000006</v>
      </c>
      <c r="N166">
        <f t="shared" ref="N166" si="338">_xlfn.STDEV.S(F197:F236)</f>
        <v>0.29196241415985597</v>
      </c>
      <c r="Q166" s="12" t="s">
        <v>201</v>
      </c>
      <c r="R166">
        <f t="shared" si="271"/>
        <v>61.997500000000002</v>
      </c>
      <c r="S166">
        <f t="shared" si="272"/>
        <v>15.646376759207154</v>
      </c>
    </row>
    <row r="167" spans="1:19" x14ac:dyDescent="0.25">
      <c r="A167">
        <f t="shared" ca="1" si="260"/>
        <v>0.91875608971564204</v>
      </c>
      <c r="B167" s="18">
        <v>42815</v>
      </c>
      <c r="C167" s="19" t="str">
        <f t="shared" si="261"/>
        <v>marzo</v>
      </c>
      <c r="D167" s="20" t="s">
        <v>19</v>
      </c>
      <c r="E167" s="20">
        <v>57.199999999999996</v>
      </c>
      <c r="F167" s="21">
        <v>0.83</v>
      </c>
      <c r="G167" s="20">
        <v>36</v>
      </c>
      <c r="H167" s="20">
        <v>0.3</v>
      </c>
      <c r="I167" s="20">
        <v>24</v>
      </c>
      <c r="J167" s="27">
        <f t="shared" si="262"/>
        <v>7.1999999999999993</v>
      </c>
      <c r="L167" s="12" t="s">
        <v>202</v>
      </c>
      <c r="M167" s="2">
        <f t="shared" ref="M167" si="339">AVERAGE(F166:F205)</f>
        <v>0.81999999999999973</v>
      </c>
      <c r="N167">
        <f t="shared" ref="N167" si="340">_xlfn.STDEV.S(F166:F205)</f>
        <v>0.24985123779089269</v>
      </c>
      <c r="Q167" s="12" t="s">
        <v>202</v>
      </c>
      <c r="R167">
        <f t="shared" si="271"/>
        <v>61.242499999999993</v>
      </c>
      <c r="S167">
        <f t="shared" si="272"/>
        <v>15.535909660084856</v>
      </c>
    </row>
    <row r="168" spans="1:19" x14ac:dyDescent="0.25">
      <c r="A168">
        <f t="shared" ca="1" si="260"/>
        <v>0.13900180336288936</v>
      </c>
      <c r="B168" s="14">
        <v>42776</v>
      </c>
      <c r="C168" s="15" t="str">
        <f t="shared" si="261"/>
        <v>febrero</v>
      </c>
      <c r="D168" s="16" t="s">
        <v>14</v>
      </c>
      <c r="E168" s="16">
        <v>50</v>
      </c>
      <c r="F168" s="17">
        <v>0.91</v>
      </c>
      <c r="G168" s="16">
        <v>40</v>
      </c>
      <c r="H168" s="16">
        <v>0.3</v>
      </c>
      <c r="I168" s="16">
        <v>20</v>
      </c>
      <c r="J168" s="28">
        <f t="shared" si="262"/>
        <v>6</v>
      </c>
      <c r="L168" s="12" t="s">
        <v>203</v>
      </c>
      <c r="M168" s="2">
        <f t="shared" ref="M168" si="341">AVERAGE(F199:F238)</f>
        <v>0.81425000000000003</v>
      </c>
      <c r="N168">
        <f t="shared" ref="N168" si="342">_xlfn.STDEV.S(F199:F238)</f>
        <v>0.27548453816726398</v>
      </c>
      <c r="Q168" s="12" t="s">
        <v>203</v>
      </c>
      <c r="R168">
        <f t="shared" si="271"/>
        <v>60.897500000000001</v>
      </c>
      <c r="S168">
        <f t="shared" si="272"/>
        <v>15.464529869616761</v>
      </c>
    </row>
    <row r="169" spans="1:19" x14ac:dyDescent="0.25">
      <c r="A169">
        <f t="shared" ca="1" si="260"/>
        <v>0.74237336476913107</v>
      </c>
      <c r="B169" s="18">
        <v>42749</v>
      </c>
      <c r="C169" s="19" t="str">
        <f t="shared" si="261"/>
        <v>enero</v>
      </c>
      <c r="D169" s="20" t="s">
        <v>16</v>
      </c>
      <c r="E169" s="20">
        <v>44.099999999999994</v>
      </c>
      <c r="F169" s="21">
        <v>1.05</v>
      </c>
      <c r="G169" s="20">
        <v>23</v>
      </c>
      <c r="H169" s="20">
        <v>0.3</v>
      </c>
      <c r="I169" s="20">
        <v>17</v>
      </c>
      <c r="J169" s="27">
        <f t="shared" si="262"/>
        <v>5.0999999999999996</v>
      </c>
      <c r="L169" s="12" t="s">
        <v>204</v>
      </c>
      <c r="M169" s="2">
        <f t="shared" ref="M169" si="343">AVERAGE(F168:F207)</f>
        <v>0.82249999999999979</v>
      </c>
      <c r="N169">
        <f t="shared" ref="N169" si="344">_xlfn.STDEV.S(F168:F207)</f>
        <v>0.24946866613788493</v>
      </c>
      <c r="Q169" s="12" t="s">
        <v>204</v>
      </c>
      <c r="R169">
        <f t="shared" si="271"/>
        <v>60.972499999999989</v>
      </c>
      <c r="S169">
        <f t="shared" si="272"/>
        <v>15.460421350634039</v>
      </c>
    </row>
    <row r="170" spans="1:19" x14ac:dyDescent="0.25">
      <c r="A170">
        <f t="shared" ca="1" si="260"/>
        <v>0.81364589713045743</v>
      </c>
      <c r="B170" s="14">
        <v>42982</v>
      </c>
      <c r="C170" s="15" t="str">
        <f t="shared" si="261"/>
        <v>septiembre</v>
      </c>
      <c r="D170" s="16" t="s">
        <v>15</v>
      </c>
      <c r="E170" s="16">
        <v>59.8</v>
      </c>
      <c r="F170" s="17">
        <v>0.74</v>
      </c>
      <c r="G170" s="16">
        <v>54</v>
      </c>
      <c r="H170" s="16">
        <v>0.3</v>
      </c>
      <c r="I170" s="16">
        <v>26</v>
      </c>
      <c r="J170" s="28">
        <f t="shared" si="262"/>
        <v>7.8</v>
      </c>
      <c r="L170" s="12" t="s">
        <v>205</v>
      </c>
      <c r="M170" s="2">
        <f t="shared" ref="M170" si="345">AVERAGE(F201:F240)</f>
        <v>0.8327500000000001</v>
      </c>
      <c r="N170">
        <f t="shared" ref="N170" si="346">_xlfn.STDEV.S(F201:F240)</f>
        <v>0.29131873019787491</v>
      </c>
      <c r="Q170" s="12" t="s">
        <v>205</v>
      </c>
      <c r="R170">
        <f t="shared" si="271"/>
        <v>61.127499999999984</v>
      </c>
      <c r="S170">
        <f t="shared" si="272"/>
        <v>15.556032810277395</v>
      </c>
    </row>
    <row r="171" spans="1:19" x14ac:dyDescent="0.25">
      <c r="A171">
        <f t="shared" ca="1" si="260"/>
        <v>0.10338181894883869</v>
      </c>
      <c r="B171" s="14">
        <v>42795</v>
      </c>
      <c r="C171" s="15" t="str">
        <f t="shared" si="261"/>
        <v>marzo</v>
      </c>
      <c r="D171" s="16" t="s">
        <v>20</v>
      </c>
      <c r="E171" s="16">
        <v>57.9</v>
      </c>
      <c r="F171" s="17">
        <v>0.87</v>
      </c>
      <c r="G171" s="16">
        <v>46</v>
      </c>
      <c r="H171" s="16">
        <v>0.3</v>
      </c>
      <c r="I171" s="16">
        <v>23</v>
      </c>
      <c r="J171" s="28">
        <f t="shared" si="262"/>
        <v>6.8999999999999995</v>
      </c>
      <c r="L171" s="12" t="s">
        <v>206</v>
      </c>
      <c r="M171" s="2">
        <f t="shared" ref="M171" si="347">AVERAGE(F170:F209)</f>
        <v>0.80899999999999994</v>
      </c>
      <c r="N171">
        <f t="shared" ref="N171" si="348">_xlfn.STDEV.S(F170:F209)</f>
        <v>0.24882080875962653</v>
      </c>
      <c r="Q171" s="12" t="s">
        <v>206</v>
      </c>
      <c r="R171">
        <f t="shared" si="271"/>
        <v>61.839999999999989</v>
      </c>
      <c r="S171">
        <f t="shared" si="272"/>
        <v>15.503005778019654</v>
      </c>
    </row>
    <row r="172" spans="1:19" x14ac:dyDescent="0.25">
      <c r="A172">
        <f t="shared" ca="1" si="260"/>
        <v>0.67322941274750281</v>
      </c>
      <c r="B172" s="14">
        <v>42770</v>
      </c>
      <c r="C172" s="15" t="str">
        <f t="shared" si="261"/>
        <v>febrero</v>
      </c>
      <c r="D172" s="16" t="s">
        <v>16</v>
      </c>
      <c r="E172" s="16">
        <v>56.599999999999994</v>
      </c>
      <c r="F172" s="17">
        <v>0.83</v>
      </c>
      <c r="G172" s="16">
        <v>46</v>
      </c>
      <c r="H172" s="16">
        <v>0.3</v>
      </c>
      <c r="I172" s="16">
        <v>22</v>
      </c>
      <c r="J172" s="28">
        <f t="shared" si="262"/>
        <v>6.6</v>
      </c>
      <c r="L172" s="12" t="s">
        <v>207</v>
      </c>
      <c r="M172" s="2">
        <f t="shared" ref="M172" si="349">AVERAGE(F203:F242)</f>
        <v>0.85549999999999993</v>
      </c>
      <c r="N172">
        <f t="shared" ref="N172" si="350">_xlfn.STDEV.S(F203:F242)</f>
        <v>0.310011993150968</v>
      </c>
      <c r="Q172" s="12" t="s">
        <v>207</v>
      </c>
      <c r="R172">
        <f t="shared" si="271"/>
        <v>61.684999999999988</v>
      </c>
      <c r="S172">
        <f t="shared" si="272"/>
        <v>15.438531972118488</v>
      </c>
    </row>
    <row r="173" spans="1:19" x14ac:dyDescent="0.25">
      <c r="A173">
        <f t="shared" ca="1" si="260"/>
        <v>0.56066865942370647</v>
      </c>
      <c r="B173" s="18">
        <v>42965</v>
      </c>
      <c r="C173" s="19" t="str">
        <f t="shared" si="261"/>
        <v>agosto</v>
      </c>
      <c r="D173" s="20" t="s">
        <v>14</v>
      </c>
      <c r="E173" s="20">
        <v>65.699999999999989</v>
      </c>
      <c r="F173" s="21">
        <v>0.69</v>
      </c>
      <c r="G173" s="20">
        <v>45</v>
      </c>
      <c r="H173" s="20">
        <v>0.5</v>
      </c>
      <c r="I173" s="20">
        <v>29</v>
      </c>
      <c r="J173" s="27">
        <f t="shared" si="262"/>
        <v>14.5</v>
      </c>
      <c r="L173" s="12" t="s">
        <v>208</v>
      </c>
      <c r="M173" s="2">
        <f t="shared" ref="M173" si="351">AVERAGE(F172:F211)</f>
        <v>0.80524999999999969</v>
      </c>
      <c r="N173">
        <f t="shared" ref="N173" si="352">_xlfn.STDEV.S(F172:F211)</f>
        <v>0.2500255115188379</v>
      </c>
      <c r="Q173" s="12" t="s">
        <v>208</v>
      </c>
      <c r="R173">
        <f t="shared" si="271"/>
        <v>62.152499999999989</v>
      </c>
      <c r="S173">
        <f t="shared" si="272"/>
        <v>15.434864263841352</v>
      </c>
    </row>
    <row r="174" spans="1:19" x14ac:dyDescent="0.25">
      <c r="A174">
        <f t="shared" ca="1" si="260"/>
        <v>0.56458644673948744</v>
      </c>
      <c r="B174" s="14">
        <v>42911</v>
      </c>
      <c r="C174" s="15" t="str">
        <f t="shared" si="261"/>
        <v>junio</v>
      </c>
      <c r="D174" s="16" t="s">
        <v>17</v>
      </c>
      <c r="E174" s="16">
        <v>85.1</v>
      </c>
      <c r="F174" s="17">
        <v>0.51</v>
      </c>
      <c r="G174" s="16">
        <v>58</v>
      </c>
      <c r="H174" s="16">
        <v>0.3</v>
      </c>
      <c r="I174" s="16">
        <v>37</v>
      </c>
      <c r="J174" s="28">
        <f t="shared" si="262"/>
        <v>11.1</v>
      </c>
      <c r="L174" s="12" t="s">
        <v>209</v>
      </c>
      <c r="M174" s="2">
        <f t="shared" ref="M174" si="353">AVERAGE(F205:F244)</f>
        <v>0.86224999999999985</v>
      </c>
      <c r="N174">
        <f t="shared" ref="N174" si="354">_xlfn.STDEV.S(F205:F244)</f>
        <v>0.30577759220949458</v>
      </c>
      <c r="Q174" s="12" t="s">
        <v>209</v>
      </c>
      <c r="R174">
        <f t="shared" si="271"/>
        <v>62.274999999999991</v>
      </c>
      <c r="S174">
        <f t="shared" si="272"/>
        <v>15.42522859213533</v>
      </c>
    </row>
    <row r="175" spans="1:19" x14ac:dyDescent="0.25">
      <c r="A175">
        <f t="shared" ca="1" si="260"/>
        <v>0.33906319136544605</v>
      </c>
      <c r="B175" s="14">
        <v>43025</v>
      </c>
      <c r="C175" s="15" t="str">
        <f t="shared" si="261"/>
        <v>octubre</v>
      </c>
      <c r="D175" s="16" t="s">
        <v>19</v>
      </c>
      <c r="E175" s="16">
        <v>58.499999999999993</v>
      </c>
      <c r="F175" s="17">
        <v>0.77</v>
      </c>
      <c r="G175" s="16">
        <v>46</v>
      </c>
      <c r="H175" s="16">
        <v>0.3</v>
      </c>
      <c r="I175" s="16">
        <v>25</v>
      </c>
      <c r="J175" s="28">
        <f t="shared" si="262"/>
        <v>7.5</v>
      </c>
      <c r="L175" s="12" t="s">
        <v>210</v>
      </c>
      <c r="M175" s="2">
        <f t="shared" ref="M175" si="355">AVERAGE(F174:F213)</f>
        <v>0.80424999999999969</v>
      </c>
      <c r="N175">
        <f t="shared" ref="N175" si="356">_xlfn.STDEV.S(F174:F213)</f>
        <v>0.24983982047991485</v>
      </c>
      <c r="Q175" s="12" t="s">
        <v>210</v>
      </c>
      <c r="R175">
        <f t="shared" si="271"/>
        <v>62.127499999999998</v>
      </c>
      <c r="S175">
        <f t="shared" si="272"/>
        <v>16.122723484062917</v>
      </c>
    </row>
    <row r="176" spans="1:19" x14ac:dyDescent="0.25">
      <c r="A176">
        <f t="shared" ca="1" si="260"/>
        <v>0.78026146152875719</v>
      </c>
      <c r="B176" s="14">
        <v>42881</v>
      </c>
      <c r="C176" s="15" t="str">
        <f t="shared" si="261"/>
        <v>mayo</v>
      </c>
      <c r="D176" s="16" t="s">
        <v>14</v>
      </c>
      <c r="E176" s="16">
        <v>72</v>
      </c>
      <c r="F176" s="17">
        <v>0.67</v>
      </c>
      <c r="G176" s="16">
        <v>63</v>
      </c>
      <c r="H176" s="16">
        <v>0.3</v>
      </c>
      <c r="I176" s="16">
        <v>30</v>
      </c>
      <c r="J176" s="28">
        <f t="shared" si="262"/>
        <v>9</v>
      </c>
      <c r="L176" s="12" t="s">
        <v>211</v>
      </c>
      <c r="M176" s="2">
        <f t="shared" ref="M176" si="357">AVERAGE(F207:F246)</f>
        <v>0.86549999999999994</v>
      </c>
      <c r="N176">
        <f t="shared" ref="N176" si="358">_xlfn.STDEV.S(F207:F246)</f>
        <v>0.30655195736465723</v>
      </c>
      <c r="Q176" s="12" t="s">
        <v>211</v>
      </c>
      <c r="R176">
        <f t="shared" si="271"/>
        <v>60.782500000000006</v>
      </c>
      <c r="S176">
        <f t="shared" si="272"/>
        <v>16.111509113056897</v>
      </c>
    </row>
    <row r="177" spans="1:19" x14ac:dyDescent="0.25">
      <c r="A177">
        <f t="shared" ca="1" si="260"/>
        <v>0.35530181178850373</v>
      </c>
      <c r="B177" s="14">
        <v>42910</v>
      </c>
      <c r="C177" s="15" t="str">
        <f t="shared" si="261"/>
        <v>junio</v>
      </c>
      <c r="D177" s="16" t="s">
        <v>16</v>
      </c>
      <c r="E177" s="16">
        <v>80.5</v>
      </c>
      <c r="F177" s="17">
        <v>0.56999999999999995</v>
      </c>
      <c r="G177" s="16">
        <v>50</v>
      </c>
      <c r="H177" s="16">
        <v>0.3</v>
      </c>
      <c r="I177" s="16">
        <v>35</v>
      </c>
      <c r="J177" s="28">
        <f t="shared" si="262"/>
        <v>10.5</v>
      </c>
      <c r="L177" s="12" t="s">
        <v>212</v>
      </c>
      <c r="M177" s="2">
        <f t="shared" ref="M177" si="359">AVERAGE(F176:F215)</f>
        <v>0.83699999999999997</v>
      </c>
      <c r="N177">
        <f t="shared" ref="N177" si="360">_xlfn.STDEV.S(F176:F215)</f>
        <v>0.29249764408431012</v>
      </c>
      <c r="Q177" s="12" t="s">
        <v>212</v>
      </c>
      <c r="R177">
        <f t="shared" si="271"/>
        <v>60.807500000000005</v>
      </c>
      <c r="S177">
        <f t="shared" si="272"/>
        <v>15.820838519971947</v>
      </c>
    </row>
    <row r="178" spans="1:19" x14ac:dyDescent="0.25">
      <c r="A178">
        <f t="shared" ca="1" si="260"/>
        <v>0.48111550288096339</v>
      </c>
      <c r="B178" s="14">
        <v>42840</v>
      </c>
      <c r="C178" s="15" t="str">
        <f t="shared" si="261"/>
        <v>abril</v>
      </c>
      <c r="D178" s="16" t="s">
        <v>16</v>
      </c>
      <c r="E178" s="16">
        <v>65.8</v>
      </c>
      <c r="F178" s="17">
        <v>0.74</v>
      </c>
      <c r="G178" s="16">
        <v>41</v>
      </c>
      <c r="H178" s="16">
        <v>0.3</v>
      </c>
      <c r="I178" s="16">
        <v>26</v>
      </c>
      <c r="J178" s="28">
        <f t="shared" si="262"/>
        <v>7.8</v>
      </c>
      <c r="L178" s="12" t="s">
        <v>213</v>
      </c>
      <c r="M178" s="2">
        <f t="shared" ref="M178" si="361">AVERAGE(F209:F248)</f>
        <v>0.86449999999999982</v>
      </c>
      <c r="N178">
        <f t="shared" ref="N178" si="362">_xlfn.STDEV.S(F209:F248)</f>
        <v>0.31276230017420081</v>
      </c>
      <c r="Q178" s="12" t="s">
        <v>213</v>
      </c>
      <c r="R178">
        <f t="shared" si="271"/>
        <v>60.882500000000007</v>
      </c>
      <c r="S178">
        <f t="shared" si="272"/>
        <v>16.09480406125013</v>
      </c>
    </row>
    <row r="179" spans="1:19" x14ac:dyDescent="0.25">
      <c r="A179">
        <f t="shared" ca="1" si="260"/>
        <v>0.67125733822003708</v>
      </c>
      <c r="B179" s="14">
        <v>42848</v>
      </c>
      <c r="C179" s="15" t="str">
        <f t="shared" si="261"/>
        <v>abril</v>
      </c>
      <c r="D179" s="16" t="s">
        <v>17</v>
      </c>
      <c r="E179" s="16">
        <v>60.8</v>
      </c>
      <c r="F179" s="17">
        <v>0.77</v>
      </c>
      <c r="G179" s="16">
        <v>50</v>
      </c>
      <c r="H179" s="16">
        <v>0.3</v>
      </c>
      <c r="I179" s="16">
        <v>26</v>
      </c>
      <c r="J179" s="28">
        <f t="shared" si="262"/>
        <v>7.8</v>
      </c>
      <c r="L179" s="12" t="s">
        <v>214</v>
      </c>
      <c r="M179" s="2">
        <f t="shared" ref="M179" si="363">AVERAGE(F178:F217)</f>
        <v>0.83699999999999997</v>
      </c>
      <c r="N179">
        <f t="shared" ref="N179" si="364">_xlfn.STDEV.S(F178:F217)</f>
        <v>0.29249764408431012</v>
      </c>
      <c r="Q179" s="12" t="s">
        <v>214</v>
      </c>
      <c r="R179">
        <f t="shared" si="271"/>
        <v>60.882500000000007</v>
      </c>
      <c r="S179">
        <f t="shared" si="272"/>
        <v>16.248957439976806</v>
      </c>
    </row>
    <row r="180" spans="1:19" x14ac:dyDescent="0.25">
      <c r="A180">
        <f t="shared" ca="1" si="260"/>
        <v>0.21364657489700656</v>
      </c>
      <c r="B180" s="14">
        <v>43051</v>
      </c>
      <c r="C180" s="15" t="str">
        <f t="shared" si="261"/>
        <v>noviembre</v>
      </c>
      <c r="D180" s="16" t="s">
        <v>17</v>
      </c>
      <c r="E180" s="16">
        <v>49.699999999999996</v>
      </c>
      <c r="F180" s="17">
        <v>1.05</v>
      </c>
      <c r="G180" s="16">
        <v>38</v>
      </c>
      <c r="H180" s="16">
        <v>0.3</v>
      </c>
      <c r="I180" s="16">
        <v>19</v>
      </c>
      <c r="J180" s="28">
        <f t="shared" si="262"/>
        <v>5.7</v>
      </c>
      <c r="L180" s="12" t="s">
        <v>215</v>
      </c>
      <c r="M180" s="2">
        <f t="shared" ref="M180" si="365">AVERAGE(F211:F250)</f>
        <v>0.86474999999999969</v>
      </c>
      <c r="N180">
        <f t="shared" ref="N180" si="366">_xlfn.STDEV.S(F211:F250)</f>
        <v>0.31150575168579808</v>
      </c>
      <c r="Q180" s="12" t="s">
        <v>215</v>
      </c>
      <c r="R180">
        <f t="shared" si="271"/>
        <v>60.322499999999991</v>
      </c>
      <c r="S180">
        <f t="shared" si="272"/>
        <v>16.201403704545989</v>
      </c>
    </row>
    <row r="181" spans="1:19" x14ac:dyDescent="0.25">
      <c r="A181">
        <f t="shared" ca="1" si="260"/>
        <v>0.23166234286930198</v>
      </c>
      <c r="B181" s="18">
        <v>42968</v>
      </c>
      <c r="C181" s="19" t="str">
        <f t="shared" si="261"/>
        <v>agosto</v>
      </c>
      <c r="D181" s="20" t="s">
        <v>15</v>
      </c>
      <c r="E181" s="20">
        <v>68</v>
      </c>
      <c r="F181" s="21">
        <v>0.65</v>
      </c>
      <c r="G181" s="20">
        <v>58</v>
      </c>
      <c r="H181" s="20">
        <v>0.5</v>
      </c>
      <c r="I181" s="20">
        <v>30</v>
      </c>
      <c r="J181" s="27">
        <f t="shared" si="262"/>
        <v>15</v>
      </c>
      <c r="L181" s="12" t="s">
        <v>216</v>
      </c>
      <c r="M181" s="2">
        <f t="shared" ref="M181" si="367">AVERAGE(F180:F219)</f>
        <v>0.85324999999999984</v>
      </c>
      <c r="N181">
        <f t="shared" ref="N181" si="368">_xlfn.STDEV.S(F180:F219)</f>
        <v>0.29665128885526071</v>
      </c>
      <c r="Q181" s="12" t="s">
        <v>216</v>
      </c>
      <c r="R181">
        <f t="shared" si="271"/>
        <v>59.854999999999997</v>
      </c>
      <c r="S181">
        <f t="shared" si="272"/>
        <v>16.232791298989941</v>
      </c>
    </row>
    <row r="182" spans="1:19" x14ac:dyDescent="0.25">
      <c r="A182">
        <f t="shared" ca="1" si="260"/>
        <v>0.52460367239782191</v>
      </c>
      <c r="B182" s="18">
        <v>42784</v>
      </c>
      <c r="C182" s="19" t="str">
        <f t="shared" si="261"/>
        <v>febrero</v>
      </c>
      <c r="D182" s="20" t="s">
        <v>16</v>
      </c>
      <c r="E182" s="20">
        <v>43.699999999999996</v>
      </c>
      <c r="F182" s="21">
        <v>0.95</v>
      </c>
      <c r="G182" s="20">
        <v>25</v>
      </c>
      <c r="H182" s="20">
        <v>0.3</v>
      </c>
      <c r="I182" s="20">
        <v>19</v>
      </c>
      <c r="J182" s="27">
        <f t="shared" si="262"/>
        <v>5.7</v>
      </c>
      <c r="L182" s="12" t="s">
        <v>217</v>
      </c>
      <c r="M182" s="2">
        <f t="shared" ref="M182" si="369">AVERAGE(F213:F252)</f>
        <v>0.86549999999999994</v>
      </c>
      <c r="N182">
        <f t="shared" ref="N182" si="370">_xlfn.STDEV.S(F213:F252)</f>
        <v>0.31076374074866414</v>
      </c>
      <c r="Q182" s="12" t="s">
        <v>217</v>
      </c>
      <c r="R182">
        <f t="shared" si="271"/>
        <v>60.32999999999997</v>
      </c>
      <c r="S182">
        <f t="shared" si="272"/>
        <v>16.240528196384513</v>
      </c>
    </row>
    <row r="183" spans="1:19" x14ac:dyDescent="0.25">
      <c r="A183">
        <f t="shared" ca="1" si="260"/>
        <v>6.444672383135186E-2</v>
      </c>
      <c r="B183" s="18">
        <v>42817</v>
      </c>
      <c r="C183" s="19" t="str">
        <f t="shared" si="261"/>
        <v>marzo</v>
      </c>
      <c r="D183" s="20" t="s">
        <v>18</v>
      </c>
      <c r="E183" s="20">
        <v>55.9</v>
      </c>
      <c r="F183" s="21">
        <v>0.87</v>
      </c>
      <c r="G183" s="20">
        <v>35</v>
      </c>
      <c r="H183" s="20">
        <v>0.3</v>
      </c>
      <c r="I183" s="20">
        <v>23</v>
      </c>
      <c r="J183" s="27">
        <f t="shared" si="262"/>
        <v>6.8999999999999995</v>
      </c>
      <c r="L183" s="12" t="s">
        <v>218</v>
      </c>
      <c r="M183" s="2">
        <f t="shared" ref="M183" si="371">AVERAGE(F182:F221)</f>
        <v>0.84374999999999978</v>
      </c>
      <c r="N183">
        <f t="shared" ref="N183" si="372">_xlfn.STDEV.S(F182:F221)</f>
        <v>0.29627332754634661</v>
      </c>
      <c r="Q183" s="12" t="s">
        <v>218</v>
      </c>
      <c r="R183">
        <f t="shared" si="271"/>
        <v>60.214999999999975</v>
      </c>
      <c r="S183">
        <f t="shared" si="272"/>
        <v>16.518829751319558</v>
      </c>
    </row>
    <row r="184" spans="1:19" x14ac:dyDescent="0.25">
      <c r="A184">
        <f t="shared" ca="1" si="260"/>
        <v>0.87131132295545888</v>
      </c>
      <c r="B184" s="18">
        <v>42891</v>
      </c>
      <c r="C184" s="19" t="str">
        <f t="shared" si="261"/>
        <v>junio</v>
      </c>
      <c r="D184" s="20" t="s">
        <v>15</v>
      </c>
      <c r="E184" s="20">
        <v>78.599999999999994</v>
      </c>
      <c r="F184" s="21">
        <v>0.59</v>
      </c>
      <c r="G184" s="20">
        <v>36</v>
      </c>
      <c r="H184" s="20">
        <v>0.3</v>
      </c>
      <c r="I184" s="20">
        <v>32</v>
      </c>
      <c r="J184" s="27">
        <f t="shared" si="262"/>
        <v>9.6</v>
      </c>
      <c r="L184" s="12" t="s">
        <v>219</v>
      </c>
      <c r="M184" s="2">
        <f t="shared" ref="M184" si="373">AVERAGE(F215:F254)</f>
        <v>0.84174999999999989</v>
      </c>
      <c r="N184">
        <f t="shared" ref="N184" si="374">_xlfn.STDEV.S(F215:F254)</f>
        <v>0.26950940709522658</v>
      </c>
      <c r="Q184" s="12" t="s">
        <v>219</v>
      </c>
      <c r="R184">
        <f t="shared" si="271"/>
        <v>60.074999999999974</v>
      </c>
      <c r="S184">
        <f t="shared" si="272"/>
        <v>16.630140695696316</v>
      </c>
    </row>
    <row r="185" spans="1:19" x14ac:dyDescent="0.25">
      <c r="A185">
        <f t="shared" ca="1" si="260"/>
        <v>0.5669590202946897</v>
      </c>
      <c r="B185" s="14">
        <v>42865</v>
      </c>
      <c r="C185" s="15" t="str">
        <f t="shared" si="261"/>
        <v>mayo</v>
      </c>
      <c r="D185" s="16" t="s">
        <v>20</v>
      </c>
      <c r="E185" s="16">
        <v>69.399999999999991</v>
      </c>
      <c r="F185" s="17">
        <v>0.69</v>
      </c>
      <c r="G185" s="16">
        <v>40</v>
      </c>
      <c r="H185" s="16">
        <v>0.3</v>
      </c>
      <c r="I185" s="16">
        <v>28</v>
      </c>
      <c r="J185" s="28">
        <f t="shared" si="262"/>
        <v>8.4</v>
      </c>
      <c r="L185" s="12" t="s">
        <v>220</v>
      </c>
      <c r="M185" s="2">
        <f t="shared" ref="M185" si="375">AVERAGE(F184:F223)</f>
        <v>0.85400000000000009</v>
      </c>
      <c r="N185">
        <f t="shared" ref="N185" si="376">_xlfn.STDEV.S(F184:F223)</f>
        <v>0.30224629114816326</v>
      </c>
      <c r="Q185" s="12" t="s">
        <v>220</v>
      </c>
      <c r="R185">
        <f t="shared" si="271"/>
        <v>59.79499999999998</v>
      </c>
      <c r="S185">
        <f t="shared" si="272"/>
        <v>16.668580610197566</v>
      </c>
    </row>
    <row r="186" spans="1:19" x14ac:dyDescent="0.25">
      <c r="A186">
        <f t="shared" ca="1" si="260"/>
        <v>0.19480483585646091</v>
      </c>
      <c r="B186" s="18">
        <v>42794</v>
      </c>
      <c r="C186" s="19" t="str">
        <f t="shared" si="261"/>
        <v>febrero</v>
      </c>
      <c r="D186" s="20" t="s">
        <v>19</v>
      </c>
      <c r="E186" s="20">
        <v>49.599999999999994</v>
      </c>
      <c r="F186" s="21">
        <v>0.91</v>
      </c>
      <c r="G186" s="20">
        <v>45</v>
      </c>
      <c r="H186" s="20">
        <v>0.3</v>
      </c>
      <c r="I186" s="20">
        <v>22</v>
      </c>
      <c r="J186" s="27">
        <f t="shared" si="262"/>
        <v>6.6</v>
      </c>
      <c r="L186" s="12" t="s">
        <v>221</v>
      </c>
      <c r="M186" s="2">
        <f t="shared" ref="M186" si="377">AVERAGE(F217:F256)</f>
        <v>0.8404999999999998</v>
      </c>
      <c r="N186">
        <f t="shared" ref="N186" si="378">_xlfn.STDEV.S(F217:F256)</f>
        <v>0.27095226185645427</v>
      </c>
      <c r="Q186" s="12" t="s">
        <v>221</v>
      </c>
      <c r="R186">
        <f t="shared" si="271"/>
        <v>59.762499999999974</v>
      </c>
      <c r="S186">
        <f t="shared" si="272"/>
        <v>17.640795818772709</v>
      </c>
    </row>
    <row r="187" spans="1:19" x14ac:dyDescent="0.25">
      <c r="A187">
        <f t="shared" ca="1" si="260"/>
        <v>0.56180136563761041</v>
      </c>
      <c r="B187" s="14">
        <v>42777</v>
      </c>
      <c r="C187" s="15" t="str">
        <f t="shared" si="261"/>
        <v>febrero</v>
      </c>
      <c r="D187" s="16" t="s">
        <v>16</v>
      </c>
      <c r="E187" s="16">
        <v>51.3</v>
      </c>
      <c r="F187" s="17">
        <v>0.91</v>
      </c>
      <c r="G187" s="16">
        <v>35</v>
      </c>
      <c r="H187" s="16">
        <v>0.3</v>
      </c>
      <c r="I187" s="16">
        <v>21</v>
      </c>
      <c r="J187" s="28">
        <f t="shared" si="262"/>
        <v>6.3</v>
      </c>
      <c r="L187" s="12" t="s">
        <v>222</v>
      </c>
      <c r="M187" s="2">
        <f t="shared" ref="M187" si="379">AVERAGE(F186:F225)</f>
        <v>0.85</v>
      </c>
      <c r="N187">
        <f t="shared" ref="N187" si="380">_xlfn.STDEV.S(F186:F225)</f>
        <v>0.30611712187934242</v>
      </c>
      <c r="Q187" s="12" t="s">
        <v>222</v>
      </c>
      <c r="R187">
        <f t="shared" si="271"/>
        <v>60.474999999999987</v>
      </c>
      <c r="S187">
        <f t="shared" si="272"/>
        <v>17.440172330500076</v>
      </c>
    </row>
    <row r="188" spans="1:19" x14ac:dyDescent="0.25">
      <c r="A188">
        <f t="shared" ca="1" si="260"/>
        <v>0.88654075916240971</v>
      </c>
      <c r="B188" s="14">
        <v>42895</v>
      </c>
      <c r="C188" s="15" t="str">
        <f t="shared" si="261"/>
        <v>junio</v>
      </c>
      <c r="D188" s="16" t="s">
        <v>14</v>
      </c>
      <c r="E188" s="16">
        <v>77.599999999999994</v>
      </c>
      <c r="F188" s="17">
        <v>0.61</v>
      </c>
      <c r="G188" s="16">
        <v>44</v>
      </c>
      <c r="H188" s="16">
        <v>0.3</v>
      </c>
      <c r="I188" s="16">
        <v>32</v>
      </c>
      <c r="J188" s="28">
        <f t="shared" si="262"/>
        <v>9.6</v>
      </c>
      <c r="L188" s="12" t="s">
        <v>223</v>
      </c>
      <c r="M188" s="2">
        <f t="shared" ref="M188" si="381">AVERAGE(F219:F258)</f>
        <v>0.83549999999999991</v>
      </c>
      <c r="N188">
        <f t="shared" ref="N188" si="382">_xlfn.STDEV.S(F219:F258)</f>
        <v>0.26498137331731125</v>
      </c>
      <c r="Q188" s="12" t="s">
        <v>223</v>
      </c>
      <c r="R188">
        <f t="shared" si="271"/>
        <v>60.877499999999984</v>
      </c>
      <c r="S188">
        <f t="shared" si="272"/>
        <v>17.605331918564744</v>
      </c>
    </row>
    <row r="189" spans="1:19" x14ac:dyDescent="0.25">
      <c r="A189">
        <f t="shared" ca="1" si="260"/>
        <v>0.27466053851369931</v>
      </c>
      <c r="B189" s="18">
        <v>42792</v>
      </c>
      <c r="C189" s="19" t="str">
        <f t="shared" si="261"/>
        <v>febrero</v>
      </c>
      <c r="D189" s="20" t="s">
        <v>17</v>
      </c>
      <c r="E189" s="20">
        <v>48.699999999999996</v>
      </c>
      <c r="F189" s="21">
        <v>1.05</v>
      </c>
      <c r="G189" s="20">
        <v>32</v>
      </c>
      <c r="H189" s="20">
        <v>0.3</v>
      </c>
      <c r="I189" s="20">
        <v>19</v>
      </c>
      <c r="J189" s="27">
        <f t="shared" si="262"/>
        <v>5.7</v>
      </c>
      <c r="L189" s="12" t="s">
        <v>224</v>
      </c>
      <c r="M189" s="2">
        <f t="shared" ref="M189" si="383">AVERAGE(F188:F227)</f>
        <v>0.84575</v>
      </c>
      <c r="N189">
        <f t="shared" ref="N189" si="384">_xlfn.STDEV.S(F188:F227)</f>
        <v>0.30839441529414141</v>
      </c>
      <c r="Q189" s="12" t="s">
        <v>224</v>
      </c>
      <c r="R189">
        <f t="shared" si="271"/>
        <v>60.66249999999998</v>
      </c>
      <c r="S189">
        <f t="shared" si="272"/>
        <v>17.785711813572387</v>
      </c>
    </row>
    <row r="190" spans="1:19" x14ac:dyDescent="0.25">
      <c r="A190">
        <f t="shared" ca="1" si="260"/>
        <v>0.93352453474312036</v>
      </c>
      <c r="B190" s="18">
        <v>42755</v>
      </c>
      <c r="C190" s="19" t="str">
        <f t="shared" si="261"/>
        <v>enero</v>
      </c>
      <c r="D190" s="20" t="s">
        <v>14</v>
      </c>
      <c r="E190" s="20">
        <v>31.599999999999998</v>
      </c>
      <c r="F190" s="21">
        <v>1.43</v>
      </c>
      <c r="G190" s="20">
        <v>20</v>
      </c>
      <c r="H190" s="20">
        <v>0.3</v>
      </c>
      <c r="I190" s="20">
        <v>12</v>
      </c>
      <c r="J190" s="27">
        <f t="shared" si="262"/>
        <v>3.5999999999999996</v>
      </c>
      <c r="L190" s="12" t="s">
        <v>225</v>
      </c>
      <c r="M190" s="2">
        <f t="shared" ref="M190" si="385">AVERAGE(F221:F260)</f>
        <v>0.83024999999999982</v>
      </c>
      <c r="N190">
        <f t="shared" ref="N190" si="386">_xlfn.STDEV.S(F221:F260)</f>
        <v>0.26210672615832675</v>
      </c>
      <c r="Q190" s="12" t="s">
        <v>225</v>
      </c>
      <c r="R190">
        <f t="shared" si="271"/>
        <v>59.742499999999986</v>
      </c>
      <c r="S190">
        <f t="shared" si="272"/>
        <v>17.737689945404522</v>
      </c>
    </row>
    <row r="191" spans="1:19" x14ac:dyDescent="0.25">
      <c r="A191">
        <f t="shared" ca="1" si="260"/>
        <v>0.84475875739573569</v>
      </c>
      <c r="B191" s="18">
        <v>43097</v>
      </c>
      <c r="C191" s="19" t="str">
        <f t="shared" si="261"/>
        <v>diciembre</v>
      </c>
      <c r="D191" s="20" t="s">
        <v>18</v>
      </c>
      <c r="E191" s="20">
        <v>37.799999999999997</v>
      </c>
      <c r="F191" s="21">
        <v>1.25</v>
      </c>
      <c r="G191" s="20">
        <v>32</v>
      </c>
      <c r="H191" s="20">
        <v>0.3</v>
      </c>
      <c r="I191" s="20">
        <v>16</v>
      </c>
      <c r="J191" s="27">
        <f t="shared" si="262"/>
        <v>4.8</v>
      </c>
      <c r="L191" s="12" t="s">
        <v>226</v>
      </c>
      <c r="M191" s="2">
        <f t="shared" ref="M191" si="387">AVERAGE(F190:F229)</f>
        <v>0.85124999999999995</v>
      </c>
      <c r="N191">
        <f t="shared" ref="N191" si="388">_xlfn.STDEV.S(F190:F229)</f>
        <v>0.3074392789745809</v>
      </c>
      <c r="Q191" s="12" t="s">
        <v>226</v>
      </c>
      <c r="R191">
        <f t="shared" si="271"/>
        <v>59.962499999999991</v>
      </c>
      <c r="S191">
        <f t="shared" si="272"/>
        <v>17.572525012296406</v>
      </c>
    </row>
    <row r="192" spans="1:19" x14ac:dyDescent="0.25">
      <c r="A192">
        <f t="shared" ca="1" si="260"/>
        <v>0.88768194655734911</v>
      </c>
      <c r="B192" s="14">
        <v>42882</v>
      </c>
      <c r="C192" s="15" t="str">
        <f t="shared" si="261"/>
        <v>mayo</v>
      </c>
      <c r="D192" s="16" t="s">
        <v>16</v>
      </c>
      <c r="E192" s="16">
        <v>77.3</v>
      </c>
      <c r="F192" s="17">
        <v>0.63</v>
      </c>
      <c r="G192" s="16">
        <v>56</v>
      </c>
      <c r="H192" s="16">
        <v>0.3</v>
      </c>
      <c r="I192" s="16">
        <v>31</v>
      </c>
      <c r="J192" s="28">
        <f t="shared" si="262"/>
        <v>9.2999999999999989</v>
      </c>
      <c r="L192" s="12" t="s">
        <v>227</v>
      </c>
      <c r="M192" s="2">
        <f t="shared" ref="M192" si="389">AVERAGE(F223:F262)</f>
        <v>0.83800000000000008</v>
      </c>
      <c r="N192">
        <f t="shared" ref="N192" si="390">_xlfn.STDEV.S(F223:F262)</f>
        <v>0.26692167294391661</v>
      </c>
      <c r="Q192" s="12" t="s">
        <v>227</v>
      </c>
      <c r="R192">
        <f t="shared" si="271"/>
        <v>60.882499999999993</v>
      </c>
      <c r="S192">
        <f t="shared" si="272"/>
        <v>17.485737343702809</v>
      </c>
    </row>
    <row r="193" spans="1:19" x14ac:dyDescent="0.25">
      <c r="A193">
        <f t="shared" ca="1" si="260"/>
        <v>0.21815173286618927</v>
      </c>
      <c r="B193" s="18">
        <v>42929</v>
      </c>
      <c r="C193" s="19" t="str">
        <f t="shared" si="261"/>
        <v>julio</v>
      </c>
      <c r="D193" s="20" t="s">
        <v>18</v>
      </c>
      <c r="E193" s="20">
        <v>78.899999999999991</v>
      </c>
      <c r="F193" s="21">
        <v>0.61</v>
      </c>
      <c r="G193" s="20">
        <v>49</v>
      </c>
      <c r="H193" s="20">
        <v>0.5</v>
      </c>
      <c r="I193" s="20">
        <v>33</v>
      </c>
      <c r="J193" s="27">
        <f t="shared" si="262"/>
        <v>16.5</v>
      </c>
      <c r="L193" s="12" t="s">
        <v>228</v>
      </c>
      <c r="M193" s="2">
        <f t="shared" ref="M193" si="391">AVERAGE(F192:F231)</f>
        <v>0.81874999999999998</v>
      </c>
      <c r="N193">
        <f t="shared" ref="N193" si="392">_xlfn.STDEV.S(F192:F231)</f>
        <v>0.28657291997245393</v>
      </c>
      <c r="Q193" s="12" t="s">
        <v>228</v>
      </c>
      <c r="R193">
        <f t="shared" si="271"/>
        <v>61.489999999999988</v>
      </c>
      <c r="S193">
        <f t="shared" si="272"/>
        <v>17.462018514259348</v>
      </c>
    </row>
    <row r="194" spans="1:19" x14ac:dyDescent="0.25">
      <c r="A194">
        <f t="shared" ref="A194:A257" ca="1" si="393">RAND()</f>
        <v>0.32020020243542524</v>
      </c>
      <c r="B194" s="18">
        <v>42816</v>
      </c>
      <c r="C194" s="19" t="str">
        <f t="shared" ref="C194:C257" si="394">TEXT(B194, "MMMM")</f>
        <v>marzo</v>
      </c>
      <c r="D194" s="20" t="s">
        <v>20</v>
      </c>
      <c r="E194" s="20">
        <v>56.499999999999993</v>
      </c>
      <c r="F194" s="21">
        <v>0.74</v>
      </c>
      <c r="G194" s="20">
        <v>38</v>
      </c>
      <c r="H194" s="20">
        <v>0.3</v>
      </c>
      <c r="I194" s="20">
        <v>25</v>
      </c>
      <c r="J194" s="27">
        <f t="shared" ref="J194:J257" si="395" xml:space="preserve"> H194*I194</f>
        <v>7.5</v>
      </c>
      <c r="L194" s="12" t="s">
        <v>229</v>
      </c>
      <c r="M194" s="2">
        <f t="shared" ref="M194" si="396">AVERAGE(F225:F264)</f>
        <v>0.83349999999999991</v>
      </c>
      <c r="N194">
        <f t="shared" ref="N194" si="397">_xlfn.STDEV.S(F225:F264)</f>
        <v>0.26406632810910541</v>
      </c>
      <c r="Q194" s="12" t="s">
        <v>229</v>
      </c>
      <c r="R194">
        <f t="shared" si="271"/>
        <v>60.36249999999999</v>
      </c>
      <c r="S194">
        <f t="shared" si="272"/>
        <v>17.107248635162687</v>
      </c>
    </row>
    <row r="195" spans="1:19" x14ac:dyDescent="0.25">
      <c r="A195">
        <f t="shared" ca="1" si="393"/>
        <v>0.14708713879438673</v>
      </c>
      <c r="B195" s="14">
        <v>42737</v>
      </c>
      <c r="C195" s="15" t="str">
        <f t="shared" si="394"/>
        <v>enero</v>
      </c>
      <c r="D195" s="16" t="s">
        <v>15</v>
      </c>
      <c r="E195" s="16">
        <v>28.9</v>
      </c>
      <c r="F195" s="17">
        <v>1.33</v>
      </c>
      <c r="G195" s="16">
        <v>15</v>
      </c>
      <c r="H195" s="16">
        <v>0.3</v>
      </c>
      <c r="I195" s="16">
        <v>13</v>
      </c>
      <c r="J195" s="28">
        <f t="shared" si="395"/>
        <v>3.9</v>
      </c>
      <c r="L195" s="12" t="s">
        <v>230</v>
      </c>
      <c r="M195" s="2">
        <f t="shared" ref="M195" si="398">AVERAGE(F194:F233)</f>
        <v>0.84425000000000006</v>
      </c>
      <c r="N195">
        <f t="shared" ref="N195" si="399">_xlfn.STDEV.S(F194:F233)</f>
        <v>0.29834490021982796</v>
      </c>
      <c r="Q195" s="12" t="s">
        <v>230</v>
      </c>
      <c r="R195">
        <f t="shared" si="271"/>
        <v>59.819999999999993</v>
      </c>
      <c r="S195">
        <f t="shared" si="272"/>
        <v>17.598670397723616</v>
      </c>
    </row>
    <row r="196" spans="1:19" x14ac:dyDescent="0.25">
      <c r="A196">
        <f t="shared" ca="1" si="393"/>
        <v>0.15838432867804331</v>
      </c>
      <c r="B196" s="14">
        <v>42944</v>
      </c>
      <c r="C196" s="15" t="str">
        <f t="shared" si="394"/>
        <v>julio</v>
      </c>
      <c r="D196" s="16" t="s">
        <v>14</v>
      </c>
      <c r="E196" s="16">
        <v>87.399999999999991</v>
      </c>
      <c r="F196" s="17">
        <v>0.51</v>
      </c>
      <c r="G196" s="16">
        <v>58</v>
      </c>
      <c r="H196" s="16">
        <v>0.5</v>
      </c>
      <c r="I196" s="16">
        <v>38</v>
      </c>
      <c r="J196" s="28">
        <f t="shared" si="395"/>
        <v>19</v>
      </c>
      <c r="L196" s="12" t="s">
        <v>231</v>
      </c>
      <c r="M196" s="2">
        <f t="shared" ref="M196" si="400">AVERAGE(F227:F266)</f>
        <v>0.84700000000000009</v>
      </c>
      <c r="N196">
        <f t="shared" ref="N196" si="401">_xlfn.STDEV.S(F227:F266)</f>
        <v>0.25552560210932501</v>
      </c>
      <c r="Q196" s="12" t="s">
        <v>231</v>
      </c>
      <c r="R196">
        <f t="shared" si="271"/>
        <v>60.707499999999996</v>
      </c>
      <c r="S196">
        <f t="shared" si="272"/>
        <v>17.440479999841042</v>
      </c>
    </row>
    <row r="197" spans="1:19" x14ac:dyDescent="0.25">
      <c r="A197">
        <f t="shared" ca="1" si="393"/>
        <v>0.61050237208125224</v>
      </c>
      <c r="B197" s="14">
        <v>43099</v>
      </c>
      <c r="C197" s="15" t="str">
        <f t="shared" si="394"/>
        <v>diciembre</v>
      </c>
      <c r="D197" s="16" t="s">
        <v>16</v>
      </c>
      <c r="E197" s="16">
        <v>30.9</v>
      </c>
      <c r="F197" s="17">
        <v>1.43</v>
      </c>
      <c r="G197" s="16">
        <v>22</v>
      </c>
      <c r="H197" s="16">
        <v>0.3</v>
      </c>
      <c r="I197" s="16">
        <v>13</v>
      </c>
      <c r="J197" s="28">
        <f t="shared" si="395"/>
        <v>3.9</v>
      </c>
      <c r="L197" s="12" t="s">
        <v>232</v>
      </c>
      <c r="M197" s="2">
        <f t="shared" ref="M197" si="402">AVERAGE(F196:F235)</f>
        <v>0.82174999999999998</v>
      </c>
      <c r="N197">
        <f t="shared" ref="N197" si="403">_xlfn.STDEV.S(F196:F235)</f>
        <v>0.29322160605318653</v>
      </c>
      <c r="Q197" s="12" t="s">
        <v>232</v>
      </c>
      <c r="R197">
        <f t="shared" ref="R197:R260" si="404">AVERAGE(E196:E235)</f>
        <v>61.752499999999984</v>
      </c>
      <c r="S197">
        <f t="shared" ref="S197:S260" si="405">STDEV(E195:E236)</f>
        <v>17.867289358937644</v>
      </c>
    </row>
    <row r="198" spans="1:19" x14ac:dyDescent="0.25">
      <c r="A198">
        <f t="shared" ca="1" si="393"/>
        <v>0.35553629297718425</v>
      </c>
      <c r="B198" s="18">
        <v>42869</v>
      </c>
      <c r="C198" s="19" t="str">
        <f t="shared" si="394"/>
        <v>mayo</v>
      </c>
      <c r="D198" s="20" t="s">
        <v>17</v>
      </c>
      <c r="E198" s="20">
        <v>77.3</v>
      </c>
      <c r="F198" s="21">
        <v>0.63</v>
      </c>
      <c r="G198" s="20">
        <v>58</v>
      </c>
      <c r="H198" s="20">
        <v>0.3</v>
      </c>
      <c r="I198" s="20">
        <v>31</v>
      </c>
      <c r="J198" s="27">
        <f t="shared" si="395"/>
        <v>9.2999999999999989</v>
      </c>
      <c r="L198" s="12" t="s">
        <v>233</v>
      </c>
      <c r="M198" s="2">
        <f t="shared" ref="M198" si="406">AVERAGE(F229:F268)</f>
        <v>0.83350000000000013</v>
      </c>
      <c r="N198">
        <f t="shared" ref="N198" si="407">_xlfn.STDEV.S(F229:F268)</f>
        <v>0.25088101173919464</v>
      </c>
      <c r="Q198" s="12" t="s">
        <v>233</v>
      </c>
      <c r="R198">
        <f t="shared" si="404"/>
        <v>61.73</v>
      </c>
      <c r="S198">
        <f t="shared" si="405"/>
        <v>17.106014319534445</v>
      </c>
    </row>
    <row r="199" spans="1:19" x14ac:dyDescent="0.25">
      <c r="A199">
        <f t="shared" ca="1" si="393"/>
        <v>0.43927408274325563</v>
      </c>
      <c r="B199" s="18">
        <v>43008</v>
      </c>
      <c r="C199" s="19" t="str">
        <f t="shared" si="394"/>
        <v>septiembre</v>
      </c>
      <c r="D199" s="20" t="s">
        <v>16</v>
      </c>
      <c r="E199" s="20">
        <v>64.8</v>
      </c>
      <c r="F199" s="21">
        <v>0.74</v>
      </c>
      <c r="G199" s="20">
        <v>29</v>
      </c>
      <c r="H199" s="20">
        <v>0.3</v>
      </c>
      <c r="I199" s="20">
        <v>26</v>
      </c>
      <c r="J199" s="27">
        <f t="shared" si="395"/>
        <v>7.8</v>
      </c>
      <c r="L199" s="12" t="s">
        <v>234</v>
      </c>
      <c r="M199" s="2">
        <f t="shared" ref="M199" si="408">AVERAGE(F198:F237)</f>
        <v>0.80499999999999994</v>
      </c>
      <c r="N199">
        <f t="shared" ref="N199" si="409">_xlfn.STDEV.S(F198:F237)</f>
        <v>0.27529937084879741</v>
      </c>
      <c r="Q199" s="12" t="s">
        <v>234</v>
      </c>
      <c r="R199">
        <f t="shared" si="404"/>
        <v>62.542499999999997</v>
      </c>
      <c r="S199">
        <f t="shared" si="405"/>
        <v>16.90887787486869</v>
      </c>
    </row>
    <row r="200" spans="1:19" x14ac:dyDescent="0.25">
      <c r="A200">
        <f t="shared" ca="1" si="393"/>
        <v>8.2430617437757037E-2</v>
      </c>
      <c r="B200" s="14">
        <v>42849</v>
      </c>
      <c r="C200" s="15" t="str">
        <f t="shared" si="394"/>
        <v>abril</v>
      </c>
      <c r="D200" s="16" t="s">
        <v>15</v>
      </c>
      <c r="E200" s="16">
        <v>65.099999999999994</v>
      </c>
      <c r="F200" s="17">
        <v>0.69</v>
      </c>
      <c r="G200" s="16">
        <v>48</v>
      </c>
      <c r="H200" s="16">
        <v>0.3</v>
      </c>
      <c r="I200" s="16">
        <v>27</v>
      </c>
      <c r="J200" s="28">
        <f t="shared" si="395"/>
        <v>8.1</v>
      </c>
      <c r="L200" s="12" t="s">
        <v>235</v>
      </c>
      <c r="M200" s="2">
        <f t="shared" ref="M200" si="410">AVERAGE(F231:F270)</f>
        <v>0.8317500000000001</v>
      </c>
      <c r="N200">
        <f t="shared" ref="N200" si="411">_xlfn.STDEV.S(F231:F270)</f>
        <v>0.25186369431265843</v>
      </c>
      <c r="Q200" s="12" t="s">
        <v>235</v>
      </c>
      <c r="R200">
        <f t="shared" si="404"/>
        <v>61.669999999999995</v>
      </c>
      <c r="S200">
        <f t="shared" si="405"/>
        <v>16.90887787486869</v>
      </c>
    </row>
    <row r="201" spans="1:19" x14ac:dyDescent="0.25">
      <c r="A201">
        <f t="shared" ca="1" si="393"/>
        <v>0.30582301968566616</v>
      </c>
      <c r="B201" s="18">
        <v>42846</v>
      </c>
      <c r="C201" s="19" t="str">
        <f t="shared" si="394"/>
        <v>abril</v>
      </c>
      <c r="D201" s="20" t="s">
        <v>14</v>
      </c>
      <c r="E201" s="20">
        <v>67.099999999999994</v>
      </c>
      <c r="F201" s="21">
        <v>0.74</v>
      </c>
      <c r="G201" s="20">
        <v>48</v>
      </c>
      <c r="H201" s="20">
        <v>0.3</v>
      </c>
      <c r="I201" s="20">
        <v>27</v>
      </c>
      <c r="J201" s="27">
        <f t="shared" si="395"/>
        <v>8.1</v>
      </c>
      <c r="L201" s="12" t="s">
        <v>236</v>
      </c>
      <c r="M201" s="2">
        <f t="shared" ref="M201" si="412">AVERAGE(F200:F239)</f>
        <v>0.83149999999999991</v>
      </c>
      <c r="N201">
        <f t="shared" ref="N201" si="413">_xlfn.STDEV.S(F200:F239)</f>
        <v>0.2918337250506236</v>
      </c>
      <c r="Q201" s="12" t="s">
        <v>236</v>
      </c>
      <c r="R201">
        <f t="shared" si="404"/>
        <v>60.822500000000012</v>
      </c>
      <c r="S201">
        <f t="shared" si="405"/>
        <v>16.735850542466935</v>
      </c>
    </row>
    <row r="202" spans="1:19" x14ac:dyDescent="0.25">
      <c r="A202">
        <f t="shared" ca="1" si="393"/>
        <v>0.38589541232099933</v>
      </c>
      <c r="B202" s="14">
        <v>42969</v>
      </c>
      <c r="C202" s="15" t="str">
        <f t="shared" si="394"/>
        <v>agosto</v>
      </c>
      <c r="D202" s="16" t="s">
        <v>19</v>
      </c>
      <c r="E202" s="16">
        <v>69</v>
      </c>
      <c r="F202" s="17">
        <v>0.63</v>
      </c>
      <c r="G202" s="16">
        <v>55</v>
      </c>
      <c r="H202" s="16">
        <v>0.5</v>
      </c>
      <c r="I202" s="16">
        <v>30</v>
      </c>
      <c r="J202" s="28">
        <f t="shared" si="395"/>
        <v>15</v>
      </c>
      <c r="L202" s="12" t="s">
        <v>237</v>
      </c>
      <c r="M202" s="2">
        <f t="shared" ref="M202" si="414">AVERAGE(F233:F272)</f>
        <v>0.83524999999999971</v>
      </c>
      <c r="N202">
        <f t="shared" ref="N202" si="415">_xlfn.STDEV.S(F233:F272)</f>
        <v>0.24614970950049853</v>
      </c>
      <c r="Q202" s="12" t="s">
        <v>237</v>
      </c>
      <c r="R202">
        <f t="shared" si="404"/>
        <v>60.840000000000011</v>
      </c>
      <c r="S202">
        <f t="shared" si="405"/>
        <v>16.726753938785787</v>
      </c>
    </row>
    <row r="203" spans="1:19" x14ac:dyDescent="0.25">
      <c r="A203">
        <f t="shared" ca="1" si="393"/>
        <v>0.88707560691378684</v>
      </c>
      <c r="B203" s="14">
        <v>42898</v>
      </c>
      <c r="C203" s="15" t="str">
        <f t="shared" si="394"/>
        <v>junio</v>
      </c>
      <c r="D203" s="16" t="s">
        <v>15</v>
      </c>
      <c r="E203" s="16">
        <v>93</v>
      </c>
      <c r="F203" s="17">
        <v>0.5</v>
      </c>
      <c r="G203" s="16">
        <v>67</v>
      </c>
      <c r="H203" s="16">
        <v>0.3</v>
      </c>
      <c r="I203" s="16">
        <v>40</v>
      </c>
      <c r="J203" s="28">
        <f t="shared" si="395"/>
        <v>12</v>
      </c>
      <c r="L203" s="12" t="s">
        <v>238</v>
      </c>
      <c r="M203" s="2">
        <f t="shared" ref="M203" si="416">AVERAGE(F202:F241)</f>
        <v>0.8327500000000001</v>
      </c>
      <c r="N203">
        <f t="shared" ref="N203" si="417">_xlfn.STDEV.S(F202:F241)</f>
        <v>0.29131873019787508</v>
      </c>
      <c r="Q203" s="12" t="s">
        <v>238</v>
      </c>
      <c r="R203">
        <f t="shared" si="404"/>
        <v>60.650000000000013</v>
      </c>
      <c r="S203">
        <f t="shared" si="405"/>
        <v>17.588742968450582</v>
      </c>
    </row>
    <row r="204" spans="1:19" x14ac:dyDescent="0.25">
      <c r="A204">
        <f t="shared" ca="1" si="393"/>
        <v>0.36109155162989137</v>
      </c>
      <c r="B204" s="18">
        <v>42877</v>
      </c>
      <c r="C204" s="19" t="str">
        <f t="shared" si="394"/>
        <v>mayo</v>
      </c>
      <c r="D204" s="20" t="s">
        <v>15</v>
      </c>
      <c r="E204" s="20">
        <v>71</v>
      </c>
      <c r="F204" s="21">
        <v>0.67</v>
      </c>
      <c r="G204" s="20">
        <v>34</v>
      </c>
      <c r="H204" s="20">
        <v>0.3</v>
      </c>
      <c r="I204" s="20">
        <v>30</v>
      </c>
      <c r="J204" s="27">
        <f t="shared" si="395"/>
        <v>9</v>
      </c>
      <c r="L204" s="12" t="s">
        <v>239</v>
      </c>
      <c r="M204" s="2">
        <f t="shared" ref="M204" si="418">AVERAGE(F235:F274)</f>
        <v>0.88374999999999981</v>
      </c>
      <c r="N204">
        <f t="shared" ref="N204" si="419">_xlfn.STDEV.S(F235:F274)</f>
        <v>0.35561926846356956</v>
      </c>
      <c r="Q204" s="12" t="s">
        <v>239</v>
      </c>
      <c r="R204">
        <f t="shared" si="404"/>
        <v>59.557500000000019</v>
      </c>
      <c r="S204">
        <f t="shared" si="405"/>
        <v>17.714967391627006</v>
      </c>
    </row>
    <row r="205" spans="1:19" x14ac:dyDescent="0.25">
      <c r="A205">
        <f t="shared" ca="1" si="393"/>
        <v>0.47603094835165405</v>
      </c>
      <c r="B205" s="18">
        <v>43090</v>
      </c>
      <c r="C205" s="19" t="str">
        <f t="shared" si="394"/>
        <v>diciembre</v>
      </c>
      <c r="D205" s="20" t="s">
        <v>18</v>
      </c>
      <c r="E205" s="20">
        <v>40.5</v>
      </c>
      <c r="F205" s="21">
        <v>1.33</v>
      </c>
      <c r="G205" s="20">
        <v>23</v>
      </c>
      <c r="H205" s="20">
        <v>0.3</v>
      </c>
      <c r="I205" s="20">
        <v>15</v>
      </c>
      <c r="J205" s="27">
        <f t="shared" si="395"/>
        <v>4.5</v>
      </c>
      <c r="L205" s="12" t="s">
        <v>240</v>
      </c>
      <c r="M205" s="2">
        <f t="shared" ref="M205" si="420">AVERAGE(F204:F243)</f>
        <v>0.85824999999999974</v>
      </c>
      <c r="N205">
        <f t="shared" ref="N205" si="421">_xlfn.STDEV.S(F204:F243)</f>
        <v>0.3072532364061471</v>
      </c>
      <c r="Q205" s="12" t="s">
        <v>240</v>
      </c>
      <c r="R205">
        <f t="shared" si="404"/>
        <v>59.115000000000023</v>
      </c>
      <c r="S205">
        <f t="shared" si="405"/>
        <v>17.67074476850458</v>
      </c>
    </row>
    <row r="206" spans="1:19" x14ac:dyDescent="0.25">
      <c r="A206">
        <f t="shared" ca="1" si="393"/>
        <v>0.13567096615641039</v>
      </c>
      <c r="B206" s="18">
        <v>42773</v>
      </c>
      <c r="C206" s="19" t="str">
        <f t="shared" si="394"/>
        <v>febrero</v>
      </c>
      <c r="D206" s="20" t="s">
        <v>19</v>
      </c>
      <c r="E206" s="20">
        <v>52.3</v>
      </c>
      <c r="F206" s="21">
        <v>0.87</v>
      </c>
      <c r="G206" s="20">
        <v>39</v>
      </c>
      <c r="H206" s="20">
        <v>0.3</v>
      </c>
      <c r="I206" s="20">
        <v>21</v>
      </c>
      <c r="J206" s="27">
        <f t="shared" si="395"/>
        <v>6.3</v>
      </c>
      <c r="L206" s="12" t="s">
        <v>241</v>
      </c>
      <c r="M206" s="2">
        <f t="shared" ref="M206" si="422">AVERAGE(F237:F276)</f>
        <v>0.88899999999999968</v>
      </c>
      <c r="N206">
        <f t="shared" ref="N206" si="423">_xlfn.STDEV.S(F237:F276)</f>
        <v>0.35468874039656673</v>
      </c>
      <c r="Q206" s="12" t="s">
        <v>241</v>
      </c>
      <c r="R206">
        <f t="shared" si="404"/>
        <v>58.737500000000026</v>
      </c>
      <c r="S206">
        <f t="shared" si="405"/>
        <v>17.093757477963798</v>
      </c>
    </row>
    <row r="207" spans="1:19" x14ac:dyDescent="0.25">
      <c r="A207">
        <f t="shared" ca="1" si="393"/>
        <v>0.19340623130399837</v>
      </c>
      <c r="B207" s="18">
        <v>42797</v>
      </c>
      <c r="C207" s="19" t="str">
        <f t="shared" si="394"/>
        <v>marzo</v>
      </c>
      <c r="D207" s="20" t="s">
        <v>14</v>
      </c>
      <c r="E207" s="20">
        <v>60.199999999999996</v>
      </c>
      <c r="F207" s="21">
        <v>0.77</v>
      </c>
      <c r="G207" s="20">
        <v>28</v>
      </c>
      <c r="H207" s="20">
        <v>0.3</v>
      </c>
      <c r="I207" s="20">
        <v>24</v>
      </c>
      <c r="J207" s="27">
        <f t="shared" si="395"/>
        <v>7.1999999999999993</v>
      </c>
      <c r="L207" s="12" t="s">
        <v>242</v>
      </c>
      <c r="M207" s="2">
        <f t="shared" ref="M207" si="424">AVERAGE(F206:F245)</f>
        <v>0.85399999999999987</v>
      </c>
      <c r="N207">
        <f t="shared" ref="N207" si="425">_xlfn.STDEV.S(F206:F245)</f>
        <v>0.29716437651015098</v>
      </c>
      <c r="Q207" s="12" t="s">
        <v>242</v>
      </c>
      <c r="R207">
        <f t="shared" si="404"/>
        <v>58.760000000000026</v>
      </c>
      <c r="S207">
        <f t="shared" si="405"/>
        <v>17.28237842280085</v>
      </c>
    </row>
    <row r="208" spans="1:19" x14ac:dyDescent="0.25">
      <c r="A208">
        <f t="shared" ca="1" si="393"/>
        <v>8.7254074723280839E-2</v>
      </c>
      <c r="B208" s="18">
        <v>43029</v>
      </c>
      <c r="C208" s="19" t="str">
        <f t="shared" si="394"/>
        <v>octubre</v>
      </c>
      <c r="D208" s="20" t="s">
        <v>16</v>
      </c>
      <c r="E208" s="20">
        <v>56.199999999999996</v>
      </c>
      <c r="F208" s="21">
        <v>0.83</v>
      </c>
      <c r="G208" s="20">
        <v>28</v>
      </c>
      <c r="H208" s="20">
        <v>0.3</v>
      </c>
      <c r="I208" s="20">
        <v>24</v>
      </c>
      <c r="J208" s="27">
        <f t="shared" si="395"/>
        <v>7.1999999999999993</v>
      </c>
      <c r="L208" s="12" t="s">
        <v>243</v>
      </c>
      <c r="M208" s="2">
        <f t="shared" ref="M208" si="426">AVERAGE(F239:F278)</f>
        <v>0.88924999999999998</v>
      </c>
      <c r="N208">
        <f t="shared" ref="N208" si="427">_xlfn.STDEV.S(F239:F278)</f>
        <v>0.35373021372589047</v>
      </c>
      <c r="Q208" s="12" t="s">
        <v>243</v>
      </c>
      <c r="R208">
        <f t="shared" si="404"/>
        <v>58.390000000000022</v>
      </c>
      <c r="S208">
        <f t="shared" si="405"/>
        <v>17.244994223947078</v>
      </c>
    </row>
    <row r="209" spans="1:19" x14ac:dyDescent="0.25">
      <c r="A209">
        <f t="shared" ca="1" si="393"/>
        <v>0.68235744727832348</v>
      </c>
      <c r="B209" s="18">
        <v>42961</v>
      </c>
      <c r="C209" s="19" t="str">
        <f t="shared" si="394"/>
        <v>agosto</v>
      </c>
      <c r="D209" s="20" t="s">
        <v>15</v>
      </c>
      <c r="E209" s="20">
        <v>72.599999999999994</v>
      </c>
      <c r="F209" s="21">
        <v>0.59</v>
      </c>
      <c r="G209" s="20">
        <v>43</v>
      </c>
      <c r="H209" s="20">
        <v>0.5</v>
      </c>
      <c r="I209" s="20">
        <v>32</v>
      </c>
      <c r="J209" s="27">
        <f t="shared" si="395"/>
        <v>16</v>
      </c>
      <c r="L209" s="12" t="s">
        <v>244</v>
      </c>
      <c r="M209" s="2">
        <f t="shared" ref="M209" si="428">AVERAGE(F208:F247)</f>
        <v>0.87249999999999983</v>
      </c>
      <c r="N209">
        <f t="shared" ref="N209" si="429">_xlfn.STDEV.S(F208:F247)</f>
        <v>0.30751068357509287</v>
      </c>
      <c r="Q209" s="12" t="s">
        <v>244</v>
      </c>
      <c r="R209">
        <f t="shared" si="404"/>
        <v>57.937500000000021</v>
      </c>
      <c r="S209">
        <f t="shared" si="405"/>
        <v>18.068417688608779</v>
      </c>
    </row>
    <row r="210" spans="1:19" x14ac:dyDescent="0.25">
      <c r="A210">
        <f t="shared" ca="1" si="393"/>
        <v>0.74848577840974384</v>
      </c>
      <c r="B210" s="14">
        <v>43063</v>
      </c>
      <c r="C210" s="15" t="str">
        <f t="shared" si="394"/>
        <v>noviembre</v>
      </c>
      <c r="D210" s="16" t="s">
        <v>14</v>
      </c>
      <c r="E210" s="16">
        <v>53.599999999999994</v>
      </c>
      <c r="F210" s="17">
        <v>0.83</v>
      </c>
      <c r="G210" s="16">
        <v>46</v>
      </c>
      <c r="H210" s="16">
        <v>0.3</v>
      </c>
      <c r="I210" s="16">
        <v>22</v>
      </c>
      <c r="J210" s="28">
        <f t="shared" si="395"/>
        <v>6.6</v>
      </c>
      <c r="L210" s="12" t="s">
        <v>245</v>
      </c>
      <c r="M210" s="2">
        <f t="shared" ref="M210" si="430">AVERAGE(F241:F280)</f>
        <v>0.87249999999999994</v>
      </c>
      <c r="N210">
        <f t="shared" ref="N210" si="431">_xlfn.STDEV.S(F241:F280)</f>
        <v>0.34424015171284467</v>
      </c>
      <c r="Q210" s="12" t="s">
        <v>245</v>
      </c>
      <c r="R210">
        <f t="shared" si="404"/>
        <v>58.867500000000021</v>
      </c>
      <c r="S210">
        <f t="shared" si="405"/>
        <v>18.115771229715364</v>
      </c>
    </row>
    <row r="211" spans="1:19" x14ac:dyDescent="0.25">
      <c r="A211">
        <f t="shared" ca="1" si="393"/>
        <v>0.27537068912235407</v>
      </c>
      <c r="B211" s="14">
        <v>42956</v>
      </c>
      <c r="C211" s="15" t="str">
        <f t="shared" si="394"/>
        <v>agosto</v>
      </c>
      <c r="D211" s="16" t="s">
        <v>20</v>
      </c>
      <c r="E211" s="16">
        <v>76.599999999999994</v>
      </c>
      <c r="F211" s="17">
        <v>0.63</v>
      </c>
      <c r="G211" s="16">
        <v>55</v>
      </c>
      <c r="H211" s="16">
        <v>0.5</v>
      </c>
      <c r="I211" s="16">
        <v>32</v>
      </c>
      <c r="J211" s="28">
        <f t="shared" si="395"/>
        <v>16</v>
      </c>
      <c r="L211" s="12" t="s">
        <v>246</v>
      </c>
      <c r="M211" s="2">
        <f t="shared" ref="M211" si="432">AVERAGE(F210:F249)</f>
        <v>0.86699999999999977</v>
      </c>
      <c r="N211">
        <f t="shared" ref="N211" si="433">_xlfn.STDEV.S(F210:F249)</f>
        <v>0.31090603741735945</v>
      </c>
      <c r="Q211" s="12" t="s">
        <v>246</v>
      </c>
      <c r="R211">
        <f t="shared" si="404"/>
        <v>58.737500000000011</v>
      </c>
      <c r="S211">
        <f t="shared" si="405"/>
        <v>18.118043059904519</v>
      </c>
    </row>
    <row r="212" spans="1:19" x14ac:dyDescent="0.25">
      <c r="A212">
        <f t="shared" ca="1" si="393"/>
        <v>0.7435473486414591</v>
      </c>
      <c r="B212" s="14">
        <v>43019</v>
      </c>
      <c r="C212" s="15" t="str">
        <f t="shared" si="394"/>
        <v>octubre</v>
      </c>
      <c r="D212" s="16" t="s">
        <v>20</v>
      </c>
      <c r="E212" s="16">
        <v>61.499999999999993</v>
      </c>
      <c r="F212" s="17">
        <v>0.77</v>
      </c>
      <c r="G212" s="16">
        <v>47</v>
      </c>
      <c r="H212" s="16">
        <v>0.3</v>
      </c>
      <c r="I212" s="16">
        <v>25</v>
      </c>
      <c r="J212" s="28">
        <f t="shared" si="395"/>
        <v>7.5</v>
      </c>
      <c r="L212" s="12" t="s">
        <v>247</v>
      </c>
      <c r="M212" s="2">
        <f t="shared" ref="M212" si="434">AVERAGE(F243:F282)</f>
        <v>0.84599999999999986</v>
      </c>
      <c r="N212">
        <f t="shared" ref="N212" si="435">_xlfn.STDEV.S(F243:F282)</f>
        <v>0.33084817185608417</v>
      </c>
      <c r="Q212" s="12" t="s">
        <v>247</v>
      </c>
      <c r="R212">
        <f t="shared" si="404"/>
        <v>58.96</v>
      </c>
      <c r="S212">
        <f t="shared" si="405"/>
        <v>18.041546451842233</v>
      </c>
    </row>
    <row r="213" spans="1:19" x14ac:dyDescent="0.25">
      <c r="A213">
        <f t="shared" ca="1" si="393"/>
        <v>0.91016597089859497</v>
      </c>
      <c r="B213" s="14">
        <v>42999</v>
      </c>
      <c r="C213" s="15" t="str">
        <f t="shared" si="394"/>
        <v>septiembre</v>
      </c>
      <c r="D213" s="16" t="s">
        <v>18</v>
      </c>
      <c r="E213" s="16">
        <v>59.8</v>
      </c>
      <c r="F213" s="17">
        <v>0.71</v>
      </c>
      <c r="G213" s="16">
        <v>42</v>
      </c>
      <c r="H213" s="16">
        <v>0.3</v>
      </c>
      <c r="I213" s="16">
        <v>26</v>
      </c>
      <c r="J213" s="28">
        <f t="shared" si="395"/>
        <v>7.8</v>
      </c>
      <c r="L213" s="12" t="s">
        <v>248</v>
      </c>
      <c r="M213" s="2">
        <f t="shared" ref="M213" si="436">AVERAGE(F212:F251)</f>
        <v>0.86624999999999974</v>
      </c>
      <c r="N213">
        <f t="shared" ref="N213" si="437">_xlfn.STDEV.S(F212:F251)</f>
        <v>0.31048917153586242</v>
      </c>
      <c r="Q213" s="12" t="s">
        <v>248</v>
      </c>
      <c r="R213">
        <f t="shared" si="404"/>
        <v>58.730000000000018</v>
      </c>
      <c r="S213">
        <f t="shared" si="405"/>
        <v>18.062630907699486</v>
      </c>
    </row>
    <row r="214" spans="1:19" x14ac:dyDescent="0.25">
      <c r="A214">
        <f t="shared" ca="1" si="393"/>
        <v>0.51617644018621389</v>
      </c>
      <c r="B214" s="14">
        <v>43079</v>
      </c>
      <c r="C214" s="15" t="str">
        <f t="shared" si="394"/>
        <v>diciembre</v>
      </c>
      <c r="D214" s="16" t="s">
        <v>17</v>
      </c>
      <c r="E214" s="16">
        <v>31.299999999999997</v>
      </c>
      <c r="F214" s="17">
        <v>1.82</v>
      </c>
      <c r="G214" s="16">
        <v>15</v>
      </c>
      <c r="H214" s="16">
        <v>0.3</v>
      </c>
      <c r="I214" s="16">
        <v>11</v>
      </c>
      <c r="J214" s="28">
        <f t="shared" si="395"/>
        <v>3.3</v>
      </c>
      <c r="L214" s="12" t="s">
        <v>249</v>
      </c>
      <c r="M214" s="2">
        <f t="shared" ref="M214" si="438">AVERAGE(F245:F284)</f>
        <v>0.87474999999999992</v>
      </c>
      <c r="N214">
        <f t="shared" ref="N214" si="439">_xlfn.STDEV.S(F245:F284)</f>
        <v>0.36283772950000415</v>
      </c>
      <c r="Q214" s="12" t="s">
        <v>249</v>
      </c>
      <c r="R214">
        <f t="shared" si="404"/>
        <v>58.870000000000019</v>
      </c>
      <c r="S214">
        <f t="shared" si="405"/>
        <v>17.868278038089077</v>
      </c>
    </row>
    <row r="215" spans="1:19" x14ac:dyDescent="0.25">
      <c r="A215">
        <f t="shared" ca="1" si="393"/>
        <v>0.59786616250249847</v>
      </c>
      <c r="B215" s="14">
        <v>42820</v>
      </c>
      <c r="C215" s="15" t="str">
        <f t="shared" si="394"/>
        <v>marzo</v>
      </c>
      <c r="D215" s="16" t="s">
        <v>17</v>
      </c>
      <c r="E215" s="16">
        <v>59.499999999999993</v>
      </c>
      <c r="F215" s="17">
        <v>0.77</v>
      </c>
      <c r="G215" s="16">
        <v>39</v>
      </c>
      <c r="H215" s="16">
        <v>0.3</v>
      </c>
      <c r="I215" s="16">
        <v>25</v>
      </c>
      <c r="J215" s="28">
        <f t="shared" si="395"/>
        <v>7.5</v>
      </c>
      <c r="L215" s="12" t="s">
        <v>250</v>
      </c>
      <c r="M215" s="2">
        <f t="shared" ref="M215" si="440">AVERAGE(F214:F253)</f>
        <v>0.86949999999999983</v>
      </c>
      <c r="N215">
        <f t="shared" ref="N215" si="441">_xlfn.STDEV.S(F214:F253)</f>
        <v>0.30973893059834362</v>
      </c>
      <c r="Q215" s="12" t="s">
        <v>250</v>
      </c>
      <c r="R215">
        <f t="shared" si="404"/>
        <v>58.740000000000009</v>
      </c>
      <c r="S215">
        <f t="shared" si="405"/>
        <v>17.874139274940624</v>
      </c>
    </row>
    <row r="216" spans="1:19" x14ac:dyDescent="0.25">
      <c r="A216">
        <f t="shared" ca="1" si="393"/>
        <v>0.25966638516365315</v>
      </c>
      <c r="B216" s="18">
        <v>42885</v>
      </c>
      <c r="C216" s="19" t="str">
        <f t="shared" si="394"/>
        <v>mayo</v>
      </c>
      <c r="D216" s="20" t="s">
        <v>19</v>
      </c>
      <c r="E216" s="20">
        <v>75</v>
      </c>
      <c r="F216" s="21">
        <v>0.67</v>
      </c>
      <c r="G216" s="20">
        <v>43</v>
      </c>
      <c r="H216" s="20">
        <v>0.3</v>
      </c>
      <c r="I216" s="20">
        <v>30</v>
      </c>
      <c r="J216" s="27">
        <f t="shared" si="395"/>
        <v>9</v>
      </c>
      <c r="L216" s="12" t="s">
        <v>251</v>
      </c>
      <c r="M216" s="2">
        <f t="shared" ref="M216" si="442">AVERAGE(F247:F286)</f>
        <v>0.85050000000000003</v>
      </c>
      <c r="N216">
        <f t="shared" ref="N216" si="443">_xlfn.STDEV.S(F247:F286)</f>
        <v>0.35734024581909485</v>
      </c>
      <c r="Q216" s="12" t="s">
        <v>251</v>
      </c>
      <c r="R216">
        <f t="shared" si="404"/>
        <v>59.527500000000011</v>
      </c>
      <c r="S216">
        <f t="shared" si="405"/>
        <v>18.296902881424021</v>
      </c>
    </row>
    <row r="217" spans="1:19" x14ac:dyDescent="0.25">
      <c r="A217">
        <f t="shared" ca="1" si="393"/>
        <v>0.35166424860928236</v>
      </c>
      <c r="B217" s="14">
        <v>42900</v>
      </c>
      <c r="C217" s="15" t="str">
        <f t="shared" si="394"/>
        <v>junio</v>
      </c>
      <c r="D217" s="16" t="s">
        <v>20</v>
      </c>
      <c r="E217" s="16">
        <v>80.5</v>
      </c>
      <c r="F217" s="17">
        <v>0.56999999999999995</v>
      </c>
      <c r="G217" s="16">
        <v>48</v>
      </c>
      <c r="H217" s="16">
        <v>0.3</v>
      </c>
      <c r="I217" s="16">
        <v>35</v>
      </c>
      <c r="J217" s="28">
        <f t="shared" si="395"/>
        <v>10.5</v>
      </c>
      <c r="L217" s="12" t="s">
        <v>252</v>
      </c>
      <c r="M217" s="2">
        <f t="shared" ref="M217" si="444">AVERAGE(F216:F255)</f>
        <v>0.83724999999999983</v>
      </c>
      <c r="N217">
        <f t="shared" ref="N217" si="445">_xlfn.STDEV.S(F216:F255)</f>
        <v>0.27222716287161419</v>
      </c>
      <c r="Q217" s="12" t="s">
        <v>252</v>
      </c>
      <c r="R217">
        <f t="shared" si="404"/>
        <v>60.145000000000003</v>
      </c>
      <c r="S217">
        <f t="shared" si="405"/>
        <v>17.751668714807558</v>
      </c>
    </row>
    <row r="218" spans="1:19" x14ac:dyDescent="0.25">
      <c r="A218">
        <f t="shared" ca="1" si="393"/>
        <v>0.99947189661894398</v>
      </c>
      <c r="B218" s="18">
        <v>42750</v>
      </c>
      <c r="C218" s="19" t="str">
        <f t="shared" si="394"/>
        <v>enero</v>
      </c>
      <c r="D218" s="20" t="s">
        <v>17</v>
      </c>
      <c r="E218" s="20">
        <v>43.4</v>
      </c>
      <c r="F218" s="21">
        <v>1.1100000000000001</v>
      </c>
      <c r="G218" s="20">
        <v>33</v>
      </c>
      <c r="H218" s="20">
        <v>0.3</v>
      </c>
      <c r="I218" s="20">
        <v>18</v>
      </c>
      <c r="J218" s="27">
        <f t="shared" si="395"/>
        <v>5.3999999999999995</v>
      </c>
      <c r="L218" s="12" t="s">
        <v>253</v>
      </c>
      <c r="M218" s="2">
        <f t="shared" ref="M218" si="446">AVERAGE(F249:F288)</f>
        <v>0.84950000000000014</v>
      </c>
      <c r="N218">
        <f t="shared" ref="N218" si="447">_xlfn.STDEV.S(F249:F288)</f>
        <v>0.35492108187451238</v>
      </c>
      <c r="Q218" s="12" t="s">
        <v>253</v>
      </c>
      <c r="R218">
        <f t="shared" si="404"/>
        <v>59.832500000000003</v>
      </c>
      <c r="S218">
        <f t="shared" si="405"/>
        <v>17.756234939035334</v>
      </c>
    </row>
    <row r="219" spans="1:19" x14ac:dyDescent="0.25">
      <c r="A219">
        <f t="shared" ca="1" si="393"/>
        <v>0.36292381010330632</v>
      </c>
      <c r="B219" s="14">
        <v>42762</v>
      </c>
      <c r="C219" s="15" t="str">
        <f t="shared" si="394"/>
        <v>enero</v>
      </c>
      <c r="D219" s="16" t="s">
        <v>14</v>
      </c>
      <c r="E219" s="16">
        <v>42.099999999999994</v>
      </c>
      <c r="F219" s="17">
        <v>1.05</v>
      </c>
      <c r="G219" s="16">
        <v>22</v>
      </c>
      <c r="H219" s="16">
        <v>0.3</v>
      </c>
      <c r="I219" s="16">
        <v>17</v>
      </c>
      <c r="J219" s="28">
        <f t="shared" si="395"/>
        <v>5.0999999999999996</v>
      </c>
      <c r="L219" s="12" t="s">
        <v>254</v>
      </c>
      <c r="M219" s="2">
        <f t="shared" ref="M219" si="448">AVERAGE(F218:F257)</f>
        <v>0.84549999999999981</v>
      </c>
      <c r="N219">
        <f t="shared" ref="N219" si="449">_xlfn.STDEV.S(F218:F257)</f>
        <v>0.26765793324833365</v>
      </c>
      <c r="Q219" s="12" t="s">
        <v>254</v>
      </c>
      <c r="R219">
        <f t="shared" si="404"/>
        <v>59.257500000000014</v>
      </c>
      <c r="S219">
        <f t="shared" si="405"/>
        <v>17.601335770501105</v>
      </c>
    </row>
    <row r="220" spans="1:19" x14ac:dyDescent="0.25">
      <c r="A220">
        <f t="shared" ca="1" si="393"/>
        <v>4.1875160620962193E-2</v>
      </c>
      <c r="B220" s="14">
        <v>42955</v>
      </c>
      <c r="C220" s="15" t="str">
        <f t="shared" si="394"/>
        <v>agosto</v>
      </c>
      <c r="D220" s="16" t="s">
        <v>19</v>
      </c>
      <c r="E220" s="16">
        <v>68.699999999999989</v>
      </c>
      <c r="F220" s="17">
        <v>0.65</v>
      </c>
      <c r="G220" s="16">
        <v>50</v>
      </c>
      <c r="H220" s="16">
        <v>0.5</v>
      </c>
      <c r="I220" s="16">
        <v>29</v>
      </c>
      <c r="J220" s="28">
        <f t="shared" si="395"/>
        <v>14.5</v>
      </c>
      <c r="L220" s="12" t="s">
        <v>255</v>
      </c>
      <c r="M220" s="2">
        <f t="shared" ref="M220" si="450">AVERAGE(F251:F290)</f>
        <v>0.85425000000000006</v>
      </c>
      <c r="N220">
        <f t="shared" ref="N220" si="451">_xlfn.STDEV.S(F251:F290)</f>
        <v>0.35506508973527362</v>
      </c>
      <c r="Q220" s="12" t="s">
        <v>255</v>
      </c>
      <c r="R220">
        <f t="shared" si="404"/>
        <v>59.70000000000001</v>
      </c>
      <c r="S220">
        <f t="shared" si="405"/>
        <v>17.296978481112571</v>
      </c>
    </row>
    <row r="221" spans="1:19" x14ac:dyDescent="0.25">
      <c r="A221">
        <f t="shared" ca="1" si="393"/>
        <v>2.14952209122935E-2</v>
      </c>
      <c r="B221" s="18">
        <v>42993</v>
      </c>
      <c r="C221" s="19" t="str">
        <f t="shared" si="394"/>
        <v>septiembre</v>
      </c>
      <c r="D221" s="20" t="s">
        <v>14</v>
      </c>
      <c r="E221" s="20">
        <v>63.399999999999991</v>
      </c>
      <c r="F221" s="21">
        <v>0.67</v>
      </c>
      <c r="G221" s="20">
        <v>41</v>
      </c>
      <c r="H221" s="20">
        <v>0.3</v>
      </c>
      <c r="I221" s="20">
        <v>28</v>
      </c>
      <c r="J221" s="27">
        <f t="shared" si="395"/>
        <v>8.4</v>
      </c>
      <c r="L221" s="12" t="s">
        <v>256</v>
      </c>
      <c r="M221" s="2">
        <f t="shared" ref="M221" si="452">AVERAGE(F220:F259)</f>
        <v>0.8264999999999999</v>
      </c>
      <c r="N221">
        <f t="shared" ref="N221" si="453">_xlfn.STDEV.S(F220:F259)</f>
        <v>0.26361928648171473</v>
      </c>
      <c r="Q221" s="12" t="s">
        <v>256</v>
      </c>
      <c r="R221">
        <f t="shared" si="404"/>
        <v>60.174999999999997</v>
      </c>
      <c r="S221">
        <f t="shared" si="405"/>
        <v>17.126659570984426</v>
      </c>
    </row>
    <row r="222" spans="1:19" x14ac:dyDescent="0.25">
      <c r="A222">
        <f t="shared" ca="1" si="393"/>
        <v>0.95154624429976742</v>
      </c>
      <c r="B222" s="14">
        <v>42744</v>
      </c>
      <c r="C222" s="15" t="str">
        <f t="shared" si="394"/>
        <v>enero</v>
      </c>
      <c r="D222" s="16" t="s">
        <v>15</v>
      </c>
      <c r="E222" s="16">
        <v>38.099999999999994</v>
      </c>
      <c r="F222" s="17">
        <v>1.18</v>
      </c>
      <c r="G222" s="16">
        <v>20</v>
      </c>
      <c r="H222" s="16">
        <v>0.3</v>
      </c>
      <c r="I222" s="16">
        <v>17</v>
      </c>
      <c r="J222" s="28">
        <f t="shared" si="395"/>
        <v>5.0999999999999996</v>
      </c>
      <c r="L222" s="12" t="s">
        <v>257</v>
      </c>
      <c r="M222" s="2">
        <f t="shared" ref="M222" si="454">AVERAGE(F253:F292)</f>
        <v>0.85575000000000012</v>
      </c>
      <c r="N222">
        <f t="shared" ref="N222" si="455">_xlfn.STDEV.S(F253:F292)</f>
        <v>0.35750479645338956</v>
      </c>
      <c r="Q222" s="12" t="s">
        <v>257</v>
      </c>
      <c r="R222">
        <f t="shared" si="404"/>
        <v>59.837499999999999</v>
      </c>
      <c r="S222">
        <f t="shared" si="405"/>
        <v>16.908123833469592</v>
      </c>
    </row>
    <row r="223" spans="1:19" x14ac:dyDescent="0.25">
      <c r="A223">
        <f t="shared" ca="1" si="393"/>
        <v>0.88907687283405545</v>
      </c>
      <c r="B223" s="18">
        <v>43069</v>
      </c>
      <c r="C223" s="19" t="str">
        <f t="shared" si="394"/>
        <v>noviembre</v>
      </c>
      <c r="D223" s="20" t="s">
        <v>18</v>
      </c>
      <c r="E223" s="20">
        <v>44.699999999999996</v>
      </c>
      <c r="F223" s="21">
        <v>1.05</v>
      </c>
      <c r="G223" s="20">
        <v>28</v>
      </c>
      <c r="H223" s="20">
        <v>0.3</v>
      </c>
      <c r="I223" s="20">
        <v>19</v>
      </c>
      <c r="J223" s="27">
        <f t="shared" si="395"/>
        <v>5.7</v>
      </c>
      <c r="L223" s="12" t="s">
        <v>258</v>
      </c>
      <c r="M223" s="2">
        <f t="shared" ref="M223" si="456">AVERAGE(F222:F261)</f>
        <v>0.83424999999999994</v>
      </c>
      <c r="N223">
        <f t="shared" ref="N223" si="457">_xlfn.STDEV.S(F222:F261)</f>
        <v>0.26081615000333869</v>
      </c>
      <c r="Q223" s="12" t="s">
        <v>258</v>
      </c>
      <c r="R223">
        <f t="shared" si="404"/>
        <v>59.67499999999999</v>
      </c>
      <c r="S223">
        <f t="shared" si="405"/>
        <v>17.380347880598858</v>
      </c>
    </row>
    <row r="224" spans="1:19" x14ac:dyDescent="0.25">
      <c r="A224">
        <f t="shared" ca="1" si="393"/>
        <v>0.4195503830438142</v>
      </c>
      <c r="B224" s="18">
        <v>42886</v>
      </c>
      <c r="C224" s="19" t="str">
        <f t="shared" si="394"/>
        <v>mayo</v>
      </c>
      <c r="D224" s="20" t="s">
        <v>20</v>
      </c>
      <c r="E224" s="20">
        <v>77.3</v>
      </c>
      <c r="F224" s="21">
        <v>0.65</v>
      </c>
      <c r="G224" s="20">
        <v>56</v>
      </c>
      <c r="H224" s="20">
        <v>0.3</v>
      </c>
      <c r="I224" s="20">
        <v>31</v>
      </c>
      <c r="J224" s="27">
        <f t="shared" si="395"/>
        <v>9.2999999999999989</v>
      </c>
      <c r="L224" s="12" t="s">
        <v>259</v>
      </c>
      <c r="M224" s="2">
        <f t="shared" ref="M224" si="458">AVERAGE(F255:F294)</f>
        <v>0.85400000000000009</v>
      </c>
      <c r="N224">
        <f t="shared" ref="N224" si="459">_xlfn.STDEV.S(F255:F294)</f>
        <v>0.35747547880759295</v>
      </c>
      <c r="Q224" s="12" t="s">
        <v>259</v>
      </c>
      <c r="R224">
        <f t="shared" si="404"/>
        <v>59.527499999999989</v>
      </c>
      <c r="S224">
        <f t="shared" si="405"/>
        <v>17.427512391426117</v>
      </c>
    </row>
    <row r="225" spans="1:19" x14ac:dyDescent="0.25">
      <c r="A225">
        <f t="shared" ca="1" si="393"/>
        <v>0.41969079725261471</v>
      </c>
      <c r="B225" s="14">
        <v>42943</v>
      </c>
      <c r="C225" s="15" t="str">
        <f t="shared" si="394"/>
        <v>julio</v>
      </c>
      <c r="D225" s="16" t="s">
        <v>18</v>
      </c>
      <c r="E225" s="16">
        <v>97.899999999999991</v>
      </c>
      <c r="F225" s="17">
        <v>0.47</v>
      </c>
      <c r="G225" s="16">
        <v>74</v>
      </c>
      <c r="H225" s="16">
        <v>0.5</v>
      </c>
      <c r="I225" s="16">
        <v>43</v>
      </c>
      <c r="J225" s="28">
        <f t="shared" si="395"/>
        <v>21.5</v>
      </c>
      <c r="L225" s="12" t="s">
        <v>260</v>
      </c>
      <c r="M225" s="2">
        <f t="shared" ref="M225" si="460">AVERAGE(F224:F263)</f>
        <v>0.82899999999999996</v>
      </c>
      <c r="N225">
        <f t="shared" ref="N225" si="461">_xlfn.STDEV.S(F224:F263)</f>
        <v>0.26565641971037179</v>
      </c>
      <c r="Q225" s="12" t="s">
        <v>260</v>
      </c>
      <c r="R225">
        <f t="shared" si="404"/>
        <v>60.11999999999999</v>
      </c>
      <c r="S225">
        <f t="shared" si="405"/>
        <v>17.106173366576954</v>
      </c>
    </row>
    <row r="226" spans="1:19" x14ac:dyDescent="0.25">
      <c r="A226">
        <f t="shared" ca="1" si="393"/>
        <v>0.78635948292421154</v>
      </c>
      <c r="B226" s="18">
        <v>42974</v>
      </c>
      <c r="C226" s="19" t="str">
        <f t="shared" si="394"/>
        <v>agosto</v>
      </c>
      <c r="D226" s="20" t="s">
        <v>17</v>
      </c>
      <c r="E226" s="20">
        <v>65.699999999999989</v>
      </c>
      <c r="F226" s="21">
        <v>0.65</v>
      </c>
      <c r="G226" s="20">
        <v>45</v>
      </c>
      <c r="H226" s="20">
        <v>0.5</v>
      </c>
      <c r="I226" s="20">
        <v>29</v>
      </c>
      <c r="J226" s="27">
        <f t="shared" si="395"/>
        <v>14.5</v>
      </c>
      <c r="L226" s="12" t="s">
        <v>261</v>
      </c>
      <c r="M226" s="2">
        <f t="shared" ref="M226" si="462">AVERAGE(F257:F296)</f>
        <v>0.86074999999999979</v>
      </c>
      <c r="N226">
        <f t="shared" ref="N226" si="463">_xlfn.STDEV.S(F257:F296)</f>
        <v>0.35831791857124723</v>
      </c>
      <c r="Q226" s="12" t="s">
        <v>261</v>
      </c>
      <c r="R226">
        <f t="shared" si="404"/>
        <v>59.642499999999984</v>
      </c>
      <c r="S226">
        <f t="shared" si="405"/>
        <v>16.947976181002343</v>
      </c>
    </row>
    <row r="227" spans="1:19" x14ac:dyDescent="0.25">
      <c r="A227">
        <f t="shared" ca="1" si="393"/>
        <v>0.6862503867385461</v>
      </c>
      <c r="B227" s="18">
        <v>42775</v>
      </c>
      <c r="C227" s="19" t="str">
        <f t="shared" si="394"/>
        <v>febrero</v>
      </c>
      <c r="D227" s="20" t="s">
        <v>18</v>
      </c>
      <c r="E227" s="20">
        <v>42.699999999999996</v>
      </c>
      <c r="F227" s="21">
        <v>1</v>
      </c>
      <c r="G227" s="20">
        <v>39</v>
      </c>
      <c r="H227" s="20">
        <v>0.3</v>
      </c>
      <c r="I227" s="20">
        <v>19</v>
      </c>
      <c r="J227" s="27">
        <f t="shared" si="395"/>
        <v>5.7</v>
      </c>
      <c r="L227" s="12" t="s">
        <v>262</v>
      </c>
      <c r="M227" s="2">
        <f t="shared" ref="M227" si="464">AVERAGE(F226:F265)</f>
        <v>0.84249999999999992</v>
      </c>
      <c r="N227">
        <f t="shared" ref="N227" si="465">_xlfn.STDEV.S(F226:F265)</f>
        <v>0.25741067656617611</v>
      </c>
      <c r="Q227" s="12" t="s">
        <v>262</v>
      </c>
      <c r="R227">
        <f t="shared" si="404"/>
        <v>58.617499999999993</v>
      </c>
      <c r="S227">
        <f t="shared" si="405"/>
        <v>16.726126919252174</v>
      </c>
    </row>
    <row r="228" spans="1:19" x14ac:dyDescent="0.25">
      <c r="A228">
        <f t="shared" ca="1" si="393"/>
        <v>0.73713611967883141</v>
      </c>
      <c r="B228" s="18">
        <v>42757</v>
      </c>
      <c r="C228" s="19" t="str">
        <f t="shared" si="394"/>
        <v>enero</v>
      </c>
      <c r="D228" s="20" t="s">
        <v>17</v>
      </c>
      <c r="E228" s="20">
        <v>40.799999999999997</v>
      </c>
      <c r="F228" s="21">
        <v>1.1100000000000001</v>
      </c>
      <c r="G228" s="20">
        <v>19</v>
      </c>
      <c r="H228" s="20">
        <v>0.3</v>
      </c>
      <c r="I228" s="20">
        <v>16</v>
      </c>
      <c r="J228" s="27">
        <f t="shared" si="395"/>
        <v>4.8</v>
      </c>
      <c r="L228" s="12" t="s">
        <v>263</v>
      </c>
      <c r="M228" s="2">
        <f t="shared" ref="M228" si="466">AVERAGE(F259:F298)</f>
        <v>0.85775000000000001</v>
      </c>
      <c r="N228">
        <f t="shared" ref="N228" si="467">_xlfn.STDEV.S(F259:F298)</f>
        <v>0.36011029293387714</v>
      </c>
      <c r="Q228" s="12" t="s">
        <v>263</v>
      </c>
      <c r="R228">
        <f t="shared" si="404"/>
        <v>58.479999999999983</v>
      </c>
      <c r="S228">
        <f t="shared" si="405"/>
        <v>15.609398133961781</v>
      </c>
    </row>
    <row r="229" spans="1:19" x14ac:dyDescent="0.25">
      <c r="A229">
        <f t="shared" ca="1" si="393"/>
        <v>0.41663745533723984</v>
      </c>
      <c r="B229" s="14">
        <v>42847</v>
      </c>
      <c r="C229" s="15" t="str">
        <f t="shared" si="394"/>
        <v>abril</v>
      </c>
      <c r="D229" s="16" t="s">
        <v>16</v>
      </c>
      <c r="E229" s="16">
        <v>57.499999999999993</v>
      </c>
      <c r="F229" s="17">
        <v>0.77</v>
      </c>
      <c r="G229" s="16">
        <v>47</v>
      </c>
      <c r="H229" s="16">
        <v>0.3</v>
      </c>
      <c r="I229" s="16">
        <v>25</v>
      </c>
      <c r="J229" s="28">
        <f t="shared" si="395"/>
        <v>7.5</v>
      </c>
      <c r="L229" s="12" t="s">
        <v>264</v>
      </c>
      <c r="M229" s="2">
        <f t="shared" ref="M229" si="468">AVERAGE(F228:F267)</f>
        <v>0.84199999999999997</v>
      </c>
      <c r="N229">
        <f t="shared" ref="N229" si="469">_xlfn.STDEV.S(F228:F267)</f>
        <v>0.25440932090649204</v>
      </c>
      <c r="Q229" s="12" t="s">
        <v>264</v>
      </c>
      <c r="R229">
        <f t="shared" si="404"/>
        <v>58.999999999999986</v>
      </c>
      <c r="S229">
        <f t="shared" si="405"/>
        <v>15.571054961473916</v>
      </c>
    </row>
    <row r="230" spans="1:19" x14ac:dyDescent="0.25">
      <c r="A230">
        <f t="shared" ca="1" si="393"/>
        <v>3.8464016540363577E-2</v>
      </c>
      <c r="B230" s="18">
        <v>42985</v>
      </c>
      <c r="C230" s="19" t="str">
        <f t="shared" si="394"/>
        <v>septiembre</v>
      </c>
      <c r="D230" s="20" t="s">
        <v>18</v>
      </c>
      <c r="E230" s="20">
        <v>68.399999999999991</v>
      </c>
      <c r="F230" s="21">
        <v>0.67</v>
      </c>
      <c r="G230" s="20">
        <v>49</v>
      </c>
      <c r="H230" s="20">
        <v>0.3</v>
      </c>
      <c r="I230" s="20">
        <v>28</v>
      </c>
      <c r="J230" s="27">
        <f t="shared" si="395"/>
        <v>8.4</v>
      </c>
      <c r="L230" s="12" t="s">
        <v>265</v>
      </c>
      <c r="M230" s="2">
        <f t="shared" ref="M230" si="470">AVERAGE(F261:F300)</f>
        <v>0.85724999999999996</v>
      </c>
      <c r="N230">
        <f t="shared" ref="N230" si="471">_xlfn.STDEV.S(F261:F300)</f>
        <v>0.36223655325328574</v>
      </c>
      <c r="Q230" s="12" t="s">
        <v>265</v>
      </c>
      <c r="R230">
        <f t="shared" si="404"/>
        <v>59.434999999999981</v>
      </c>
      <c r="S230">
        <f t="shared" si="405"/>
        <v>15.46085762391268</v>
      </c>
    </row>
    <row r="231" spans="1:19" x14ac:dyDescent="0.25">
      <c r="A231">
        <f t="shared" ca="1" si="393"/>
        <v>0.94294443284287466</v>
      </c>
      <c r="B231" s="14">
        <v>42829</v>
      </c>
      <c r="C231" s="15" t="str">
        <f t="shared" si="394"/>
        <v>abril</v>
      </c>
      <c r="D231" s="16" t="s">
        <v>19</v>
      </c>
      <c r="E231" s="16">
        <v>62.099999999999994</v>
      </c>
      <c r="F231" s="17">
        <v>0.71</v>
      </c>
      <c r="G231" s="16">
        <v>31</v>
      </c>
      <c r="H231" s="16">
        <v>0.3</v>
      </c>
      <c r="I231" s="16">
        <v>27</v>
      </c>
      <c r="J231" s="28">
        <f t="shared" si="395"/>
        <v>8.1</v>
      </c>
      <c r="L231" s="12" t="s">
        <v>266</v>
      </c>
      <c r="M231" s="2">
        <f t="shared" ref="M231" si="472">AVERAGE(F230:F269)</f>
        <v>0.83000000000000029</v>
      </c>
      <c r="N231">
        <f t="shared" ref="N231" si="473">_xlfn.STDEV.S(F230:F269)</f>
        <v>0.25275913334077366</v>
      </c>
      <c r="Q231" s="12" t="s">
        <v>266</v>
      </c>
      <c r="R231">
        <f t="shared" si="404"/>
        <v>59.747499999999988</v>
      </c>
      <c r="S231">
        <f t="shared" si="405"/>
        <v>15.186094753675052</v>
      </c>
    </row>
    <row r="232" spans="1:19" x14ac:dyDescent="0.25">
      <c r="A232">
        <f t="shared" ca="1" si="393"/>
        <v>0.44517100183043257</v>
      </c>
      <c r="B232" s="14">
        <v>43082</v>
      </c>
      <c r="C232" s="15" t="str">
        <f t="shared" si="394"/>
        <v>diciembre</v>
      </c>
      <c r="D232" s="16" t="s">
        <v>20</v>
      </c>
      <c r="E232" s="16">
        <v>32.199999999999996</v>
      </c>
      <c r="F232" s="17">
        <v>1.43</v>
      </c>
      <c r="G232" s="16">
        <v>26</v>
      </c>
      <c r="H232" s="16">
        <v>0.3</v>
      </c>
      <c r="I232" s="16">
        <v>14</v>
      </c>
      <c r="J232" s="28">
        <f t="shared" si="395"/>
        <v>4.2</v>
      </c>
      <c r="L232" s="12" t="s">
        <v>267</v>
      </c>
      <c r="M232" s="2">
        <f t="shared" ref="M232" si="474">AVERAGE(F263:F302)</f>
        <v>0.85899999999999976</v>
      </c>
      <c r="N232">
        <f t="shared" ref="N232" si="475">_xlfn.STDEV.S(F263:F302)</f>
        <v>0.37166154992453526</v>
      </c>
      <c r="Q232" s="12" t="s">
        <v>267</v>
      </c>
      <c r="R232">
        <f t="shared" si="404"/>
        <v>59.574999999999989</v>
      </c>
      <c r="S232">
        <f t="shared" si="405"/>
        <v>15.296173411087747</v>
      </c>
    </row>
    <row r="233" spans="1:19" x14ac:dyDescent="0.25">
      <c r="A233">
        <f t="shared" ca="1" si="393"/>
        <v>8.1791452354701089E-2</v>
      </c>
      <c r="B233" s="18">
        <v>42823</v>
      </c>
      <c r="C233" s="19" t="str">
        <f t="shared" si="394"/>
        <v>marzo</v>
      </c>
      <c r="D233" s="20" t="s">
        <v>20</v>
      </c>
      <c r="E233" s="20">
        <v>57.199999999999996</v>
      </c>
      <c r="F233" s="21">
        <v>0.83</v>
      </c>
      <c r="G233" s="20">
        <v>39</v>
      </c>
      <c r="H233" s="20">
        <v>0.3</v>
      </c>
      <c r="I233" s="20">
        <v>24</v>
      </c>
      <c r="J233" s="27">
        <f t="shared" si="395"/>
        <v>7.1999999999999993</v>
      </c>
      <c r="L233" s="12" t="s">
        <v>268</v>
      </c>
      <c r="M233" s="2">
        <f t="shared" ref="M233" si="476">AVERAGE(F232:F271)</f>
        <v>0.83774999999999999</v>
      </c>
      <c r="N233">
        <f t="shared" ref="N233" si="477">_xlfn.STDEV.S(F232:F271)</f>
        <v>0.25174760966960363</v>
      </c>
      <c r="Q233" s="12" t="s">
        <v>268</v>
      </c>
      <c r="R233">
        <f t="shared" si="404"/>
        <v>59.214999999999989</v>
      </c>
      <c r="S233">
        <f t="shared" si="405"/>
        <v>15.704185435285426</v>
      </c>
    </row>
    <row r="234" spans="1:19" x14ac:dyDescent="0.25">
      <c r="A234">
        <f t="shared" ca="1" si="393"/>
        <v>0.82963526538627985</v>
      </c>
      <c r="B234" s="14">
        <v>42930</v>
      </c>
      <c r="C234" s="15" t="str">
        <f t="shared" si="394"/>
        <v>julio</v>
      </c>
      <c r="D234" s="16" t="s">
        <v>14</v>
      </c>
      <c r="E234" s="16">
        <v>92</v>
      </c>
      <c r="F234" s="17">
        <v>0.5</v>
      </c>
      <c r="G234" s="16">
        <v>80</v>
      </c>
      <c r="H234" s="16">
        <v>0.5</v>
      </c>
      <c r="I234" s="16">
        <v>40</v>
      </c>
      <c r="J234" s="28">
        <f t="shared" si="395"/>
        <v>20</v>
      </c>
      <c r="L234" s="12" t="s">
        <v>269</v>
      </c>
      <c r="M234" s="2">
        <f t="shared" ref="M234" si="478">AVERAGE(F265:F304)</f>
        <v>0.8707499999999998</v>
      </c>
      <c r="N234">
        <f t="shared" ref="N234" si="479">_xlfn.STDEV.S(F265:F304)</f>
        <v>0.38456360548895785</v>
      </c>
      <c r="Q234" s="12" t="s">
        <v>269</v>
      </c>
      <c r="R234">
        <f t="shared" si="404"/>
        <v>59.27249999999998</v>
      </c>
      <c r="S234">
        <f t="shared" si="405"/>
        <v>15.709720353617092</v>
      </c>
    </row>
    <row r="235" spans="1:19" x14ac:dyDescent="0.25">
      <c r="A235">
        <f t="shared" ca="1" si="393"/>
        <v>0.6261819559604157</v>
      </c>
      <c r="B235" s="14">
        <v>42872</v>
      </c>
      <c r="C235" s="15" t="str">
        <f t="shared" si="394"/>
        <v>mayo</v>
      </c>
      <c r="D235" s="16" t="s">
        <v>20</v>
      </c>
      <c r="E235" s="16">
        <v>70.699999999999989</v>
      </c>
      <c r="F235" s="17">
        <v>0.67</v>
      </c>
      <c r="G235" s="16">
        <v>43</v>
      </c>
      <c r="H235" s="16">
        <v>0.3</v>
      </c>
      <c r="I235" s="16">
        <v>29</v>
      </c>
      <c r="J235" s="28">
        <f t="shared" si="395"/>
        <v>8.6999999999999993</v>
      </c>
      <c r="L235" s="12" t="s">
        <v>270</v>
      </c>
      <c r="M235" s="2">
        <f t="shared" ref="M235" si="480">AVERAGE(F234:F273)</f>
        <v>0.83374999999999988</v>
      </c>
      <c r="N235">
        <f t="shared" ref="N235" si="481">_xlfn.STDEV.S(F234:F273)</f>
        <v>0.24636524376083077</v>
      </c>
      <c r="Q235" s="12" t="s">
        <v>270</v>
      </c>
      <c r="R235">
        <f t="shared" si="404"/>
        <v>59.197499999999991</v>
      </c>
      <c r="S235">
        <f t="shared" si="405"/>
        <v>16.604260399506984</v>
      </c>
    </row>
    <row r="236" spans="1:19" x14ac:dyDescent="0.25">
      <c r="A236">
        <f t="shared" ca="1" si="393"/>
        <v>0.2292236289435573</v>
      </c>
      <c r="B236" s="18">
        <v>42905</v>
      </c>
      <c r="C236" s="19" t="str">
        <f t="shared" si="394"/>
        <v>junio</v>
      </c>
      <c r="D236" s="20" t="s">
        <v>15</v>
      </c>
      <c r="E236" s="20">
        <v>86.5</v>
      </c>
      <c r="F236" s="21">
        <v>0.56000000000000005</v>
      </c>
      <c r="G236" s="20">
        <v>66</v>
      </c>
      <c r="H236" s="20">
        <v>0.3</v>
      </c>
      <c r="I236" s="20">
        <v>35</v>
      </c>
      <c r="J236" s="27">
        <f t="shared" si="395"/>
        <v>10.5</v>
      </c>
      <c r="L236" s="12" t="s">
        <v>271</v>
      </c>
      <c r="M236" s="2">
        <f t="shared" ref="M236" si="482">AVERAGE(F267:F306)</f>
        <v>0.86649999999999971</v>
      </c>
      <c r="N236">
        <f t="shared" ref="N236" si="483">_xlfn.STDEV.S(F267:F306)</f>
        <v>0.3856832099813769</v>
      </c>
      <c r="Q236" s="12" t="s">
        <v>271</v>
      </c>
      <c r="R236">
        <f t="shared" si="404"/>
        <v>57.274999999999991</v>
      </c>
      <c r="S236">
        <f t="shared" si="405"/>
        <v>16.618305678488785</v>
      </c>
    </row>
    <row r="237" spans="1:19" x14ac:dyDescent="0.25">
      <c r="A237">
        <f t="shared" ca="1" si="393"/>
        <v>0.6167967382124796</v>
      </c>
      <c r="B237" s="18">
        <v>43001</v>
      </c>
      <c r="C237" s="19" t="str">
        <f t="shared" si="394"/>
        <v>septiembre</v>
      </c>
      <c r="D237" s="20" t="s">
        <v>16</v>
      </c>
      <c r="E237" s="20">
        <v>63.399999999999991</v>
      </c>
      <c r="F237" s="21">
        <v>0.71</v>
      </c>
      <c r="G237" s="20">
        <v>39</v>
      </c>
      <c r="H237" s="20">
        <v>0.3</v>
      </c>
      <c r="I237" s="20">
        <v>28</v>
      </c>
      <c r="J237" s="27">
        <f t="shared" si="395"/>
        <v>8.4</v>
      </c>
      <c r="L237" s="12" t="s">
        <v>272</v>
      </c>
      <c r="M237" s="2">
        <f t="shared" ref="M237" si="484">AVERAGE(F236:F275)</f>
        <v>0.88974999999999971</v>
      </c>
      <c r="N237">
        <f t="shared" ref="N237" si="485">_xlfn.STDEV.S(F236:F275)</f>
        <v>0.35394108954993531</v>
      </c>
      <c r="Q237" s="12" t="s">
        <v>272</v>
      </c>
      <c r="R237">
        <f t="shared" si="404"/>
        <v>56.847499999999989</v>
      </c>
      <c r="S237">
        <f t="shared" si="405"/>
        <v>16.492987986698594</v>
      </c>
    </row>
    <row r="238" spans="1:19" x14ac:dyDescent="0.25">
      <c r="A238">
        <f t="shared" ca="1" si="393"/>
        <v>0.13029158074511138</v>
      </c>
      <c r="B238" s="18">
        <v>42787</v>
      </c>
      <c r="C238" s="19" t="str">
        <f t="shared" si="394"/>
        <v>febrero</v>
      </c>
      <c r="D238" s="20" t="s">
        <v>19</v>
      </c>
      <c r="E238" s="20">
        <v>42.4</v>
      </c>
      <c r="F238" s="21">
        <v>1</v>
      </c>
      <c r="G238" s="20">
        <v>28</v>
      </c>
      <c r="H238" s="20">
        <v>0.3</v>
      </c>
      <c r="I238" s="20">
        <v>18</v>
      </c>
      <c r="J238" s="27">
        <f t="shared" si="395"/>
        <v>5.3999999999999995</v>
      </c>
      <c r="L238" s="12" t="s">
        <v>273</v>
      </c>
      <c r="M238" s="2">
        <f t="shared" ref="M238" si="486">AVERAGE(F269:F308)</f>
        <v>0.8624999999999996</v>
      </c>
      <c r="N238">
        <f t="shared" ref="N238" si="487">_xlfn.STDEV.S(F269:F308)</f>
        <v>0.38873727203172481</v>
      </c>
      <c r="Q238" s="12" t="s">
        <v>273</v>
      </c>
      <c r="R238">
        <f t="shared" si="404"/>
        <v>56.919999999999995</v>
      </c>
      <c r="S238">
        <f t="shared" si="405"/>
        <v>16.451587548584993</v>
      </c>
    </row>
    <row r="239" spans="1:19" x14ac:dyDescent="0.25">
      <c r="A239">
        <f t="shared" ca="1" si="393"/>
        <v>0.54775582769121678</v>
      </c>
      <c r="B239" s="18">
        <v>43087</v>
      </c>
      <c r="C239" s="19" t="str">
        <f t="shared" si="394"/>
        <v>diciembre</v>
      </c>
      <c r="D239" s="20" t="s">
        <v>15</v>
      </c>
      <c r="E239" s="20">
        <v>30.9</v>
      </c>
      <c r="F239" s="21">
        <v>1.43</v>
      </c>
      <c r="G239" s="20">
        <v>27</v>
      </c>
      <c r="H239" s="20">
        <v>0.3</v>
      </c>
      <c r="I239" s="20">
        <v>13</v>
      </c>
      <c r="J239" s="27">
        <f t="shared" si="395"/>
        <v>3.9</v>
      </c>
      <c r="L239" s="12" t="s">
        <v>274</v>
      </c>
      <c r="M239" s="2">
        <f t="shared" ref="M239" si="488">AVERAGE(F238:F277)</f>
        <v>0.89499999999999991</v>
      </c>
      <c r="N239">
        <f t="shared" ref="N239" si="489">_xlfn.STDEV.S(F238:F277)</f>
        <v>0.35361140485146364</v>
      </c>
      <c r="Q239" s="12" t="s">
        <v>274</v>
      </c>
      <c r="R239">
        <f t="shared" si="404"/>
        <v>56.510000000000005</v>
      </c>
      <c r="S239">
        <f t="shared" si="405"/>
        <v>15.802272730879263</v>
      </c>
    </row>
    <row r="240" spans="1:19" x14ac:dyDescent="0.25">
      <c r="A240">
        <f t="shared" ca="1" si="393"/>
        <v>0.32503205301712801</v>
      </c>
      <c r="B240" s="18">
        <v>42827</v>
      </c>
      <c r="C240" s="19" t="str">
        <f t="shared" si="394"/>
        <v>abril</v>
      </c>
      <c r="D240" s="20" t="s">
        <v>17</v>
      </c>
      <c r="E240" s="20">
        <v>65.8</v>
      </c>
      <c r="F240" s="21">
        <v>0.74</v>
      </c>
      <c r="G240" s="20">
        <v>47</v>
      </c>
      <c r="H240" s="20">
        <v>0.3</v>
      </c>
      <c r="I240" s="20">
        <v>26</v>
      </c>
      <c r="J240" s="27">
        <f t="shared" si="395"/>
        <v>7.8</v>
      </c>
      <c r="L240" s="12" t="s">
        <v>275</v>
      </c>
      <c r="M240" s="2">
        <f t="shared" ref="M240" si="490">AVERAGE(F271:F310)</f>
        <v>0.88399999999999979</v>
      </c>
      <c r="N240">
        <f t="shared" ref="N240" si="491">_xlfn.STDEV.S(F271:F310)</f>
        <v>0.40175129441496904</v>
      </c>
      <c r="Q240" s="12" t="s">
        <v>275</v>
      </c>
      <c r="R240">
        <f t="shared" si="404"/>
        <v>56.945000000000014</v>
      </c>
      <c r="S240">
        <f t="shared" si="405"/>
        <v>15.797144841190871</v>
      </c>
    </row>
    <row r="241" spans="1:19" x14ac:dyDescent="0.25">
      <c r="A241">
        <f t="shared" ca="1" si="393"/>
        <v>0.72535224114957431</v>
      </c>
      <c r="B241" s="14">
        <v>43022</v>
      </c>
      <c r="C241" s="15" t="str">
        <f t="shared" si="394"/>
        <v>octubre</v>
      </c>
      <c r="D241" s="16" t="s">
        <v>16</v>
      </c>
      <c r="E241" s="16">
        <v>59.499999999999993</v>
      </c>
      <c r="F241" s="17">
        <v>0.74</v>
      </c>
      <c r="G241" s="16">
        <v>28</v>
      </c>
      <c r="H241" s="16">
        <v>0.3</v>
      </c>
      <c r="I241" s="16">
        <v>25</v>
      </c>
      <c r="J241" s="28">
        <f t="shared" si="395"/>
        <v>7.5</v>
      </c>
      <c r="L241" s="12" t="s">
        <v>276</v>
      </c>
      <c r="M241" s="2">
        <f t="shared" ref="M241" si="492">AVERAGE(F240:F279)</f>
        <v>0.87524999999999997</v>
      </c>
      <c r="N241">
        <f t="shared" ref="N241" si="493">_xlfn.STDEV.S(F240:F279)</f>
        <v>0.34268912053541112</v>
      </c>
      <c r="Q241" s="12" t="s">
        <v>276</v>
      </c>
      <c r="R241">
        <f t="shared" si="404"/>
        <v>57.430000000000021</v>
      </c>
      <c r="S241">
        <f t="shared" si="405"/>
        <v>15.793569789312709</v>
      </c>
    </row>
    <row r="242" spans="1:19" x14ac:dyDescent="0.25">
      <c r="A242">
        <f t="shared" ca="1" si="393"/>
        <v>0.18347758461602592</v>
      </c>
      <c r="B242" s="18">
        <v>42741</v>
      </c>
      <c r="C242" s="19" t="str">
        <f t="shared" si="394"/>
        <v>enero</v>
      </c>
      <c r="D242" s="20" t="s">
        <v>14</v>
      </c>
      <c r="E242" s="20">
        <v>25.299999999999997</v>
      </c>
      <c r="F242" s="21">
        <v>1.54</v>
      </c>
      <c r="G242" s="20">
        <v>23</v>
      </c>
      <c r="H242" s="20">
        <v>0.3</v>
      </c>
      <c r="I242" s="20">
        <v>11</v>
      </c>
      <c r="J242" s="27">
        <f t="shared" si="395"/>
        <v>3.3</v>
      </c>
      <c r="L242" s="12" t="s">
        <v>277</v>
      </c>
      <c r="M242" s="2">
        <f t="shared" ref="M242" si="494">AVERAGE(F273:F312)</f>
        <v>0.8677499999999998</v>
      </c>
      <c r="N242">
        <f t="shared" ref="N242" si="495">_xlfn.STDEV.S(F273:F312)</f>
        <v>0.39519217979909355</v>
      </c>
      <c r="Q242" s="12" t="s">
        <v>277</v>
      </c>
      <c r="R242">
        <f t="shared" si="404"/>
        <v>57.560000000000016</v>
      </c>
      <c r="S242">
        <f t="shared" si="405"/>
        <v>15.594922339898107</v>
      </c>
    </row>
    <row r="243" spans="1:19" x14ac:dyDescent="0.25">
      <c r="A243">
        <f t="shared" ca="1" si="393"/>
        <v>0.36853553681887097</v>
      </c>
      <c r="B243" s="14">
        <v>42874</v>
      </c>
      <c r="C243" s="15" t="str">
        <f t="shared" si="394"/>
        <v>mayo</v>
      </c>
      <c r="D243" s="16" t="s">
        <v>14</v>
      </c>
      <c r="E243" s="16">
        <v>75.3</v>
      </c>
      <c r="F243" s="17">
        <v>0.61</v>
      </c>
      <c r="G243" s="16">
        <v>58</v>
      </c>
      <c r="H243" s="16">
        <v>0.3</v>
      </c>
      <c r="I243" s="16">
        <v>31</v>
      </c>
      <c r="J243" s="28">
        <f t="shared" si="395"/>
        <v>9.2999999999999989</v>
      </c>
      <c r="L243" s="12" t="s">
        <v>278</v>
      </c>
      <c r="M243" s="2">
        <f t="shared" ref="M243" si="496">AVERAGE(F242:F281)</f>
        <v>0.8687499999999998</v>
      </c>
      <c r="N243">
        <f t="shared" ref="N243" si="497">_xlfn.STDEV.S(F242:F281)</f>
        <v>0.34652995948476545</v>
      </c>
      <c r="Q243" s="12" t="s">
        <v>278</v>
      </c>
      <c r="R243">
        <f t="shared" si="404"/>
        <v>58.052500000000009</v>
      </c>
      <c r="S243">
        <f t="shared" si="405"/>
        <v>15.749395025528688</v>
      </c>
    </row>
    <row r="244" spans="1:19" x14ac:dyDescent="0.25">
      <c r="A244">
        <f t="shared" ca="1" si="393"/>
        <v>1.2848429761619262E-2</v>
      </c>
      <c r="B244" s="14">
        <v>43054</v>
      </c>
      <c r="C244" s="15" t="str">
        <f t="shared" si="394"/>
        <v>noviembre</v>
      </c>
      <c r="D244" s="16" t="s">
        <v>20</v>
      </c>
      <c r="E244" s="16">
        <v>55.9</v>
      </c>
      <c r="F244" s="17">
        <v>0.83</v>
      </c>
      <c r="G244" s="16">
        <v>47</v>
      </c>
      <c r="H244" s="16">
        <v>0.3</v>
      </c>
      <c r="I244" s="16">
        <v>23</v>
      </c>
      <c r="J244" s="28">
        <f t="shared" si="395"/>
        <v>6.8999999999999995</v>
      </c>
      <c r="L244" s="12" t="s">
        <v>279</v>
      </c>
      <c r="M244" s="2">
        <f t="shared" ref="M244" si="498">AVERAGE(F275:F314)</f>
        <v>0.81850000000000001</v>
      </c>
      <c r="N244">
        <f t="shared" ref="N244" si="499">_xlfn.STDEV.S(F275:F314)</f>
        <v>0.2959430818456607</v>
      </c>
      <c r="Q244" s="12" t="s">
        <v>279</v>
      </c>
      <c r="R244">
        <f t="shared" si="404"/>
        <v>59.277500000000018</v>
      </c>
      <c r="S244">
        <f t="shared" si="405"/>
        <v>16.722691434901932</v>
      </c>
    </row>
    <row r="245" spans="1:19" x14ac:dyDescent="0.25">
      <c r="A245">
        <f t="shared" ca="1" si="393"/>
        <v>0.32036113621458628</v>
      </c>
      <c r="B245" s="18">
        <v>43088</v>
      </c>
      <c r="C245" s="19" t="str">
        <f t="shared" si="394"/>
        <v>diciembre</v>
      </c>
      <c r="D245" s="20" t="s">
        <v>19</v>
      </c>
      <c r="E245" s="20">
        <v>41.4</v>
      </c>
      <c r="F245" s="21">
        <v>1</v>
      </c>
      <c r="G245" s="20">
        <v>33</v>
      </c>
      <c r="H245" s="20">
        <v>0.3</v>
      </c>
      <c r="I245" s="20">
        <v>18</v>
      </c>
      <c r="J245" s="27">
        <f t="shared" si="395"/>
        <v>5.3999999999999995</v>
      </c>
      <c r="L245" s="12" t="s">
        <v>280</v>
      </c>
      <c r="M245" s="2">
        <f t="shared" ref="M245" si="500">AVERAGE(F244:F283)</f>
        <v>0.87624999999999997</v>
      </c>
      <c r="N245">
        <f t="shared" ref="N245" si="501">_xlfn.STDEV.S(F244:F283)</f>
        <v>0.3625174620020537</v>
      </c>
      <c r="Q245" s="12" t="s">
        <v>280</v>
      </c>
      <c r="R245">
        <f t="shared" si="404"/>
        <v>57.945000000000014</v>
      </c>
      <c r="S245">
        <f t="shared" si="405"/>
        <v>15.926170399705644</v>
      </c>
    </row>
    <row r="246" spans="1:19" x14ac:dyDescent="0.25">
      <c r="A246">
        <f t="shared" ca="1" si="393"/>
        <v>0.56212837789920878</v>
      </c>
      <c r="B246" s="14">
        <v>42748</v>
      </c>
      <c r="C246" s="15" t="str">
        <f t="shared" si="394"/>
        <v>enero</v>
      </c>
      <c r="D246" s="16" t="s">
        <v>14</v>
      </c>
      <c r="E246" s="16">
        <v>37.5</v>
      </c>
      <c r="F246" s="17">
        <v>1.33</v>
      </c>
      <c r="G246" s="16">
        <v>19</v>
      </c>
      <c r="H246" s="16">
        <v>0.3</v>
      </c>
      <c r="I246" s="16">
        <v>15</v>
      </c>
      <c r="J246" s="28">
        <f t="shared" si="395"/>
        <v>4.5</v>
      </c>
      <c r="L246" s="12" t="s">
        <v>281</v>
      </c>
      <c r="M246" s="2">
        <f t="shared" ref="M246" si="502">AVERAGE(F277:F316)</f>
        <v>0.81599999999999984</v>
      </c>
      <c r="N246">
        <f t="shared" ref="N246" si="503">_xlfn.STDEV.S(F277:F316)</f>
        <v>0.29733689775947952</v>
      </c>
      <c r="Q246" s="12" t="s">
        <v>281</v>
      </c>
      <c r="R246">
        <f t="shared" si="404"/>
        <v>58.035000000000011</v>
      </c>
      <c r="S246">
        <f t="shared" si="405"/>
        <v>15.709786706826419</v>
      </c>
    </row>
    <row r="247" spans="1:19" x14ac:dyDescent="0.25">
      <c r="A247">
        <f t="shared" ca="1" si="393"/>
        <v>0.47251986570552529</v>
      </c>
      <c r="B247" s="18">
        <v>43076</v>
      </c>
      <c r="C247" s="19" t="str">
        <f t="shared" si="394"/>
        <v>diciembre</v>
      </c>
      <c r="D247" s="20" t="s">
        <v>18</v>
      </c>
      <c r="E247" s="20">
        <v>42.099999999999994</v>
      </c>
      <c r="F247" s="21">
        <v>1.05</v>
      </c>
      <c r="G247" s="20">
        <v>26</v>
      </c>
      <c r="H247" s="20">
        <v>0.3</v>
      </c>
      <c r="I247" s="20">
        <v>17</v>
      </c>
      <c r="J247" s="27">
        <f t="shared" si="395"/>
        <v>5.0999999999999996</v>
      </c>
      <c r="L247" s="12" t="s">
        <v>282</v>
      </c>
      <c r="M247" s="2">
        <f t="shared" ref="M247" si="504">AVERAGE(F246:F285)</f>
        <v>0.86899999999999999</v>
      </c>
      <c r="N247">
        <f t="shared" ref="N247" si="505">_xlfn.STDEV.S(F246:F285)</f>
        <v>0.36262433765042629</v>
      </c>
      <c r="Q247" s="12" t="s">
        <v>282</v>
      </c>
      <c r="R247">
        <f t="shared" si="404"/>
        <v>58.537500000000009</v>
      </c>
      <c r="S247">
        <f t="shared" si="405"/>
        <v>15.943882424289836</v>
      </c>
    </row>
    <row r="248" spans="1:19" x14ac:dyDescent="0.25">
      <c r="A248">
        <f t="shared" ca="1" si="393"/>
        <v>0.52421851472461167</v>
      </c>
      <c r="B248" s="18">
        <v>42918</v>
      </c>
      <c r="C248" s="19" t="str">
        <f t="shared" si="394"/>
        <v>julio</v>
      </c>
      <c r="D248" s="20" t="s">
        <v>17</v>
      </c>
      <c r="E248" s="20">
        <v>93.399999999999991</v>
      </c>
      <c r="F248" s="21">
        <v>0.51</v>
      </c>
      <c r="G248" s="20">
        <v>68</v>
      </c>
      <c r="H248" s="20">
        <v>0.5</v>
      </c>
      <c r="I248" s="20">
        <v>38</v>
      </c>
      <c r="J248" s="27">
        <f t="shared" si="395"/>
        <v>19</v>
      </c>
      <c r="L248" s="12" t="s">
        <v>283</v>
      </c>
      <c r="M248" s="2">
        <f t="shared" ref="M248" si="506">AVERAGE(F279:F318)</f>
        <v>0.81249999999999978</v>
      </c>
      <c r="N248">
        <f t="shared" ref="N248" si="507">_xlfn.STDEV.S(F279:F318)</f>
        <v>0.29706038408860941</v>
      </c>
      <c r="Q248" s="12" t="s">
        <v>283</v>
      </c>
      <c r="R248">
        <f t="shared" si="404"/>
        <v>59.497500000000016</v>
      </c>
      <c r="S248">
        <f t="shared" si="405"/>
        <v>15.791506155736531</v>
      </c>
    </row>
    <row r="249" spans="1:19" x14ac:dyDescent="0.25">
      <c r="A249">
        <f t="shared" ca="1" si="393"/>
        <v>0.51086382749449899</v>
      </c>
      <c r="B249" s="18">
        <v>43006</v>
      </c>
      <c r="C249" s="19" t="str">
        <f t="shared" si="394"/>
        <v>septiembre</v>
      </c>
      <c r="D249" s="20" t="s">
        <v>18</v>
      </c>
      <c r="E249" s="20">
        <v>67.399999999999991</v>
      </c>
      <c r="F249" s="21">
        <v>0.69</v>
      </c>
      <c r="G249" s="20">
        <v>38</v>
      </c>
      <c r="H249" s="20">
        <v>0.3</v>
      </c>
      <c r="I249" s="20">
        <v>28</v>
      </c>
      <c r="J249" s="27">
        <f t="shared" si="395"/>
        <v>8.4</v>
      </c>
      <c r="L249" s="12" t="s">
        <v>284</v>
      </c>
      <c r="M249" s="2">
        <f t="shared" ref="M249" si="508">AVERAGE(F248:F287)</f>
        <v>0.84800000000000009</v>
      </c>
      <c r="N249">
        <f t="shared" ref="N249" si="509">_xlfn.STDEV.S(F248:F287)</f>
        <v>0.35625689377045661</v>
      </c>
      <c r="Q249" s="12" t="s">
        <v>284</v>
      </c>
      <c r="R249">
        <f t="shared" si="404"/>
        <v>59.662500000000001</v>
      </c>
      <c r="S249">
        <f t="shared" si="405"/>
        <v>15.879058188895108</v>
      </c>
    </row>
    <row r="250" spans="1:19" x14ac:dyDescent="0.25">
      <c r="A250">
        <f t="shared" ca="1" si="393"/>
        <v>0.94852506433475614</v>
      </c>
      <c r="B250" s="14">
        <v>43014</v>
      </c>
      <c r="C250" s="15" t="str">
        <f t="shared" si="394"/>
        <v>octubre</v>
      </c>
      <c r="D250" s="16" t="s">
        <v>14</v>
      </c>
      <c r="E250" s="16">
        <v>62.499999999999993</v>
      </c>
      <c r="F250" s="17">
        <v>0.74</v>
      </c>
      <c r="G250" s="16">
        <v>42</v>
      </c>
      <c r="H250" s="16">
        <v>0.3</v>
      </c>
      <c r="I250" s="16">
        <v>25</v>
      </c>
      <c r="J250" s="28">
        <f t="shared" si="395"/>
        <v>7.5</v>
      </c>
      <c r="L250" s="12" t="s">
        <v>285</v>
      </c>
      <c r="M250" s="2">
        <f t="shared" ref="M250" si="510">AVERAGE(F281:F320)</f>
        <v>0.80675000000000008</v>
      </c>
      <c r="N250">
        <f t="shared" ref="N250" si="511">_xlfn.STDEV.S(F281:F320)</f>
        <v>0.29862408836838011</v>
      </c>
      <c r="Q250" s="12" t="s">
        <v>285</v>
      </c>
      <c r="R250">
        <f t="shared" si="404"/>
        <v>59.414999999999999</v>
      </c>
      <c r="S250">
        <f t="shared" si="405"/>
        <v>15.749691477906632</v>
      </c>
    </row>
    <row r="251" spans="1:19" x14ac:dyDescent="0.25">
      <c r="A251">
        <f t="shared" ca="1" si="393"/>
        <v>0.92017094637964314</v>
      </c>
      <c r="B251" s="14">
        <v>42980</v>
      </c>
      <c r="C251" s="15" t="str">
        <f t="shared" si="394"/>
        <v>septiembre</v>
      </c>
      <c r="D251" s="16" t="s">
        <v>16</v>
      </c>
      <c r="E251" s="16">
        <v>67.399999999999991</v>
      </c>
      <c r="F251" s="17">
        <v>0.69</v>
      </c>
      <c r="G251" s="16">
        <v>53</v>
      </c>
      <c r="H251" s="16">
        <v>0.3</v>
      </c>
      <c r="I251" s="16">
        <v>28</v>
      </c>
      <c r="J251" s="28">
        <f t="shared" si="395"/>
        <v>8.4</v>
      </c>
      <c r="L251" s="12" t="s">
        <v>286</v>
      </c>
      <c r="M251" s="2">
        <f t="shared" ref="M251" si="512">AVERAGE(F250:F289)</f>
        <v>0.85600000000000009</v>
      </c>
      <c r="N251">
        <f t="shared" ref="N251" si="513">_xlfn.STDEV.S(F250:F289)</f>
        <v>0.35430538761400138</v>
      </c>
      <c r="Q251" s="12" t="s">
        <v>286</v>
      </c>
      <c r="R251">
        <f t="shared" si="404"/>
        <v>58.922499999999992</v>
      </c>
      <c r="S251">
        <f t="shared" si="405"/>
        <v>15.036157930008843</v>
      </c>
    </row>
    <row r="252" spans="1:19" x14ac:dyDescent="0.25">
      <c r="A252">
        <f t="shared" ca="1" si="393"/>
        <v>0.57319805021324477</v>
      </c>
      <c r="B252" s="18">
        <v>42855</v>
      </c>
      <c r="C252" s="19" t="str">
        <f t="shared" si="394"/>
        <v>abril</v>
      </c>
      <c r="D252" s="20" t="s">
        <v>17</v>
      </c>
      <c r="E252" s="20">
        <v>67.099999999999994</v>
      </c>
      <c r="F252" s="21">
        <v>0.74</v>
      </c>
      <c r="G252" s="20">
        <v>35</v>
      </c>
      <c r="H252" s="20">
        <v>0.3</v>
      </c>
      <c r="I252" s="20">
        <v>27</v>
      </c>
      <c r="J252" s="27">
        <f t="shared" si="395"/>
        <v>8.1</v>
      </c>
      <c r="L252" s="12" t="s">
        <v>287</v>
      </c>
      <c r="M252" s="2">
        <f t="shared" ref="M252" si="514">AVERAGE(F283:F322)</f>
        <v>0.81699999999999995</v>
      </c>
      <c r="N252">
        <f t="shared" ref="N252" si="515">_xlfn.STDEV.S(F283:F322)</f>
        <v>0.29508972994319693</v>
      </c>
      <c r="Q252" s="12" t="s">
        <v>287</v>
      </c>
      <c r="R252">
        <f t="shared" si="404"/>
        <v>59.234999999999992</v>
      </c>
      <c r="S252">
        <f t="shared" si="405"/>
        <v>15.053083192118843</v>
      </c>
    </row>
    <row r="253" spans="1:19" x14ac:dyDescent="0.25">
      <c r="A253">
        <f t="shared" ca="1" si="393"/>
        <v>0.16544886424007688</v>
      </c>
      <c r="B253" s="14">
        <v>43049</v>
      </c>
      <c r="C253" s="15" t="str">
        <f t="shared" si="394"/>
        <v>noviembre</v>
      </c>
      <c r="D253" s="16" t="s">
        <v>14</v>
      </c>
      <c r="E253" s="16">
        <v>54.599999999999994</v>
      </c>
      <c r="F253" s="17">
        <v>0.87</v>
      </c>
      <c r="G253" s="16">
        <v>28</v>
      </c>
      <c r="H253" s="16">
        <v>0.3</v>
      </c>
      <c r="I253" s="16">
        <v>22</v>
      </c>
      <c r="J253" s="28">
        <f t="shared" si="395"/>
        <v>6.6</v>
      </c>
      <c r="L253" s="12" t="s">
        <v>288</v>
      </c>
      <c r="M253" s="2">
        <f t="shared" ref="M253" si="516">AVERAGE(F252:F291)</f>
        <v>0.86075000000000013</v>
      </c>
      <c r="N253">
        <f t="shared" ref="N253" si="517">_xlfn.STDEV.S(F252:F291)</f>
        <v>0.35436029397876651</v>
      </c>
      <c r="Q253" s="12" t="s">
        <v>288</v>
      </c>
      <c r="R253">
        <f t="shared" si="404"/>
        <v>58.8</v>
      </c>
      <c r="S253">
        <f t="shared" si="405"/>
        <v>15.630049567335139</v>
      </c>
    </row>
    <row r="254" spans="1:19" x14ac:dyDescent="0.25">
      <c r="A254">
        <f t="shared" ca="1" si="393"/>
        <v>0.89417869485603874</v>
      </c>
      <c r="B254" s="14">
        <v>43035</v>
      </c>
      <c r="C254" s="15" t="str">
        <f t="shared" si="394"/>
        <v>octubre</v>
      </c>
      <c r="D254" s="16" t="s">
        <v>14</v>
      </c>
      <c r="E254" s="16">
        <v>62.8</v>
      </c>
      <c r="F254" s="17">
        <v>0.71</v>
      </c>
      <c r="G254" s="16">
        <v>52</v>
      </c>
      <c r="H254" s="16">
        <v>0.3</v>
      </c>
      <c r="I254" s="16">
        <v>26</v>
      </c>
      <c r="J254" s="28">
        <f t="shared" si="395"/>
        <v>7.8</v>
      </c>
      <c r="L254" s="12" t="s">
        <v>289</v>
      </c>
      <c r="M254" s="2">
        <f t="shared" ref="M254" si="518">AVERAGE(F285:F324)</f>
        <v>0.79200000000000004</v>
      </c>
      <c r="N254">
        <f t="shared" ref="N254" si="519">_xlfn.STDEV.S(F285:F324)</f>
        <v>0.25052969525612784</v>
      </c>
      <c r="Q254" s="12" t="s">
        <v>289</v>
      </c>
      <c r="R254">
        <f t="shared" si="404"/>
        <v>59.284999999999989</v>
      </c>
      <c r="S254">
        <f t="shared" si="405"/>
        <v>15.582227472608979</v>
      </c>
    </row>
    <row r="255" spans="1:19" x14ac:dyDescent="0.25">
      <c r="A255">
        <f t="shared" ca="1" si="393"/>
        <v>0.91746799484244657</v>
      </c>
      <c r="B255" s="14">
        <v>42920</v>
      </c>
      <c r="C255" s="15" t="str">
        <f t="shared" si="394"/>
        <v>julio</v>
      </c>
      <c r="D255" s="16" t="s">
        <v>19</v>
      </c>
      <c r="E255" s="16">
        <v>84.199999999999989</v>
      </c>
      <c r="F255" s="17">
        <v>0.59</v>
      </c>
      <c r="G255" s="16">
        <v>49</v>
      </c>
      <c r="H255" s="16">
        <v>0.5</v>
      </c>
      <c r="I255" s="16">
        <v>34</v>
      </c>
      <c r="J255" s="28">
        <f t="shared" si="395"/>
        <v>17</v>
      </c>
      <c r="L255" s="12" t="s">
        <v>290</v>
      </c>
      <c r="M255" s="2">
        <f t="shared" ref="M255" si="520">AVERAGE(F254:F293)</f>
        <v>0.85250000000000004</v>
      </c>
      <c r="N255">
        <f t="shared" ref="N255" si="521">_xlfn.STDEV.S(F254:F293)</f>
        <v>0.35796253922328175</v>
      </c>
      <c r="Q255" s="12" t="s">
        <v>290</v>
      </c>
      <c r="R255">
        <f t="shared" si="404"/>
        <v>59.415000000000006</v>
      </c>
      <c r="S255">
        <f t="shared" si="405"/>
        <v>15.538420405910045</v>
      </c>
    </row>
    <row r="256" spans="1:19" x14ac:dyDescent="0.25">
      <c r="A256">
        <f t="shared" ca="1" si="393"/>
        <v>0.24993532246560857</v>
      </c>
      <c r="B256" s="18">
        <v>42851</v>
      </c>
      <c r="C256" s="19" t="str">
        <f t="shared" si="394"/>
        <v>abril</v>
      </c>
      <c r="D256" s="20" t="s">
        <v>20</v>
      </c>
      <c r="E256" s="20">
        <v>62.499999999999993</v>
      </c>
      <c r="F256" s="21">
        <v>0.8</v>
      </c>
      <c r="G256" s="20">
        <v>48</v>
      </c>
      <c r="H256" s="20">
        <v>0.3</v>
      </c>
      <c r="I256" s="20">
        <v>25</v>
      </c>
      <c r="J256" s="27">
        <f t="shared" si="395"/>
        <v>7.5</v>
      </c>
      <c r="L256" s="12" t="s">
        <v>291</v>
      </c>
      <c r="M256" s="2">
        <f t="shared" ref="M256" si="522">AVERAGE(F287:F326)</f>
        <v>0.79475000000000007</v>
      </c>
      <c r="N256">
        <f t="shared" ref="N256" si="523">_xlfn.STDEV.S(F287:F326)</f>
        <v>0.25586442223197536</v>
      </c>
      <c r="Q256" s="12" t="s">
        <v>291</v>
      </c>
      <c r="R256">
        <f t="shared" si="404"/>
        <v>59.375</v>
      </c>
      <c r="S256">
        <f t="shared" si="405"/>
        <v>15.695194823074411</v>
      </c>
    </row>
    <row r="257" spans="1:19" x14ac:dyDescent="0.25">
      <c r="A257">
        <f t="shared" ca="1" si="393"/>
        <v>0.7380630247208374</v>
      </c>
      <c r="B257" s="14">
        <v>43036</v>
      </c>
      <c r="C257" s="15" t="str">
        <f t="shared" si="394"/>
        <v>octubre</v>
      </c>
      <c r="D257" s="16" t="s">
        <v>16</v>
      </c>
      <c r="E257" s="16">
        <v>57.499999999999993</v>
      </c>
      <c r="F257" s="17">
        <v>0.77</v>
      </c>
      <c r="G257" s="16">
        <v>28</v>
      </c>
      <c r="H257" s="16">
        <v>0.3</v>
      </c>
      <c r="I257" s="16">
        <v>25</v>
      </c>
      <c r="J257" s="28">
        <f t="shared" si="395"/>
        <v>7.5</v>
      </c>
      <c r="L257" s="12" t="s">
        <v>292</v>
      </c>
      <c r="M257" s="2">
        <f t="shared" ref="M257" si="524">AVERAGE(F256:F295)</f>
        <v>0.85450000000000015</v>
      </c>
      <c r="N257">
        <f t="shared" ref="N257" si="525">_xlfn.STDEV.S(F256:F295)</f>
        <v>0.35711055531578534</v>
      </c>
      <c r="Q257" s="12" t="s">
        <v>292</v>
      </c>
      <c r="R257">
        <f t="shared" si="404"/>
        <v>59.135000000000005</v>
      </c>
      <c r="S257">
        <f t="shared" si="405"/>
        <v>15.969614003743839</v>
      </c>
    </row>
    <row r="258" spans="1:19" x14ac:dyDescent="0.25">
      <c r="A258">
        <f t="shared" ref="A258:A321" ca="1" si="526">RAND()</f>
        <v>3.0914541875827539E-2</v>
      </c>
      <c r="B258" s="18">
        <v>43003</v>
      </c>
      <c r="C258" s="19" t="str">
        <f t="shared" ref="C258:C321" si="527">TEXT(B258, "MMMM")</f>
        <v>septiembre</v>
      </c>
      <c r="D258" s="20" t="s">
        <v>15</v>
      </c>
      <c r="E258" s="20">
        <v>61.099999999999994</v>
      </c>
      <c r="F258" s="21">
        <v>0.71</v>
      </c>
      <c r="G258" s="20">
        <v>33</v>
      </c>
      <c r="H258" s="20">
        <v>0.3</v>
      </c>
      <c r="I258" s="20">
        <v>27</v>
      </c>
      <c r="J258" s="27">
        <f t="shared" ref="J258:J321" si="528" xml:space="preserve"> H258*I258</f>
        <v>8.1</v>
      </c>
      <c r="L258" s="12" t="s">
        <v>293</v>
      </c>
      <c r="M258" s="2">
        <f t="shared" ref="M258" si="529">AVERAGE(F289:F328)</f>
        <v>0.78775000000000017</v>
      </c>
      <c r="N258">
        <f t="shared" ref="N258" si="530">_xlfn.STDEV.S(F289:F328)</f>
        <v>0.25589949449354393</v>
      </c>
      <c r="Q258" s="12" t="s">
        <v>293</v>
      </c>
      <c r="R258">
        <f t="shared" si="404"/>
        <v>58.582500000000003</v>
      </c>
      <c r="S258">
        <f t="shared" si="405"/>
        <v>15.491843419798476</v>
      </c>
    </row>
    <row r="259" spans="1:19" x14ac:dyDescent="0.25">
      <c r="A259">
        <f t="shared" ca="1" si="526"/>
        <v>9.4728522405829185E-3</v>
      </c>
      <c r="B259" s="14">
        <v>42981</v>
      </c>
      <c r="C259" s="15" t="str">
        <f t="shared" si="527"/>
        <v>septiembre</v>
      </c>
      <c r="D259" s="16" t="s">
        <v>17</v>
      </c>
      <c r="E259" s="16">
        <v>61.099999999999994</v>
      </c>
      <c r="F259" s="17">
        <v>0.69</v>
      </c>
      <c r="G259" s="16">
        <v>50</v>
      </c>
      <c r="H259" s="16">
        <v>0.3</v>
      </c>
      <c r="I259" s="16">
        <v>27</v>
      </c>
      <c r="J259" s="28">
        <f t="shared" si="528"/>
        <v>8.1</v>
      </c>
      <c r="L259" s="12" t="s">
        <v>294</v>
      </c>
      <c r="M259" s="2">
        <f t="shared" ref="M259" si="531">AVERAGE(F258:F297)</f>
        <v>0.86075000000000002</v>
      </c>
      <c r="N259">
        <f t="shared" ref="N259" si="532">_xlfn.STDEV.S(F258:F297)</f>
        <v>0.35831791857124662</v>
      </c>
      <c r="Q259" s="12" t="s">
        <v>294</v>
      </c>
      <c r="R259">
        <f t="shared" si="404"/>
        <v>58.5</v>
      </c>
      <c r="S259">
        <f t="shared" si="405"/>
        <v>15.678073231603323</v>
      </c>
    </row>
    <row r="260" spans="1:19" x14ac:dyDescent="0.25">
      <c r="A260">
        <f t="shared" ca="1" si="526"/>
        <v>0.48221220841261958</v>
      </c>
      <c r="B260" s="14">
        <v>42824</v>
      </c>
      <c r="C260" s="15" t="str">
        <f t="shared" si="527"/>
        <v>marzo</v>
      </c>
      <c r="D260" s="16" t="s">
        <v>18</v>
      </c>
      <c r="E260" s="16">
        <v>55.199999999999996</v>
      </c>
      <c r="F260" s="17">
        <v>0.8</v>
      </c>
      <c r="G260" s="16">
        <v>47</v>
      </c>
      <c r="H260" s="16">
        <v>0.3</v>
      </c>
      <c r="I260" s="16">
        <v>24</v>
      </c>
      <c r="J260" s="28">
        <f t="shared" si="528"/>
        <v>7.1999999999999993</v>
      </c>
      <c r="L260" s="12" t="s">
        <v>295</v>
      </c>
      <c r="M260" s="2">
        <f t="shared" ref="M260" si="533">AVERAGE(F291:F330)</f>
        <v>0.78349999999999997</v>
      </c>
      <c r="N260">
        <f t="shared" ref="N260" si="534">_xlfn.STDEV.S(F291:F330)</f>
        <v>0.25480560715160427</v>
      </c>
      <c r="Q260" s="12" t="s">
        <v>295</v>
      </c>
      <c r="R260">
        <f t="shared" si="404"/>
        <v>58.837499999999999</v>
      </c>
      <c r="S260">
        <f t="shared" si="405"/>
        <v>15.750743580699529</v>
      </c>
    </row>
    <row r="261" spans="1:19" x14ac:dyDescent="0.25">
      <c r="A261">
        <f t="shared" ca="1" si="526"/>
        <v>0.37722672032401772</v>
      </c>
      <c r="B261" s="14">
        <v>42818</v>
      </c>
      <c r="C261" s="15" t="str">
        <f t="shared" si="527"/>
        <v>marzo</v>
      </c>
      <c r="D261" s="16" t="s">
        <v>14</v>
      </c>
      <c r="E261" s="16">
        <v>56.9</v>
      </c>
      <c r="F261" s="17">
        <v>0.83</v>
      </c>
      <c r="G261" s="16">
        <v>41</v>
      </c>
      <c r="H261" s="16">
        <v>0.3</v>
      </c>
      <c r="I261" s="16">
        <v>23</v>
      </c>
      <c r="J261" s="28">
        <f t="shared" si="528"/>
        <v>6.8999999999999995</v>
      </c>
      <c r="L261" s="12" t="s">
        <v>296</v>
      </c>
      <c r="M261" s="2">
        <f t="shared" ref="M261" si="535">AVERAGE(F260:F299)</f>
        <v>0.86324999999999985</v>
      </c>
      <c r="N261">
        <f t="shared" ref="N261" si="536">_xlfn.STDEV.S(F260:F299)</f>
        <v>0.35916132722546734</v>
      </c>
      <c r="Q261" s="12" t="s">
        <v>296</v>
      </c>
      <c r="R261">
        <f t="shared" ref="R261:R294" si="537">AVERAGE(E260:E299)</f>
        <v>58.534999999999989</v>
      </c>
      <c r="S261">
        <f t="shared" ref="S261:S294" si="538">STDEV(E259:E300)</f>
        <v>16.256803989658856</v>
      </c>
    </row>
    <row r="262" spans="1:19" x14ac:dyDescent="0.25">
      <c r="A262">
        <f t="shared" ca="1" si="526"/>
        <v>0.90212240592938764</v>
      </c>
      <c r="B262" s="18">
        <v>43086</v>
      </c>
      <c r="C262" s="19" t="str">
        <f t="shared" si="527"/>
        <v>diciembre</v>
      </c>
      <c r="D262" s="20" t="s">
        <v>17</v>
      </c>
      <c r="E262" s="20">
        <v>32.199999999999996</v>
      </c>
      <c r="F262" s="21">
        <v>1.33</v>
      </c>
      <c r="G262" s="20">
        <v>16</v>
      </c>
      <c r="H262" s="20">
        <v>0.3</v>
      </c>
      <c r="I262" s="20">
        <v>14</v>
      </c>
      <c r="J262" s="27">
        <f t="shared" si="528"/>
        <v>4.2</v>
      </c>
      <c r="L262" s="12" t="s">
        <v>297</v>
      </c>
      <c r="M262" s="2">
        <f t="shared" ref="M262" si="539">AVERAGE(F293:F332)</f>
        <v>0.78274999999999995</v>
      </c>
      <c r="N262">
        <f t="shared" ref="N262" si="540">_xlfn.STDEV.S(F293:F332)</f>
        <v>0.25267783785601405</v>
      </c>
      <c r="Q262" s="12" t="s">
        <v>297</v>
      </c>
      <c r="R262">
        <f t="shared" si="537"/>
        <v>59.275000000000013</v>
      </c>
      <c r="S262">
        <f t="shared" si="538"/>
        <v>16.829481798541327</v>
      </c>
    </row>
    <row r="263" spans="1:19" x14ac:dyDescent="0.25">
      <c r="A263">
        <f t="shared" ca="1" si="526"/>
        <v>0.71339677162432646</v>
      </c>
      <c r="B263" s="14">
        <v>42989</v>
      </c>
      <c r="C263" s="15" t="str">
        <f t="shared" si="527"/>
        <v>septiembre</v>
      </c>
      <c r="D263" s="16" t="s">
        <v>15</v>
      </c>
      <c r="E263" s="16">
        <v>68.399999999999991</v>
      </c>
      <c r="F263" s="17">
        <v>0.69</v>
      </c>
      <c r="G263" s="16">
        <v>38</v>
      </c>
      <c r="H263" s="16">
        <v>0.3</v>
      </c>
      <c r="I263" s="16">
        <v>28</v>
      </c>
      <c r="J263" s="28">
        <f t="shared" si="528"/>
        <v>8.4</v>
      </c>
      <c r="L263" s="12" t="s">
        <v>298</v>
      </c>
      <c r="M263" s="2">
        <f t="shared" ref="M263" si="541">AVERAGE(F262:F301)</f>
        <v>0.87499999999999978</v>
      </c>
      <c r="N263">
        <f t="shared" ref="N263" si="542">_xlfn.STDEV.S(F262:F301)</f>
        <v>0.37792279770561754</v>
      </c>
      <c r="Q263" s="12" t="s">
        <v>298</v>
      </c>
      <c r="R263">
        <f t="shared" si="537"/>
        <v>58.625</v>
      </c>
      <c r="S263">
        <f t="shared" si="538"/>
        <v>16.885363983073685</v>
      </c>
    </row>
    <row r="264" spans="1:19" x14ac:dyDescent="0.25">
      <c r="A264">
        <f t="shared" ca="1" si="526"/>
        <v>0.15529053349345467</v>
      </c>
      <c r="B264" s="18">
        <v>42805</v>
      </c>
      <c r="C264" s="19" t="str">
        <f t="shared" si="527"/>
        <v>marzo</v>
      </c>
      <c r="D264" s="20" t="s">
        <v>16</v>
      </c>
      <c r="E264" s="20">
        <v>58.199999999999996</v>
      </c>
      <c r="F264" s="21">
        <v>0.83</v>
      </c>
      <c r="G264" s="20">
        <v>30</v>
      </c>
      <c r="H264" s="20">
        <v>0.3</v>
      </c>
      <c r="I264" s="20">
        <v>24</v>
      </c>
      <c r="J264" s="27">
        <f t="shared" si="528"/>
        <v>7.1999999999999993</v>
      </c>
      <c r="L264" s="12" t="s">
        <v>299</v>
      </c>
      <c r="M264" s="2">
        <f t="shared" ref="M264" si="543">AVERAGE(F295:F334)</f>
        <v>0.77825</v>
      </c>
      <c r="N264">
        <f t="shared" ref="N264" si="544">_xlfn.STDEV.S(F295:F334)</f>
        <v>0.25450693910241895</v>
      </c>
      <c r="Q264" s="12" t="s">
        <v>299</v>
      </c>
      <c r="R264">
        <f t="shared" si="537"/>
        <v>59.522500000000001</v>
      </c>
      <c r="S264">
        <f t="shared" si="538"/>
        <v>17.329673684510464</v>
      </c>
    </row>
    <row r="265" spans="1:19" x14ac:dyDescent="0.25">
      <c r="A265">
        <f t="shared" ca="1" si="526"/>
        <v>6.5948258272258364E-2</v>
      </c>
      <c r="B265" s="14">
        <v>42813</v>
      </c>
      <c r="C265" s="15" t="str">
        <f t="shared" si="527"/>
        <v>marzo</v>
      </c>
      <c r="D265" s="16" t="s">
        <v>17</v>
      </c>
      <c r="E265" s="16">
        <v>56.9</v>
      </c>
      <c r="F265" s="17">
        <v>0.83</v>
      </c>
      <c r="G265" s="16">
        <v>38</v>
      </c>
      <c r="H265" s="16">
        <v>0.3</v>
      </c>
      <c r="I265" s="16">
        <v>23</v>
      </c>
      <c r="J265" s="28">
        <f t="shared" si="528"/>
        <v>6.8999999999999995</v>
      </c>
      <c r="L265" s="12" t="s">
        <v>300</v>
      </c>
      <c r="M265" s="2">
        <f t="shared" ref="M265" si="545">AVERAGE(F264:F303)</f>
        <v>0.8557499999999999</v>
      </c>
      <c r="N265">
        <f t="shared" ref="N265" si="546">_xlfn.STDEV.S(F264:F303)</f>
        <v>0.37373984850290487</v>
      </c>
      <c r="Q265" s="12" t="s">
        <v>300</v>
      </c>
      <c r="R265">
        <f t="shared" si="537"/>
        <v>59.917500000000004</v>
      </c>
      <c r="S265">
        <f t="shared" si="538"/>
        <v>17.463246954469792</v>
      </c>
    </row>
    <row r="266" spans="1:19" x14ac:dyDescent="0.25">
      <c r="A266">
        <f t="shared" ca="1" si="526"/>
        <v>0.88086663403692744</v>
      </c>
      <c r="B266" s="18">
        <v>42810</v>
      </c>
      <c r="C266" s="19" t="str">
        <f t="shared" si="527"/>
        <v>marzo</v>
      </c>
      <c r="D266" s="20" t="s">
        <v>18</v>
      </c>
      <c r="E266" s="20">
        <v>60.199999999999996</v>
      </c>
      <c r="F266" s="21">
        <v>0.83</v>
      </c>
      <c r="G266" s="20">
        <v>39</v>
      </c>
      <c r="H266" s="20">
        <v>0.3</v>
      </c>
      <c r="I266" s="20">
        <v>24</v>
      </c>
      <c r="J266" s="27">
        <f t="shared" si="528"/>
        <v>7.1999999999999993</v>
      </c>
      <c r="L266" s="12" t="s">
        <v>301</v>
      </c>
      <c r="M266" s="2">
        <f t="shared" ref="M266" si="547">AVERAGE(F297:F336)</f>
        <v>0.7732500000000001</v>
      </c>
      <c r="N266">
        <f t="shared" ref="N266" si="548">_xlfn.STDEV.S(F297:F336)</f>
        <v>0.2496601536242663</v>
      </c>
      <c r="Q266" s="12" t="s">
        <v>301</v>
      </c>
      <c r="R266">
        <f t="shared" si="537"/>
        <v>59.185000000000002</v>
      </c>
      <c r="S266">
        <f t="shared" si="538"/>
        <v>17.405698133833379</v>
      </c>
    </row>
    <row r="267" spans="1:19" x14ac:dyDescent="0.25">
      <c r="A267">
        <f t="shared" ca="1" si="526"/>
        <v>0.88881973936874303</v>
      </c>
      <c r="B267" s="18">
        <v>43015</v>
      </c>
      <c r="C267" s="19" t="str">
        <f t="shared" si="527"/>
        <v>octubre</v>
      </c>
      <c r="D267" s="20" t="s">
        <v>16</v>
      </c>
      <c r="E267" s="20">
        <v>63.499999999999993</v>
      </c>
      <c r="F267" s="21">
        <v>0.8</v>
      </c>
      <c r="G267" s="20">
        <v>31</v>
      </c>
      <c r="H267" s="20">
        <v>0.3</v>
      </c>
      <c r="I267" s="20">
        <v>25</v>
      </c>
      <c r="J267" s="27">
        <f t="shared" si="528"/>
        <v>7.5</v>
      </c>
      <c r="L267" s="12" t="s">
        <v>302</v>
      </c>
      <c r="M267" s="2">
        <f t="shared" ref="M267" si="549">AVERAGE(F266:F305)</f>
        <v>0.86999999999999977</v>
      </c>
      <c r="N267">
        <f t="shared" ref="N267" si="550">_xlfn.STDEV.S(F266:F305)</f>
        <v>0.38467435445368486</v>
      </c>
      <c r="Q267" s="12" t="s">
        <v>302</v>
      </c>
      <c r="R267">
        <f t="shared" si="537"/>
        <v>59.267499999999998</v>
      </c>
      <c r="S267">
        <f t="shared" si="538"/>
        <v>17.428715441799483</v>
      </c>
    </row>
    <row r="268" spans="1:19" x14ac:dyDescent="0.25">
      <c r="A268">
        <f t="shared" ca="1" si="526"/>
        <v>0.19148189342957778</v>
      </c>
      <c r="B268" s="14">
        <v>42814</v>
      </c>
      <c r="C268" s="15" t="str">
        <f t="shared" si="527"/>
        <v>marzo</v>
      </c>
      <c r="D268" s="16" t="s">
        <v>15</v>
      </c>
      <c r="E268" s="16">
        <v>58.199999999999996</v>
      </c>
      <c r="F268" s="17">
        <v>0.77</v>
      </c>
      <c r="G268" s="16">
        <v>33</v>
      </c>
      <c r="H268" s="16">
        <v>0.3</v>
      </c>
      <c r="I268" s="16">
        <v>24</v>
      </c>
      <c r="J268" s="28">
        <f t="shared" si="528"/>
        <v>7.1999999999999993</v>
      </c>
      <c r="L268" s="12" t="s">
        <v>303</v>
      </c>
      <c r="M268" s="2">
        <f t="shared" ref="M268" si="551">AVERAGE(F299:F338)</f>
        <v>0.77399999999999991</v>
      </c>
      <c r="N268">
        <f t="shared" ref="N268" si="552">_xlfn.STDEV.S(F299:F338)</f>
        <v>0.24876927834070239</v>
      </c>
      <c r="Q268" s="12" t="s">
        <v>303</v>
      </c>
      <c r="R268">
        <f t="shared" si="537"/>
        <v>59.389999999999986</v>
      </c>
      <c r="S268">
        <f t="shared" si="538"/>
        <v>17.816502581248717</v>
      </c>
    </row>
    <row r="269" spans="1:19" x14ac:dyDescent="0.25">
      <c r="A269">
        <f t="shared" ca="1" si="526"/>
        <v>0.6742902904868755</v>
      </c>
      <c r="B269" s="14">
        <v>42973</v>
      </c>
      <c r="C269" s="15" t="str">
        <f t="shared" si="527"/>
        <v>agosto</v>
      </c>
      <c r="D269" s="16" t="s">
        <v>16</v>
      </c>
      <c r="E269" s="16">
        <v>70</v>
      </c>
      <c r="F269" s="17">
        <v>0.63</v>
      </c>
      <c r="G269" s="16">
        <v>46</v>
      </c>
      <c r="H269" s="16">
        <v>0.5</v>
      </c>
      <c r="I269" s="16">
        <v>30</v>
      </c>
      <c r="J269" s="28">
        <f t="shared" si="528"/>
        <v>15</v>
      </c>
      <c r="L269" s="12" t="s">
        <v>304</v>
      </c>
      <c r="M269" s="2">
        <f t="shared" ref="M269" si="553">AVERAGE(F268:F307)</f>
        <v>0.85999999999999976</v>
      </c>
      <c r="N269">
        <f t="shared" ref="N269" si="554">_xlfn.STDEV.S(F268:F307)</f>
        <v>0.3890092609799996</v>
      </c>
      <c r="Q269" s="12" t="s">
        <v>304</v>
      </c>
      <c r="R269">
        <f t="shared" si="537"/>
        <v>59.889999999999986</v>
      </c>
      <c r="S269">
        <f t="shared" si="538"/>
        <v>17.923547796721792</v>
      </c>
    </row>
    <row r="270" spans="1:19" x14ac:dyDescent="0.25">
      <c r="A270">
        <f t="shared" ca="1" si="526"/>
        <v>0.22478800860959103</v>
      </c>
      <c r="B270" s="18">
        <v>43032</v>
      </c>
      <c r="C270" s="19" t="str">
        <f t="shared" si="527"/>
        <v>octubre</v>
      </c>
      <c r="D270" s="20" t="s">
        <v>19</v>
      </c>
      <c r="E270" s="20">
        <v>61.499999999999993</v>
      </c>
      <c r="F270" s="21">
        <v>0.74</v>
      </c>
      <c r="G270" s="20">
        <v>48</v>
      </c>
      <c r="H270" s="20">
        <v>0.3</v>
      </c>
      <c r="I270" s="20">
        <v>25</v>
      </c>
      <c r="J270" s="27">
        <f t="shared" si="528"/>
        <v>7.5</v>
      </c>
      <c r="L270" s="12" t="s">
        <v>305</v>
      </c>
      <c r="M270" s="2">
        <f t="shared" ref="M270" si="555">AVERAGE(F301:F340)</f>
        <v>0.79474999999999985</v>
      </c>
      <c r="N270">
        <f t="shared" ref="N270" si="556">_xlfn.STDEV.S(F301:F340)</f>
        <v>0.25992096925105979</v>
      </c>
      <c r="Q270" s="12" t="s">
        <v>305</v>
      </c>
      <c r="R270">
        <f t="shared" si="537"/>
        <v>59.617499999999993</v>
      </c>
      <c r="S270">
        <f t="shared" si="538"/>
        <v>17.995300715779564</v>
      </c>
    </row>
    <row r="271" spans="1:19" x14ac:dyDescent="0.25">
      <c r="A271">
        <f t="shared" ca="1" si="526"/>
        <v>0.85968209910766435</v>
      </c>
      <c r="B271" s="14">
        <v>42788</v>
      </c>
      <c r="C271" s="15" t="str">
        <f t="shared" si="527"/>
        <v>febrero</v>
      </c>
      <c r="D271" s="16" t="s">
        <v>20</v>
      </c>
      <c r="E271" s="16">
        <v>47.699999999999996</v>
      </c>
      <c r="F271" s="17">
        <v>0.95</v>
      </c>
      <c r="G271" s="16">
        <v>36</v>
      </c>
      <c r="H271" s="16">
        <v>0.3</v>
      </c>
      <c r="I271" s="16">
        <v>19</v>
      </c>
      <c r="J271" s="28">
        <f t="shared" si="528"/>
        <v>5.7</v>
      </c>
      <c r="L271" s="12" t="s">
        <v>306</v>
      </c>
      <c r="M271" s="2">
        <f t="shared" ref="M271" si="557">AVERAGE(F270:F309)</f>
        <v>0.86399999999999966</v>
      </c>
      <c r="N271">
        <f t="shared" ref="N271" si="558">_xlfn.STDEV.S(F270:F309)</f>
        <v>0.38793205855056978</v>
      </c>
      <c r="Q271" s="12" t="s">
        <v>306</v>
      </c>
      <c r="R271">
        <f t="shared" si="537"/>
        <v>59.634999999999991</v>
      </c>
      <c r="S271">
        <f t="shared" si="538"/>
        <v>18.504416555399665</v>
      </c>
    </row>
    <row r="272" spans="1:19" x14ac:dyDescent="0.25">
      <c r="A272">
        <f t="shared" ca="1" si="526"/>
        <v>0.35011414232752902</v>
      </c>
      <c r="B272" s="14">
        <v>42738</v>
      </c>
      <c r="C272" s="15" t="str">
        <f t="shared" si="527"/>
        <v>enero</v>
      </c>
      <c r="D272" s="16" t="s">
        <v>19</v>
      </c>
      <c r="E272" s="16">
        <v>34.5</v>
      </c>
      <c r="F272" s="17">
        <v>1.33</v>
      </c>
      <c r="G272" s="16">
        <v>27</v>
      </c>
      <c r="H272" s="16">
        <v>0.3</v>
      </c>
      <c r="I272" s="16">
        <v>15</v>
      </c>
      <c r="J272" s="28">
        <f t="shared" si="528"/>
        <v>4.5</v>
      </c>
      <c r="L272" s="12" t="s">
        <v>307</v>
      </c>
      <c r="M272" s="2">
        <f t="shared" ref="M272" si="559">AVERAGE(F303:F342)</f>
        <v>0.78049999999999997</v>
      </c>
      <c r="N272">
        <f t="shared" ref="N272" si="560">_xlfn.STDEV.S(F303:F342)</f>
        <v>0.23158262633564033</v>
      </c>
      <c r="Q272" s="12" t="s">
        <v>307</v>
      </c>
      <c r="R272">
        <f t="shared" si="537"/>
        <v>58.894999999999996</v>
      </c>
      <c r="S272">
        <f t="shared" si="538"/>
        <v>18.442341954621583</v>
      </c>
    </row>
    <row r="273" spans="1:19" x14ac:dyDescent="0.25">
      <c r="A273">
        <f t="shared" ca="1" si="526"/>
        <v>0.63848874412423673</v>
      </c>
      <c r="B273" s="18">
        <v>43039</v>
      </c>
      <c r="C273" s="19" t="str">
        <f t="shared" si="527"/>
        <v>octubre</v>
      </c>
      <c r="D273" s="20" t="s">
        <v>19</v>
      </c>
      <c r="E273" s="20">
        <v>54.199999999999996</v>
      </c>
      <c r="F273" s="21">
        <v>0.77</v>
      </c>
      <c r="G273" s="20">
        <v>38</v>
      </c>
      <c r="H273" s="20">
        <v>0.3</v>
      </c>
      <c r="I273" s="20">
        <v>24</v>
      </c>
      <c r="J273" s="27">
        <f t="shared" si="528"/>
        <v>7.1999999999999993</v>
      </c>
      <c r="L273" s="12" t="s">
        <v>308</v>
      </c>
      <c r="M273" s="2">
        <f t="shared" ref="M273" si="561">AVERAGE(F272:F311)</f>
        <v>0.88099999999999967</v>
      </c>
      <c r="N273">
        <f t="shared" ref="N273" si="562">_xlfn.STDEV.S(F272:F311)</f>
        <v>0.40169384948981901</v>
      </c>
      <c r="Q273" s="12" t="s">
        <v>308</v>
      </c>
      <c r="R273">
        <f t="shared" si="537"/>
        <v>59.05</v>
      </c>
      <c r="S273">
        <f t="shared" si="538"/>
        <v>18.439466838339708</v>
      </c>
    </row>
    <row r="274" spans="1:19" x14ac:dyDescent="0.25">
      <c r="A274">
        <f t="shared" ca="1" si="526"/>
        <v>2.8378795813915003E-2</v>
      </c>
      <c r="B274" s="18">
        <v>43100</v>
      </c>
      <c r="C274" s="19" t="str">
        <f t="shared" si="527"/>
        <v>diciembre</v>
      </c>
      <c r="D274" s="20" t="s">
        <v>17</v>
      </c>
      <c r="E274" s="20">
        <v>15.1</v>
      </c>
      <c r="F274" s="21">
        <v>2.5</v>
      </c>
      <c r="G274" s="20">
        <v>9</v>
      </c>
      <c r="H274" s="20">
        <v>0.3</v>
      </c>
      <c r="I274" s="20">
        <v>7</v>
      </c>
      <c r="J274" s="27">
        <f t="shared" si="528"/>
        <v>2.1</v>
      </c>
      <c r="L274" s="12" t="s">
        <v>309</v>
      </c>
      <c r="M274" s="2">
        <f t="shared" ref="M274" si="563">AVERAGE(F305:F344)</f>
        <v>0.77874999999999994</v>
      </c>
      <c r="N274">
        <f t="shared" ref="N274" si="564">_xlfn.STDEV.S(F305:F344)</f>
        <v>0.20888209777104111</v>
      </c>
      <c r="Q274" s="12" t="s">
        <v>309</v>
      </c>
      <c r="R274">
        <f t="shared" si="537"/>
        <v>59.7</v>
      </c>
      <c r="S274">
        <f t="shared" si="538"/>
        <v>18.442870952384748</v>
      </c>
    </row>
    <row r="275" spans="1:19" x14ac:dyDescent="0.25">
      <c r="A275">
        <f t="shared" ca="1" si="526"/>
        <v>0.27392993312221325</v>
      </c>
      <c r="B275" s="14">
        <v>43041</v>
      </c>
      <c r="C275" s="15" t="str">
        <f t="shared" si="527"/>
        <v>noviembre</v>
      </c>
      <c r="D275" s="16" t="s">
        <v>18</v>
      </c>
      <c r="E275" s="16">
        <v>53.599999999999994</v>
      </c>
      <c r="F275" s="17">
        <v>0.91</v>
      </c>
      <c r="G275" s="16">
        <v>46</v>
      </c>
      <c r="H275" s="16">
        <v>0.3</v>
      </c>
      <c r="I275" s="16">
        <v>22</v>
      </c>
      <c r="J275" s="28">
        <f t="shared" si="528"/>
        <v>6.6</v>
      </c>
      <c r="L275" s="12" t="s">
        <v>310</v>
      </c>
      <c r="M275" s="2">
        <f t="shared" ref="M275" si="565">AVERAGE(F274:F313)</f>
        <v>0.86524999999999985</v>
      </c>
      <c r="N275">
        <f t="shared" ref="N275" si="566">_xlfn.STDEV.S(F274:F313)</f>
        <v>0.39614156689956331</v>
      </c>
      <c r="Q275" s="12" t="s">
        <v>310</v>
      </c>
      <c r="R275">
        <f t="shared" si="537"/>
        <v>60.112499999999997</v>
      </c>
      <c r="S275">
        <f t="shared" si="538"/>
        <v>18.1946808477045</v>
      </c>
    </row>
    <row r="276" spans="1:19" x14ac:dyDescent="0.25">
      <c r="A276">
        <f t="shared" ca="1" si="526"/>
        <v>0.68643491542075352</v>
      </c>
      <c r="B276" s="14">
        <v>42916</v>
      </c>
      <c r="C276" s="15" t="str">
        <f t="shared" si="527"/>
        <v>junio</v>
      </c>
      <c r="D276" s="16" t="s">
        <v>14</v>
      </c>
      <c r="E276" s="16">
        <v>89.399999999999991</v>
      </c>
      <c r="F276" s="17">
        <v>0.53</v>
      </c>
      <c r="G276" s="16">
        <v>47</v>
      </c>
      <c r="H276" s="16">
        <v>0.3</v>
      </c>
      <c r="I276" s="16">
        <v>38</v>
      </c>
      <c r="J276" s="28">
        <f t="shared" si="528"/>
        <v>11.4</v>
      </c>
      <c r="L276" s="12" t="s">
        <v>311</v>
      </c>
      <c r="M276" s="2">
        <f t="shared" ref="M276" si="567">AVERAGE(F307:F346)</f>
        <v>0.79849999999999999</v>
      </c>
      <c r="N276">
        <f t="shared" ref="N276" si="568">_xlfn.STDEV.S(F307:F346)</f>
        <v>0.24065668705781071</v>
      </c>
      <c r="Q276" s="12" t="s">
        <v>311</v>
      </c>
      <c r="R276">
        <f t="shared" si="537"/>
        <v>61.642500000000005</v>
      </c>
      <c r="S276">
        <f t="shared" si="538"/>
        <v>18.902073732935769</v>
      </c>
    </row>
    <row r="277" spans="1:19" x14ac:dyDescent="0.25">
      <c r="A277">
        <f t="shared" ca="1" si="526"/>
        <v>0.95227369212799196</v>
      </c>
      <c r="B277" s="14">
        <v>43060</v>
      </c>
      <c r="C277" s="15" t="str">
        <f t="shared" si="527"/>
        <v>noviembre</v>
      </c>
      <c r="D277" s="16" t="s">
        <v>19</v>
      </c>
      <c r="E277" s="16">
        <v>47</v>
      </c>
      <c r="F277" s="17">
        <v>0.95</v>
      </c>
      <c r="G277" s="16">
        <v>28</v>
      </c>
      <c r="H277" s="16">
        <v>0.3</v>
      </c>
      <c r="I277" s="16">
        <v>20</v>
      </c>
      <c r="J277" s="28">
        <f t="shared" si="528"/>
        <v>6</v>
      </c>
      <c r="L277" s="12" t="s">
        <v>312</v>
      </c>
      <c r="M277" s="2">
        <f t="shared" ref="M277" si="569">AVERAGE(F276:F315)</f>
        <v>0.80749999999999988</v>
      </c>
      <c r="N277">
        <f t="shared" ref="N277" si="570">_xlfn.STDEV.S(F276:F315)</f>
        <v>0.30059556268796211</v>
      </c>
      <c r="Q277" s="12" t="s">
        <v>312</v>
      </c>
      <c r="R277">
        <f t="shared" si="537"/>
        <v>62.660000000000011</v>
      </c>
      <c r="S277">
        <f t="shared" si="538"/>
        <v>17.589444391650506</v>
      </c>
    </row>
    <row r="278" spans="1:19" x14ac:dyDescent="0.25">
      <c r="A278">
        <f t="shared" ca="1" si="526"/>
        <v>0.15515267414890166</v>
      </c>
      <c r="B278" s="18">
        <v>42844</v>
      </c>
      <c r="C278" s="19" t="str">
        <f t="shared" si="527"/>
        <v>abril</v>
      </c>
      <c r="D278" s="20" t="s">
        <v>20</v>
      </c>
      <c r="E278" s="20">
        <v>59.8</v>
      </c>
      <c r="F278" s="21">
        <v>0.77</v>
      </c>
      <c r="G278" s="20">
        <v>53</v>
      </c>
      <c r="H278" s="20">
        <v>0.3</v>
      </c>
      <c r="I278" s="20">
        <v>26</v>
      </c>
      <c r="J278" s="27">
        <f t="shared" si="528"/>
        <v>7.8</v>
      </c>
      <c r="L278" s="12" t="s">
        <v>313</v>
      </c>
      <c r="M278" s="2">
        <f t="shared" ref="M278" si="571">AVERAGE(F309:F348)</f>
        <v>0.81624999999999992</v>
      </c>
      <c r="N278">
        <f t="shared" ref="N278" si="572">_xlfn.STDEV.S(F309:F348)</f>
        <v>0.2471964598120085</v>
      </c>
      <c r="Q278" s="12" t="s">
        <v>313</v>
      </c>
      <c r="R278">
        <f t="shared" si="537"/>
        <v>61.607500000000016</v>
      </c>
      <c r="S278">
        <f t="shared" si="538"/>
        <v>17.541349357510292</v>
      </c>
    </row>
    <row r="279" spans="1:19" x14ac:dyDescent="0.25">
      <c r="A279">
        <f t="shared" ca="1" si="526"/>
        <v>0.76291650498728902</v>
      </c>
      <c r="B279" s="14">
        <v>42769</v>
      </c>
      <c r="C279" s="15" t="str">
        <f t="shared" si="527"/>
        <v>febrero</v>
      </c>
      <c r="D279" s="16" t="s">
        <v>14</v>
      </c>
      <c r="E279" s="16">
        <v>50.3</v>
      </c>
      <c r="F279" s="17">
        <v>0.87</v>
      </c>
      <c r="G279" s="16">
        <v>25</v>
      </c>
      <c r="H279" s="16">
        <v>0.3</v>
      </c>
      <c r="I279" s="16">
        <v>21</v>
      </c>
      <c r="J279" s="28">
        <f t="shared" si="528"/>
        <v>6.3</v>
      </c>
      <c r="L279" s="12" t="s">
        <v>314</v>
      </c>
      <c r="M279" s="2">
        <f t="shared" ref="M279" si="573">AVERAGE(F278:F317)</f>
        <v>0.80999999999999994</v>
      </c>
      <c r="N279">
        <f t="shared" ref="N279" si="574">_xlfn.STDEV.S(F278:F317)</f>
        <v>0.29698484809835002</v>
      </c>
      <c r="Q279" s="12" t="s">
        <v>314</v>
      </c>
      <c r="R279">
        <f t="shared" si="537"/>
        <v>62.042500000000018</v>
      </c>
      <c r="S279">
        <f t="shared" si="538"/>
        <v>17.035027792555656</v>
      </c>
    </row>
    <row r="280" spans="1:19" x14ac:dyDescent="0.25">
      <c r="A280">
        <f t="shared" ca="1" si="526"/>
        <v>0.20563332275863222</v>
      </c>
      <c r="B280" s="18">
        <v>42963</v>
      </c>
      <c r="C280" s="19" t="str">
        <f t="shared" si="527"/>
        <v>agosto</v>
      </c>
      <c r="D280" s="20" t="s">
        <v>20</v>
      </c>
      <c r="E280" s="20">
        <v>71</v>
      </c>
      <c r="F280" s="21">
        <v>0.63</v>
      </c>
      <c r="G280" s="20">
        <v>49</v>
      </c>
      <c r="H280" s="20">
        <v>0.5</v>
      </c>
      <c r="I280" s="20">
        <v>30</v>
      </c>
      <c r="J280" s="27">
        <f t="shared" si="528"/>
        <v>15</v>
      </c>
      <c r="L280" s="12" t="s">
        <v>315</v>
      </c>
      <c r="M280" s="2">
        <f t="shared" ref="M280" si="575">AVERAGE(F311:F350)</f>
        <v>0.81099999999999972</v>
      </c>
      <c r="N280">
        <f t="shared" ref="N280" si="576">_xlfn.STDEV.S(F311:F350)</f>
        <v>0.23326885556018695</v>
      </c>
      <c r="Q280" s="12" t="s">
        <v>315</v>
      </c>
      <c r="R280">
        <f t="shared" si="537"/>
        <v>61.945000000000014</v>
      </c>
      <c r="S280">
        <f t="shared" si="538"/>
        <v>16.886572643855541</v>
      </c>
    </row>
    <row r="281" spans="1:19" x14ac:dyDescent="0.25">
      <c r="A281">
        <f t="shared" ca="1" si="526"/>
        <v>0.88067596865799147</v>
      </c>
      <c r="B281" s="18">
        <v>42932</v>
      </c>
      <c r="C281" s="19" t="str">
        <f t="shared" si="527"/>
        <v>julio</v>
      </c>
      <c r="D281" s="20" t="s">
        <v>17</v>
      </c>
      <c r="E281" s="20">
        <v>79.199999999999989</v>
      </c>
      <c r="F281" s="21">
        <v>0.59</v>
      </c>
      <c r="G281" s="20">
        <v>50</v>
      </c>
      <c r="H281" s="20">
        <v>0.5</v>
      </c>
      <c r="I281" s="20">
        <v>34</v>
      </c>
      <c r="J281" s="27">
        <f t="shared" si="528"/>
        <v>17</v>
      </c>
      <c r="L281" s="12" t="s">
        <v>316</v>
      </c>
      <c r="M281" s="2">
        <f t="shared" ref="M281" si="577">AVERAGE(F280:F319)</f>
        <v>0.80850000000000011</v>
      </c>
      <c r="N281">
        <f t="shared" ref="N281" si="578">_xlfn.STDEV.S(F280:F319)</f>
        <v>0.29734336535910272</v>
      </c>
      <c r="Q281" s="12" t="s">
        <v>316</v>
      </c>
      <c r="R281">
        <f t="shared" si="537"/>
        <v>62.315000000000019</v>
      </c>
      <c r="S281">
        <f t="shared" si="538"/>
        <v>17.114509639070278</v>
      </c>
    </row>
    <row r="282" spans="1:19" x14ac:dyDescent="0.25">
      <c r="A282">
        <f t="shared" ca="1" si="526"/>
        <v>0.24809580096903594</v>
      </c>
      <c r="B282" s="18">
        <v>42962</v>
      </c>
      <c r="C282" s="19" t="str">
        <f t="shared" si="527"/>
        <v>agosto</v>
      </c>
      <c r="D282" s="20" t="s">
        <v>19</v>
      </c>
      <c r="E282" s="20">
        <v>74.3</v>
      </c>
      <c r="F282" s="21">
        <v>0.63</v>
      </c>
      <c r="G282" s="20">
        <v>44</v>
      </c>
      <c r="H282" s="20">
        <v>0.5</v>
      </c>
      <c r="I282" s="20">
        <v>31</v>
      </c>
      <c r="J282" s="27">
        <f t="shared" si="528"/>
        <v>15.5</v>
      </c>
      <c r="L282" s="12" t="s">
        <v>317</v>
      </c>
      <c r="M282" s="2">
        <f t="shared" ref="M282" si="579">AVERAGE(F313:F352)</f>
        <v>0.80374999999999996</v>
      </c>
      <c r="N282">
        <f t="shared" ref="N282" si="580">_xlfn.STDEV.S(F313:F352)</f>
        <v>0.23547755622814578</v>
      </c>
      <c r="Q282" s="12" t="s">
        <v>317</v>
      </c>
      <c r="R282">
        <f t="shared" si="537"/>
        <v>62.545000000000016</v>
      </c>
      <c r="S282">
        <f t="shared" si="538"/>
        <v>17.008012049254717</v>
      </c>
    </row>
    <row r="283" spans="1:19" x14ac:dyDescent="0.25">
      <c r="A283">
        <f t="shared" ca="1" si="526"/>
        <v>0.6337528241876883</v>
      </c>
      <c r="B283" s="14">
        <v>43074</v>
      </c>
      <c r="C283" s="15" t="str">
        <f t="shared" si="527"/>
        <v>diciembre</v>
      </c>
      <c r="D283" s="16" t="s">
        <v>19</v>
      </c>
      <c r="E283" s="16">
        <v>22</v>
      </c>
      <c r="F283" s="17">
        <v>1.82</v>
      </c>
      <c r="G283" s="16">
        <v>11</v>
      </c>
      <c r="H283" s="16">
        <v>0.3</v>
      </c>
      <c r="I283" s="16">
        <v>10</v>
      </c>
      <c r="J283" s="28">
        <f t="shared" si="528"/>
        <v>3</v>
      </c>
      <c r="L283" s="12" t="s">
        <v>318</v>
      </c>
      <c r="M283" s="2">
        <f t="shared" ref="M283" si="581">AVERAGE(F282:F321)</f>
        <v>0.81200000000000006</v>
      </c>
      <c r="N283">
        <f t="shared" ref="N283" si="582">_xlfn.STDEV.S(F282:F321)</f>
        <v>0.29655457404096036</v>
      </c>
      <c r="Q283" s="12" t="s">
        <v>318</v>
      </c>
      <c r="R283">
        <f t="shared" si="537"/>
        <v>62.095000000000006</v>
      </c>
      <c r="S283">
        <f t="shared" si="538"/>
        <v>16.985459382357941</v>
      </c>
    </row>
    <row r="284" spans="1:19" x14ac:dyDescent="0.25">
      <c r="A284">
        <f t="shared" ca="1" si="526"/>
        <v>0.82913302004285405</v>
      </c>
      <c r="B284" s="18">
        <v>42798</v>
      </c>
      <c r="C284" s="19" t="str">
        <f t="shared" si="527"/>
        <v>marzo</v>
      </c>
      <c r="D284" s="20" t="s">
        <v>16</v>
      </c>
      <c r="E284" s="20">
        <v>59.499999999999993</v>
      </c>
      <c r="F284" s="21">
        <v>0.77</v>
      </c>
      <c r="G284" s="20">
        <v>29</v>
      </c>
      <c r="H284" s="20">
        <v>0.3</v>
      </c>
      <c r="I284" s="20">
        <v>25</v>
      </c>
      <c r="J284" s="27">
        <f t="shared" si="528"/>
        <v>7.5</v>
      </c>
      <c r="L284" s="12" t="s">
        <v>319</v>
      </c>
      <c r="M284" s="2">
        <f t="shared" ref="M284" si="583">AVERAGE(F315:F354)</f>
        <v>0.80225000000000013</v>
      </c>
      <c r="N284">
        <f t="shared" ref="N284" si="584">_xlfn.STDEV.S(F315:F354)</f>
        <v>0.23662680234864211</v>
      </c>
      <c r="Q284" s="12" t="s">
        <v>319</v>
      </c>
      <c r="R284">
        <f t="shared" si="537"/>
        <v>61.642499999999998</v>
      </c>
      <c r="S284">
        <f t="shared" si="538"/>
        <v>16.978325323133753</v>
      </c>
    </row>
    <row r="285" spans="1:19" x14ac:dyDescent="0.25">
      <c r="A285">
        <f t="shared" ca="1" si="526"/>
        <v>0.5121119347273051</v>
      </c>
      <c r="B285" s="14">
        <v>42839</v>
      </c>
      <c r="C285" s="15" t="str">
        <f t="shared" si="527"/>
        <v>abril</v>
      </c>
      <c r="D285" s="16" t="s">
        <v>14</v>
      </c>
      <c r="E285" s="16">
        <v>61.499999999999993</v>
      </c>
      <c r="F285" s="17">
        <v>0.77</v>
      </c>
      <c r="G285" s="16">
        <v>49</v>
      </c>
      <c r="H285" s="16">
        <v>0.3</v>
      </c>
      <c r="I285" s="16">
        <v>25</v>
      </c>
      <c r="J285" s="28">
        <f t="shared" si="528"/>
        <v>7.5</v>
      </c>
      <c r="L285" s="12" t="s">
        <v>320</v>
      </c>
      <c r="M285" s="2">
        <f t="shared" ref="M285" si="585">AVERAGE(F284:F323)</f>
        <v>0.7965000000000001</v>
      </c>
      <c r="N285">
        <f t="shared" ref="N285" si="586">_xlfn.STDEV.S(F284:F323)</f>
        <v>0.24841600757703383</v>
      </c>
      <c r="Q285" s="12" t="s">
        <v>320</v>
      </c>
      <c r="R285">
        <f t="shared" si="537"/>
        <v>62.217499999999994</v>
      </c>
      <c r="S285">
        <f t="shared" si="538"/>
        <v>16.949183631785115</v>
      </c>
    </row>
    <row r="286" spans="1:19" x14ac:dyDescent="0.25">
      <c r="A286">
        <f t="shared" ca="1" si="526"/>
        <v>0.83658287817542931</v>
      </c>
      <c r="B286" s="18">
        <v>42914</v>
      </c>
      <c r="C286" s="19" t="str">
        <f t="shared" si="527"/>
        <v>junio</v>
      </c>
      <c r="D286" s="20" t="s">
        <v>20</v>
      </c>
      <c r="E286" s="20">
        <v>75.899999999999991</v>
      </c>
      <c r="F286" s="21">
        <v>0.59</v>
      </c>
      <c r="G286" s="20">
        <v>65</v>
      </c>
      <c r="H286" s="20">
        <v>0.3</v>
      </c>
      <c r="I286" s="20">
        <v>33</v>
      </c>
      <c r="J286" s="27">
        <f t="shared" si="528"/>
        <v>9.9</v>
      </c>
      <c r="L286" s="12" t="s">
        <v>321</v>
      </c>
      <c r="M286" s="2">
        <f t="shared" ref="M286" si="587">AVERAGE(F317:F356)</f>
        <v>0.80325000000000002</v>
      </c>
      <c r="N286">
        <f t="shared" ref="N286" si="588">_xlfn.STDEV.S(F317:F356)</f>
        <v>0.23700467917051271</v>
      </c>
      <c r="Q286" s="12" t="s">
        <v>321</v>
      </c>
      <c r="R286">
        <f t="shared" si="537"/>
        <v>62.544999999999995</v>
      </c>
      <c r="S286">
        <f t="shared" si="538"/>
        <v>15.98577419993153</v>
      </c>
    </row>
    <row r="287" spans="1:19" x14ac:dyDescent="0.25">
      <c r="A287">
        <f t="shared" ca="1" si="526"/>
        <v>0.3825164615745611</v>
      </c>
      <c r="B287" s="14">
        <v>43043</v>
      </c>
      <c r="C287" s="15" t="str">
        <f t="shared" si="527"/>
        <v>noviembre</v>
      </c>
      <c r="D287" s="16" t="s">
        <v>16</v>
      </c>
      <c r="E287" s="16">
        <v>48.699999999999996</v>
      </c>
      <c r="F287" s="17">
        <v>0.95</v>
      </c>
      <c r="G287" s="16">
        <v>39</v>
      </c>
      <c r="H287" s="16">
        <v>0.3</v>
      </c>
      <c r="I287" s="16">
        <v>19</v>
      </c>
      <c r="J287" s="28">
        <f t="shared" si="528"/>
        <v>5.7</v>
      </c>
      <c r="L287" s="12" t="s">
        <v>322</v>
      </c>
      <c r="M287" s="2">
        <f t="shared" ref="M287" si="589">AVERAGE(F286:F325)</f>
        <v>0.79775000000000007</v>
      </c>
      <c r="N287">
        <f t="shared" ref="N287" si="590">_xlfn.STDEV.S(F286:F325)</f>
        <v>0.25264231835866496</v>
      </c>
      <c r="Q287" s="12" t="s">
        <v>322</v>
      </c>
      <c r="R287">
        <f t="shared" si="537"/>
        <v>62.132499999999979</v>
      </c>
      <c r="S287">
        <f t="shared" si="538"/>
        <v>17.158162931048583</v>
      </c>
    </row>
    <row r="288" spans="1:19" x14ac:dyDescent="0.25">
      <c r="A288">
        <f t="shared" ca="1" si="526"/>
        <v>0.27307265485292542</v>
      </c>
      <c r="B288" s="18">
        <v>42940</v>
      </c>
      <c r="C288" s="19" t="str">
        <f t="shared" si="527"/>
        <v>julio</v>
      </c>
      <c r="D288" s="20" t="s">
        <v>15</v>
      </c>
      <c r="E288" s="20">
        <v>83.5</v>
      </c>
      <c r="F288" s="21">
        <v>0.56999999999999995</v>
      </c>
      <c r="G288" s="20">
        <v>69</v>
      </c>
      <c r="H288" s="20">
        <v>0.5</v>
      </c>
      <c r="I288" s="20">
        <v>35</v>
      </c>
      <c r="J288" s="27">
        <f t="shared" si="528"/>
        <v>17.5</v>
      </c>
      <c r="L288" s="12" t="s">
        <v>323</v>
      </c>
      <c r="M288" s="2">
        <f t="shared" ref="M288" si="591">AVERAGE(F319:F358)</f>
        <v>0.79974999999999996</v>
      </c>
      <c r="N288">
        <f t="shared" ref="N288" si="592">_xlfn.STDEV.S(F319:F358)</f>
        <v>0.23728688143798451</v>
      </c>
      <c r="Q288" s="12" t="s">
        <v>323</v>
      </c>
      <c r="R288">
        <f t="shared" si="537"/>
        <v>62.79999999999999</v>
      </c>
      <c r="S288">
        <f t="shared" si="538"/>
        <v>17.479462812371018</v>
      </c>
    </row>
    <row r="289" spans="1:19" x14ac:dyDescent="0.25">
      <c r="A289">
        <f t="shared" ca="1" si="526"/>
        <v>0.19519445251460699</v>
      </c>
      <c r="B289" s="14">
        <v>42780</v>
      </c>
      <c r="C289" s="15" t="str">
        <f t="shared" si="527"/>
        <v>febrero</v>
      </c>
      <c r="D289" s="16" t="s">
        <v>19</v>
      </c>
      <c r="E289" s="16">
        <v>47.699999999999996</v>
      </c>
      <c r="F289" s="17">
        <v>0.95</v>
      </c>
      <c r="G289" s="16">
        <v>35</v>
      </c>
      <c r="H289" s="16">
        <v>0.3</v>
      </c>
      <c r="I289" s="16">
        <v>19</v>
      </c>
      <c r="J289" s="28">
        <f t="shared" si="528"/>
        <v>5.7</v>
      </c>
      <c r="L289" s="12" t="s">
        <v>324</v>
      </c>
      <c r="M289" s="2">
        <f t="shared" ref="M289" si="593">AVERAGE(F288:F327)</f>
        <v>0.78425</v>
      </c>
      <c r="N289">
        <f t="shared" ref="N289" si="594">_xlfn.STDEV.S(F288:F327)</f>
        <v>0.25793944330066421</v>
      </c>
      <c r="Q289" s="12" t="s">
        <v>324</v>
      </c>
      <c r="R289">
        <f t="shared" si="537"/>
        <v>63.702500000000001</v>
      </c>
      <c r="S289">
        <f t="shared" si="538"/>
        <v>17.371777477546321</v>
      </c>
    </row>
    <row r="290" spans="1:19" x14ac:dyDescent="0.25">
      <c r="A290">
        <f t="shared" ca="1" si="526"/>
        <v>0.43003069464902954</v>
      </c>
      <c r="B290" s="14">
        <v>42863</v>
      </c>
      <c r="C290" s="15" t="str">
        <f t="shared" si="527"/>
        <v>mayo</v>
      </c>
      <c r="D290" s="16" t="s">
        <v>15</v>
      </c>
      <c r="E290" s="16">
        <v>75</v>
      </c>
      <c r="F290" s="17">
        <v>0.67</v>
      </c>
      <c r="G290" s="16">
        <v>56</v>
      </c>
      <c r="H290" s="16">
        <v>0.3</v>
      </c>
      <c r="I290" s="16">
        <v>30</v>
      </c>
      <c r="J290" s="28">
        <f t="shared" si="528"/>
        <v>9</v>
      </c>
      <c r="L290" s="12" t="s">
        <v>325</v>
      </c>
      <c r="M290" s="2">
        <f t="shared" ref="M290" si="595">AVERAGE(F321:F360)</f>
        <v>0.81850000000000001</v>
      </c>
      <c r="N290">
        <f t="shared" ref="N290" si="596">_xlfn.STDEV.S(F321:F360)</f>
        <v>0.24389520658444996</v>
      </c>
      <c r="Q290" s="12" t="s">
        <v>325</v>
      </c>
      <c r="R290">
        <f t="shared" si="537"/>
        <v>63.21</v>
      </c>
      <c r="S290">
        <f t="shared" si="538"/>
        <v>17.256636354105595</v>
      </c>
    </row>
    <row r="291" spans="1:19" x14ac:dyDescent="0.25">
      <c r="A291">
        <f t="shared" ca="1" si="526"/>
        <v>0.56571295677089461</v>
      </c>
      <c r="B291" s="14">
        <v>43068</v>
      </c>
      <c r="C291" s="15" t="str">
        <f t="shared" si="527"/>
        <v>noviembre</v>
      </c>
      <c r="D291" s="16" t="s">
        <v>20</v>
      </c>
      <c r="E291" s="16">
        <v>50</v>
      </c>
      <c r="F291" s="17">
        <v>0.95</v>
      </c>
      <c r="G291" s="16">
        <v>27</v>
      </c>
      <c r="H291" s="16">
        <v>0.3</v>
      </c>
      <c r="I291" s="16">
        <v>20</v>
      </c>
      <c r="J291" s="28">
        <f t="shared" si="528"/>
        <v>6</v>
      </c>
      <c r="L291" s="12" t="s">
        <v>326</v>
      </c>
      <c r="M291" s="2">
        <f t="shared" ref="M291" si="597">AVERAGE(F290:F329)</f>
        <v>0.78024999999999989</v>
      </c>
      <c r="N291">
        <f t="shared" ref="N291" si="598">_xlfn.STDEV.S(F290:F329)</f>
        <v>0.25541808361174795</v>
      </c>
      <c r="Q291" s="12" t="s">
        <v>326</v>
      </c>
      <c r="R291">
        <f t="shared" si="537"/>
        <v>63.800000000000011</v>
      </c>
      <c r="S291">
        <f t="shared" si="538"/>
        <v>17.053089883198854</v>
      </c>
    </row>
    <row r="292" spans="1:19" x14ac:dyDescent="0.25">
      <c r="A292">
        <f t="shared" ca="1" si="526"/>
        <v>0.73237307981973698</v>
      </c>
      <c r="B292" s="18">
        <v>42915</v>
      </c>
      <c r="C292" s="19" t="str">
        <f t="shared" si="527"/>
        <v>junio</v>
      </c>
      <c r="D292" s="20" t="s">
        <v>18</v>
      </c>
      <c r="E292" s="20">
        <v>86.5</v>
      </c>
      <c r="F292" s="21">
        <v>0.54</v>
      </c>
      <c r="G292" s="20">
        <v>64</v>
      </c>
      <c r="H292" s="20">
        <v>0.3</v>
      </c>
      <c r="I292" s="20">
        <v>35</v>
      </c>
      <c r="J292" s="27">
        <f t="shared" si="528"/>
        <v>10.5</v>
      </c>
      <c r="L292" s="12" t="s">
        <v>327</v>
      </c>
      <c r="M292" s="2">
        <f t="shared" ref="M292" si="599">AVERAGE(F323:F362)</f>
        <v>0.80824999999999991</v>
      </c>
      <c r="N292">
        <f t="shared" ref="N292" si="600">_xlfn.STDEV.S(F323:F362)</f>
        <v>0.24822330207357141</v>
      </c>
      <c r="Q292" s="12" t="s">
        <v>327</v>
      </c>
      <c r="R292">
        <f t="shared" si="537"/>
        <v>63.247500000000024</v>
      </c>
      <c r="S292">
        <f t="shared" si="538"/>
        <v>17.065037850555196</v>
      </c>
    </row>
    <row r="293" spans="1:19" x14ac:dyDescent="0.25">
      <c r="A293">
        <f t="shared" ca="1" si="526"/>
        <v>0.34673240647625825</v>
      </c>
      <c r="B293" s="18">
        <v>42832</v>
      </c>
      <c r="C293" s="19" t="str">
        <f t="shared" si="527"/>
        <v>abril</v>
      </c>
      <c r="D293" s="20" t="s">
        <v>14</v>
      </c>
      <c r="E293" s="20">
        <v>59.8</v>
      </c>
      <c r="F293" s="21">
        <v>0.74</v>
      </c>
      <c r="G293" s="20">
        <v>44</v>
      </c>
      <c r="H293" s="20">
        <v>0.3</v>
      </c>
      <c r="I293" s="20">
        <v>26</v>
      </c>
      <c r="J293" s="27">
        <f t="shared" si="528"/>
        <v>7.8</v>
      </c>
      <c r="L293" s="12" t="s">
        <v>328</v>
      </c>
      <c r="M293" s="2">
        <f t="shared" ref="M293" si="601">AVERAGE(F292:F331)</f>
        <v>0.77449999999999997</v>
      </c>
      <c r="N293">
        <f t="shared" ref="N293" si="602">_xlfn.STDEV.S(F292:F331)</f>
        <v>0.25513143922702164</v>
      </c>
      <c r="Q293" s="12" t="s">
        <v>328</v>
      </c>
      <c r="R293">
        <f t="shared" si="537"/>
        <v>63.995000000000026</v>
      </c>
      <c r="S293">
        <f t="shared" si="538"/>
        <v>17.081684093643268</v>
      </c>
    </row>
    <row r="294" spans="1:19" x14ac:dyDescent="0.25">
      <c r="A294">
        <f t="shared" ca="1" si="526"/>
        <v>0.6547015407984782</v>
      </c>
      <c r="B294" s="14">
        <v>42800</v>
      </c>
      <c r="C294" s="15" t="str">
        <f t="shared" si="527"/>
        <v>marzo</v>
      </c>
      <c r="D294" s="16" t="s">
        <v>15</v>
      </c>
      <c r="E294" s="16">
        <v>61.199999999999996</v>
      </c>
      <c r="F294" s="17">
        <v>0.77</v>
      </c>
      <c r="G294" s="16">
        <v>28</v>
      </c>
      <c r="H294" s="16">
        <v>0.3</v>
      </c>
      <c r="I294" s="16">
        <v>24</v>
      </c>
      <c r="J294" s="28">
        <f t="shared" si="528"/>
        <v>7.1999999999999993</v>
      </c>
      <c r="L294" s="12" t="s">
        <v>329</v>
      </c>
      <c r="M294" s="2">
        <f t="shared" ref="M294" si="603">AVERAGE(F325:F364)</f>
        <v>0.81825000000000014</v>
      </c>
      <c r="N294">
        <f t="shared" ref="N294" si="604">_xlfn.STDEV.S(F325:F364)</f>
        <v>0.26615869085556537</v>
      </c>
      <c r="Q294" s="12" t="s">
        <v>329</v>
      </c>
      <c r="R294">
        <f t="shared" si="537"/>
        <v>63.11500000000003</v>
      </c>
      <c r="S294">
        <f t="shared" si="538"/>
        <v>16.954007608342543</v>
      </c>
    </row>
    <row r="295" spans="1:19" x14ac:dyDescent="0.25">
      <c r="A295">
        <f t="shared" ca="1" si="526"/>
        <v>0.6666739444282177</v>
      </c>
      <c r="B295" s="18">
        <v>42947</v>
      </c>
      <c r="C295" s="19" t="str">
        <f t="shared" si="527"/>
        <v>julio</v>
      </c>
      <c r="D295" s="20" t="s">
        <v>15</v>
      </c>
      <c r="E295" s="20">
        <v>74.599999999999994</v>
      </c>
      <c r="F295" s="21">
        <v>0.61</v>
      </c>
      <c r="G295" s="20">
        <v>38</v>
      </c>
      <c r="H295" s="20">
        <v>0.5</v>
      </c>
      <c r="I295" s="20">
        <v>32</v>
      </c>
      <c r="J295" s="27">
        <f t="shared" si="528"/>
        <v>16</v>
      </c>
    </row>
    <row r="296" spans="1:19" x14ac:dyDescent="0.25">
      <c r="A296">
        <f t="shared" ca="1" si="526"/>
        <v>0.88314729089712007</v>
      </c>
      <c r="B296" s="14">
        <v>42766</v>
      </c>
      <c r="C296" s="15" t="str">
        <f t="shared" si="527"/>
        <v>enero</v>
      </c>
      <c r="D296" s="16" t="s">
        <v>19</v>
      </c>
      <c r="E296" s="16">
        <v>40.4</v>
      </c>
      <c r="F296" s="17">
        <v>1.05</v>
      </c>
      <c r="G296" s="16">
        <v>37</v>
      </c>
      <c r="H296" s="16">
        <v>0.3</v>
      </c>
      <c r="I296" s="16">
        <v>18</v>
      </c>
      <c r="J296" s="28">
        <f t="shared" si="528"/>
        <v>5.3999999999999995</v>
      </c>
    </row>
    <row r="297" spans="1:19" x14ac:dyDescent="0.25">
      <c r="A297">
        <f t="shared" ca="1" si="526"/>
        <v>0.40302678351907806</v>
      </c>
      <c r="B297" s="18">
        <v>43034</v>
      </c>
      <c r="C297" s="19" t="str">
        <f t="shared" si="527"/>
        <v>octubre</v>
      </c>
      <c r="D297" s="20" t="s">
        <v>18</v>
      </c>
      <c r="E297" s="20">
        <v>54.199999999999996</v>
      </c>
      <c r="F297" s="21">
        <v>0.77</v>
      </c>
      <c r="G297" s="20">
        <v>47</v>
      </c>
      <c r="H297" s="20">
        <v>0.3</v>
      </c>
      <c r="I297" s="20">
        <v>24</v>
      </c>
      <c r="J297" s="27">
        <f t="shared" si="528"/>
        <v>7.1999999999999993</v>
      </c>
    </row>
    <row r="298" spans="1:19" x14ac:dyDescent="0.25">
      <c r="A298">
        <f t="shared" ca="1" si="526"/>
        <v>0.121063182486563</v>
      </c>
      <c r="B298" s="18">
        <v>42971</v>
      </c>
      <c r="C298" s="19" t="str">
        <f t="shared" si="527"/>
        <v>agosto</v>
      </c>
      <c r="D298" s="20" t="s">
        <v>18</v>
      </c>
      <c r="E298" s="20">
        <v>74.599999999999994</v>
      </c>
      <c r="F298" s="21">
        <v>0.59</v>
      </c>
      <c r="G298" s="20">
        <v>64</v>
      </c>
      <c r="H298" s="20">
        <v>0.5</v>
      </c>
      <c r="I298" s="20">
        <v>32</v>
      </c>
      <c r="J298" s="27">
        <f t="shared" si="528"/>
        <v>16</v>
      </c>
    </row>
    <row r="299" spans="1:19" x14ac:dyDescent="0.25">
      <c r="A299">
        <f t="shared" ca="1" si="526"/>
        <v>0.45731950149676637</v>
      </c>
      <c r="B299" s="18">
        <v>43064</v>
      </c>
      <c r="C299" s="19" t="str">
        <f t="shared" si="527"/>
        <v>noviembre</v>
      </c>
      <c r="D299" s="20" t="s">
        <v>16</v>
      </c>
      <c r="E299" s="20">
        <v>49</v>
      </c>
      <c r="F299" s="21">
        <v>0.91</v>
      </c>
      <c r="G299" s="20">
        <v>32</v>
      </c>
      <c r="H299" s="20">
        <v>0.3</v>
      </c>
      <c r="I299" s="20">
        <v>20</v>
      </c>
      <c r="J299" s="27">
        <f t="shared" si="528"/>
        <v>6</v>
      </c>
    </row>
    <row r="300" spans="1:19" x14ac:dyDescent="0.25">
      <c r="A300">
        <f t="shared" ca="1" si="526"/>
        <v>0.63652913910014519</v>
      </c>
      <c r="B300" s="14">
        <v>42901</v>
      </c>
      <c r="C300" s="15" t="str">
        <f t="shared" si="527"/>
        <v>junio</v>
      </c>
      <c r="D300" s="16" t="s">
        <v>18</v>
      </c>
      <c r="E300" s="16">
        <v>84.8</v>
      </c>
      <c r="F300" s="17">
        <v>0.56000000000000005</v>
      </c>
      <c r="G300" s="16">
        <v>50</v>
      </c>
      <c r="H300" s="16">
        <v>0.3</v>
      </c>
      <c r="I300" s="16">
        <v>36</v>
      </c>
      <c r="J300" s="28">
        <f t="shared" si="528"/>
        <v>10.799999999999999</v>
      </c>
    </row>
    <row r="301" spans="1:19" x14ac:dyDescent="0.25">
      <c r="A301">
        <f t="shared" ca="1" si="526"/>
        <v>0.81970890546742403</v>
      </c>
      <c r="B301" s="14">
        <v>43091</v>
      </c>
      <c r="C301" s="15" t="str">
        <f t="shared" si="527"/>
        <v>diciembre</v>
      </c>
      <c r="D301" s="16" t="s">
        <v>14</v>
      </c>
      <c r="E301" s="16">
        <v>30.9</v>
      </c>
      <c r="F301" s="17">
        <v>1.54</v>
      </c>
      <c r="G301" s="16">
        <v>17</v>
      </c>
      <c r="H301" s="16">
        <v>0.3</v>
      </c>
      <c r="I301" s="16">
        <v>13</v>
      </c>
      <c r="J301" s="28">
        <f t="shared" si="528"/>
        <v>3.9</v>
      </c>
    </row>
    <row r="302" spans="1:19" x14ac:dyDescent="0.25">
      <c r="A302">
        <f t="shared" ca="1" si="526"/>
        <v>0.74763546501628442</v>
      </c>
      <c r="B302" s="14">
        <v>42845</v>
      </c>
      <c r="C302" s="15" t="str">
        <f t="shared" si="527"/>
        <v>abril</v>
      </c>
      <c r="D302" s="16" t="s">
        <v>18</v>
      </c>
      <c r="E302" s="16">
        <v>68.099999999999994</v>
      </c>
      <c r="F302" s="17">
        <v>0.69</v>
      </c>
      <c r="G302" s="16">
        <v>42</v>
      </c>
      <c r="H302" s="16">
        <v>0.3</v>
      </c>
      <c r="I302" s="16">
        <v>27</v>
      </c>
      <c r="J302" s="28">
        <f t="shared" si="528"/>
        <v>8.1</v>
      </c>
    </row>
    <row r="303" spans="1:19" x14ac:dyDescent="0.25">
      <c r="A303">
        <f t="shared" ca="1" si="526"/>
        <v>0.87136215332286404</v>
      </c>
      <c r="B303" s="18">
        <v>42892</v>
      </c>
      <c r="C303" s="19" t="str">
        <f t="shared" si="527"/>
        <v>junio</v>
      </c>
      <c r="D303" s="20" t="s">
        <v>19</v>
      </c>
      <c r="E303" s="20">
        <v>84.199999999999989</v>
      </c>
      <c r="F303" s="21">
        <v>0.56000000000000005</v>
      </c>
      <c r="G303" s="20">
        <v>44</v>
      </c>
      <c r="H303" s="20">
        <v>0.3</v>
      </c>
      <c r="I303" s="20">
        <v>34</v>
      </c>
      <c r="J303" s="27">
        <f t="shared" si="528"/>
        <v>10.199999999999999</v>
      </c>
    </row>
    <row r="304" spans="1:19" x14ac:dyDescent="0.25">
      <c r="A304">
        <f t="shared" ca="1" si="526"/>
        <v>0.3292045316346105</v>
      </c>
      <c r="B304" s="18">
        <v>43095</v>
      </c>
      <c r="C304" s="19" t="str">
        <f t="shared" si="527"/>
        <v>diciembre</v>
      </c>
      <c r="D304" s="20" t="s">
        <v>19</v>
      </c>
      <c r="E304" s="20">
        <v>28.9</v>
      </c>
      <c r="F304" s="21">
        <v>1.43</v>
      </c>
      <c r="G304" s="20">
        <v>23</v>
      </c>
      <c r="H304" s="20">
        <v>0.3</v>
      </c>
      <c r="I304" s="20">
        <v>13</v>
      </c>
      <c r="J304" s="27">
        <f t="shared" si="528"/>
        <v>3.9</v>
      </c>
    </row>
    <row r="305" spans="1:10" x14ac:dyDescent="0.25">
      <c r="A305">
        <f t="shared" ca="1" si="526"/>
        <v>0.93589888136604171</v>
      </c>
      <c r="B305" s="18">
        <v>43016</v>
      </c>
      <c r="C305" s="19" t="str">
        <f t="shared" si="527"/>
        <v>octubre</v>
      </c>
      <c r="D305" s="20" t="s">
        <v>17</v>
      </c>
      <c r="E305" s="20">
        <v>60.199999999999996</v>
      </c>
      <c r="F305" s="21">
        <v>0.8</v>
      </c>
      <c r="G305" s="20">
        <v>47</v>
      </c>
      <c r="H305" s="20">
        <v>0.3</v>
      </c>
      <c r="I305" s="20">
        <v>24</v>
      </c>
      <c r="J305" s="27">
        <f t="shared" si="528"/>
        <v>7.1999999999999993</v>
      </c>
    </row>
    <row r="306" spans="1:10" x14ac:dyDescent="0.25">
      <c r="A306">
        <f t="shared" ca="1" si="526"/>
        <v>0.39036372120847895</v>
      </c>
      <c r="B306" s="14">
        <v>42841</v>
      </c>
      <c r="C306" s="15" t="str">
        <f t="shared" si="527"/>
        <v>abril</v>
      </c>
      <c r="D306" s="16" t="s">
        <v>17</v>
      </c>
      <c r="E306" s="16">
        <v>65.099999999999994</v>
      </c>
      <c r="F306" s="17">
        <v>0.69</v>
      </c>
      <c r="G306" s="16">
        <v>43</v>
      </c>
      <c r="H306" s="16">
        <v>0.3</v>
      </c>
      <c r="I306" s="16">
        <v>27</v>
      </c>
      <c r="J306" s="28">
        <f t="shared" si="528"/>
        <v>8.1</v>
      </c>
    </row>
    <row r="307" spans="1:10" x14ac:dyDescent="0.25">
      <c r="A307">
        <f t="shared" ca="1" si="526"/>
        <v>9.3246491939771081E-2</v>
      </c>
      <c r="B307" s="14">
        <v>42927</v>
      </c>
      <c r="C307" s="15" t="str">
        <f t="shared" si="527"/>
        <v>julio</v>
      </c>
      <c r="D307" s="16" t="s">
        <v>19</v>
      </c>
      <c r="E307" s="16">
        <v>83.5</v>
      </c>
      <c r="F307" s="17">
        <v>0.54</v>
      </c>
      <c r="G307" s="16">
        <v>40</v>
      </c>
      <c r="H307" s="16">
        <v>0.5</v>
      </c>
      <c r="I307" s="16">
        <v>35</v>
      </c>
      <c r="J307" s="28">
        <f t="shared" si="528"/>
        <v>17.5</v>
      </c>
    </row>
    <row r="308" spans="1:10" x14ac:dyDescent="0.25">
      <c r="A308">
        <f t="shared" ca="1" si="526"/>
        <v>0.97060726451819646</v>
      </c>
      <c r="B308" s="18">
        <v>42782</v>
      </c>
      <c r="C308" s="19" t="str">
        <f t="shared" si="527"/>
        <v>febrero</v>
      </c>
      <c r="D308" s="20" t="s">
        <v>18</v>
      </c>
      <c r="E308" s="20">
        <v>47.3</v>
      </c>
      <c r="F308" s="21">
        <v>0.87</v>
      </c>
      <c r="G308" s="20">
        <v>31</v>
      </c>
      <c r="H308" s="20">
        <v>0.3</v>
      </c>
      <c r="I308" s="20">
        <v>21</v>
      </c>
      <c r="J308" s="27">
        <f t="shared" si="528"/>
        <v>6.3</v>
      </c>
    </row>
    <row r="309" spans="1:10" x14ac:dyDescent="0.25">
      <c r="A309">
        <f t="shared" ca="1" si="526"/>
        <v>0.28632646343669788</v>
      </c>
      <c r="B309" s="18">
        <v>42951</v>
      </c>
      <c r="C309" s="19" t="str">
        <f t="shared" si="527"/>
        <v>agosto</v>
      </c>
      <c r="D309" s="20" t="s">
        <v>14</v>
      </c>
      <c r="E309" s="20">
        <v>70.699999999999989</v>
      </c>
      <c r="F309" s="21">
        <v>0.69</v>
      </c>
      <c r="G309" s="20">
        <v>34</v>
      </c>
      <c r="H309" s="20">
        <v>0.5</v>
      </c>
      <c r="I309" s="20">
        <v>29</v>
      </c>
      <c r="J309" s="27">
        <f t="shared" si="528"/>
        <v>14.5</v>
      </c>
    </row>
    <row r="310" spans="1:10" x14ac:dyDescent="0.25">
      <c r="A310">
        <f t="shared" ca="1" si="526"/>
        <v>6.0724927991435362E-2</v>
      </c>
      <c r="B310" s="14">
        <v>43083</v>
      </c>
      <c r="C310" s="15" t="str">
        <f t="shared" si="527"/>
        <v>diciembre</v>
      </c>
      <c r="D310" s="16" t="s">
        <v>18</v>
      </c>
      <c r="E310" s="16">
        <v>31.9</v>
      </c>
      <c r="F310" s="17">
        <v>1.54</v>
      </c>
      <c r="G310" s="16">
        <v>24</v>
      </c>
      <c r="H310" s="16">
        <v>0.3</v>
      </c>
      <c r="I310" s="16">
        <v>13</v>
      </c>
      <c r="J310" s="28">
        <f t="shared" si="528"/>
        <v>3.9</v>
      </c>
    </row>
    <row r="311" spans="1:10" x14ac:dyDescent="0.25">
      <c r="A311">
        <f t="shared" ca="1" si="526"/>
        <v>3.2663321163395764E-2</v>
      </c>
      <c r="B311" s="14">
        <v>43048</v>
      </c>
      <c r="C311" s="15" t="str">
        <f t="shared" si="527"/>
        <v>noviembre</v>
      </c>
      <c r="D311" s="16" t="s">
        <v>18</v>
      </c>
      <c r="E311" s="16">
        <v>53.9</v>
      </c>
      <c r="F311" s="17">
        <v>0.83</v>
      </c>
      <c r="G311" s="16">
        <v>33</v>
      </c>
      <c r="H311" s="16">
        <v>0.3</v>
      </c>
      <c r="I311" s="16">
        <v>23</v>
      </c>
      <c r="J311" s="28">
        <f t="shared" si="528"/>
        <v>6.8999999999999995</v>
      </c>
    </row>
    <row r="312" spans="1:10" x14ac:dyDescent="0.25">
      <c r="A312">
        <f t="shared" ca="1" si="526"/>
        <v>0.87406634371094716</v>
      </c>
      <c r="B312" s="18">
        <v>43013</v>
      </c>
      <c r="C312" s="19" t="str">
        <f t="shared" si="527"/>
        <v>octubre</v>
      </c>
      <c r="D312" s="20" t="s">
        <v>18</v>
      </c>
      <c r="E312" s="20">
        <v>60.499999999999993</v>
      </c>
      <c r="F312" s="21">
        <v>0.8</v>
      </c>
      <c r="G312" s="20">
        <v>33</v>
      </c>
      <c r="H312" s="20">
        <v>0.3</v>
      </c>
      <c r="I312" s="20">
        <v>25</v>
      </c>
      <c r="J312" s="27">
        <f t="shared" si="528"/>
        <v>7.5</v>
      </c>
    </row>
    <row r="313" spans="1:10" x14ac:dyDescent="0.25">
      <c r="A313">
        <f t="shared" ca="1" si="526"/>
        <v>0.75556617110852564</v>
      </c>
      <c r="B313" s="14">
        <v>42970</v>
      </c>
      <c r="C313" s="15" t="str">
        <f t="shared" si="527"/>
        <v>agosto</v>
      </c>
      <c r="D313" s="16" t="s">
        <v>20</v>
      </c>
      <c r="E313" s="16">
        <v>70.699999999999989</v>
      </c>
      <c r="F313" s="17">
        <v>0.67</v>
      </c>
      <c r="G313" s="16">
        <v>33</v>
      </c>
      <c r="H313" s="16">
        <v>0.5</v>
      </c>
      <c r="I313" s="16">
        <v>29</v>
      </c>
      <c r="J313" s="28">
        <f t="shared" si="528"/>
        <v>14.5</v>
      </c>
    </row>
    <row r="314" spans="1:10" x14ac:dyDescent="0.25">
      <c r="A314">
        <f t="shared" ca="1" si="526"/>
        <v>0.52460776972049517</v>
      </c>
      <c r="B314" s="14">
        <v>42949</v>
      </c>
      <c r="C314" s="15" t="str">
        <f t="shared" si="527"/>
        <v>agosto</v>
      </c>
      <c r="D314" s="16" t="s">
        <v>20</v>
      </c>
      <c r="E314" s="16">
        <v>76.3</v>
      </c>
      <c r="F314" s="17">
        <v>0.63</v>
      </c>
      <c r="G314" s="16">
        <v>48</v>
      </c>
      <c r="H314" s="16">
        <v>0.5</v>
      </c>
      <c r="I314" s="16">
        <v>31</v>
      </c>
      <c r="J314" s="28">
        <f t="shared" si="528"/>
        <v>15.5</v>
      </c>
    </row>
    <row r="315" spans="1:10" x14ac:dyDescent="0.25">
      <c r="A315">
        <f t="shared" ca="1" si="526"/>
        <v>0.58632196149135063</v>
      </c>
      <c r="B315" s="14">
        <v>42907</v>
      </c>
      <c r="C315" s="15" t="str">
        <f t="shared" si="527"/>
        <v>junio</v>
      </c>
      <c r="D315" s="16" t="s">
        <v>20</v>
      </c>
      <c r="E315" s="16">
        <v>94.3</v>
      </c>
      <c r="F315" s="17">
        <v>0.47</v>
      </c>
      <c r="G315" s="16">
        <v>76</v>
      </c>
      <c r="H315" s="16">
        <v>0.3</v>
      </c>
      <c r="I315" s="16">
        <v>41</v>
      </c>
      <c r="J315" s="28">
        <f t="shared" si="528"/>
        <v>12.299999999999999</v>
      </c>
    </row>
    <row r="316" spans="1:10" x14ac:dyDescent="0.25">
      <c r="A316">
        <f t="shared" ca="1" si="526"/>
        <v>0.3243496555634291</v>
      </c>
      <c r="B316" s="18">
        <v>42790</v>
      </c>
      <c r="C316" s="19" t="str">
        <f t="shared" si="527"/>
        <v>febrero</v>
      </c>
      <c r="D316" s="20" t="s">
        <v>14</v>
      </c>
      <c r="E316" s="20">
        <v>47.3</v>
      </c>
      <c r="F316" s="21">
        <v>0.87</v>
      </c>
      <c r="G316" s="20">
        <v>36</v>
      </c>
      <c r="H316" s="20">
        <v>0.3</v>
      </c>
      <c r="I316" s="20">
        <v>21</v>
      </c>
      <c r="J316" s="27">
        <f t="shared" si="528"/>
        <v>6.3</v>
      </c>
    </row>
    <row r="317" spans="1:10" x14ac:dyDescent="0.25">
      <c r="A317">
        <f t="shared" ca="1" si="526"/>
        <v>7.9297908328425093E-2</v>
      </c>
      <c r="B317" s="14">
        <v>42830</v>
      </c>
      <c r="C317" s="15" t="str">
        <f t="shared" si="527"/>
        <v>abril</v>
      </c>
      <c r="D317" s="16" t="s">
        <v>20</v>
      </c>
      <c r="E317" s="16">
        <v>64.399999999999991</v>
      </c>
      <c r="F317" s="17">
        <v>0.71</v>
      </c>
      <c r="G317" s="16">
        <v>33</v>
      </c>
      <c r="H317" s="16">
        <v>0.3</v>
      </c>
      <c r="I317" s="16">
        <v>28</v>
      </c>
      <c r="J317" s="28">
        <f t="shared" si="528"/>
        <v>8.4</v>
      </c>
    </row>
    <row r="318" spans="1:10" x14ac:dyDescent="0.25">
      <c r="A318">
        <f t="shared" ca="1" si="526"/>
        <v>0.28655843662269209</v>
      </c>
      <c r="B318" s="18">
        <v>42807</v>
      </c>
      <c r="C318" s="19" t="str">
        <f t="shared" si="527"/>
        <v>marzo</v>
      </c>
      <c r="D318" s="20" t="s">
        <v>15</v>
      </c>
      <c r="E318" s="20">
        <v>55.9</v>
      </c>
      <c r="F318" s="21">
        <v>0.87</v>
      </c>
      <c r="G318" s="20">
        <v>48</v>
      </c>
      <c r="H318" s="20">
        <v>0.3</v>
      </c>
      <c r="I318" s="20">
        <v>23</v>
      </c>
      <c r="J318" s="27">
        <f t="shared" si="528"/>
        <v>6.8999999999999995</v>
      </c>
    </row>
    <row r="319" spans="1:10" x14ac:dyDescent="0.25">
      <c r="A319">
        <f t="shared" ca="1" si="526"/>
        <v>0.50412562864087551</v>
      </c>
      <c r="B319" s="14">
        <v>42854</v>
      </c>
      <c r="C319" s="15" t="str">
        <f t="shared" si="527"/>
        <v>abril</v>
      </c>
      <c r="D319" s="16" t="s">
        <v>16</v>
      </c>
      <c r="E319" s="16">
        <v>65.099999999999994</v>
      </c>
      <c r="F319" s="17">
        <v>0.71</v>
      </c>
      <c r="G319" s="16">
        <v>32</v>
      </c>
      <c r="H319" s="16">
        <v>0.3</v>
      </c>
      <c r="I319" s="16">
        <v>27</v>
      </c>
      <c r="J319" s="28">
        <f t="shared" si="528"/>
        <v>8.1</v>
      </c>
    </row>
    <row r="320" spans="1:10" x14ac:dyDescent="0.25">
      <c r="A320">
        <f t="shared" ca="1" si="526"/>
        <v>0.22350719007120257</v>
      </c>
      <c r="B320" s="14">
        <v>42928</v>
      </c>
      <c r="C320" s="15" t="str">
        <f t="shared" si="527"/>
        <v>julio</v>
      </c>
      <c r="D320" s="16" t="s">
        <v>20</v>
      </c>
      <c r="E320" s="16">
        <v>80.199999999999989</v>
      </c>
      <c r="F320" s="17">
        <v>0.56000000000000005</v>
      </c>
      <c r="G320" s="16">
        <v>39</v>
      </c>
      <c r="H320" s="16">
        <v>0.5</v>
      </c>
      <c r="I320" s="16">
        <v>34</v>
      </c>
      <c r="J320" s="28">
        <f t="shared" si="528"/>
        <v>17</v>
      </c>
    </row>
    <row r="321" spans="1:10" x14ac:dyDescent="0.25">
      <c r="A321">
        <f t="shared" ca="1" si="526"/>
        <v>0.92948338751707837</v>
      </c>
      <c r="B321" s="14">
        <v>43033</v>
      </c>
      <c r="C321" s="15" t="str">
        <f t="shared" si="527"/>
        <v>octubre</v>
      </c>
      <c r="D321" s="16" t="s">
        <v>20</v>
      </c>
      <c r="E321" s="16">
        <v>61.199999999999996</v>
      </c>
      <c r="F321" s="17">
        <v>0.8</v>
      </c>
      <c r="G321" s="16">
        <v>44</v>
      </c>
      <c r="H321" s="16">
        <v>0.3</v>
      </c>
      <c r="I321" s="16">
        <v>24</v>
      </c>
      <c r="J321" s="28">
        <f t="shared" si="528"/>
        <v>7.1999999999999993</v>
      </c>
    </row>
    <row r="322" spans="1:10" x14ac:dyDescent="0.25">
      <c r="A322">
        <f t="shared" ref="A322:A366" ca="1" si="605">RAND()</f>
        <v>0.28543410086226062</v>
      </c>
      <c r="B322" s="14">
        <v>42809</v>
      </c>
      <c r="C322" s="15" t="str">
        <f t="shared" ref="C322:C385" si="606">TEXT(B322, "MMMM")</f>
        <v>marzo</v>
      </c>
      <c r="D322" s="16" t="s">
        <v>20</v>
      </c>
      <c r="E322" s="16">
        <v>56.199999999999996</v>
      </c>
      <c r="F322" s="17">
        <v>0.83</v>
      </c>
      <c r="G322" s="16">
        <v>30</v>
      </c>
      <c r="H322" s="16">
        <v>0.3</v>
      </c>
      <c r="I322" s="16">
        <v>24</v>
      </c>
      <c r="J322" s="28">
        <f t="shared" ref="J322:J385" si="607" xml:space="preserve"> H322*I322</f>
        <v>7.1999999999999993</v>
      </c>
    </row>
    <row r="323" spans="1:10" x14ac:dyDescent="0.25">
      <c r="A323">
        <f t="shared" ca="1" si="605"/>
        <v>0.29453119000560379</v>
      </c>
      <c r="B323" s="14">
        <v>42793</v>
      </c>
      <c r="C323" s="15" t="str">
        <f t="shared" si="606"/>
        <v>febrero</v>
      </c>
      <c r="D323" s="16" t="s">
        <v>15</v>
      </c>
      <c r="E323" s="16">
        <v>45</v>
      </c>
      <c r="F323" s="17">
        <v>1</v>
      </c>
      <c r="G323" s="16">
        <v>34</v>
      </c>
      <c r="H323" s="16">
        <v>0.3</v>
      </c>
      <c r="I323" s="16">
        <v>20</v>
      </c>
      <c r="J323" s="28">
        <f t="shared" si="607"/>
        <v>6</v>
      </c>
    </row>
    <row r="324" spans="1:10" x14ac:dyDescent="0.25">
      <c r="A324">
        <f t="shared" ca="1" si="605"/>
        <v>0.14128002488348834</v>
      </c>
      <c r="B324" s="14">
        <v>42904</v>
      </c>
      <c r="C324" s="15" t="str">
        <f t="shared" si="606"/>
        <v>junio</v>
      </c>
      <c r="D324" s="16" t="s">
        <v>17</v>
      </c>
      <c r="E324" s="16">
        <v>72.599999999999994</v>
      </c>
      <c r="F324" s="17">
        <v>0.59</v>
      </c>
      <c r="G324" s="16">
        <v>60</v>
      </c>
      <c r="H324" s="16">
        <v>0.3</v>
      </c>
      <c r="I324" s="16">
        <v>32</v>
      </c>
      <c r="J324" s="28">
        <f t="shared" si="607"/>
        <v>9.6</v>
      </c>
    </row>
    <row r="325" spans="1:10" x14ac:dyDescent="0.25">
      <c r="A325">
        <f t="shared" ca="1" si="605"/>
        <v>0.23710299529752898</v>
      </c>
      <c r="B325" s="18">
        <v>42789</v>
      </c>
      <c r="C325" s="19" t="str">
        <f t="shared" si="606"/>
        <v>febrero</v>
      </c>
      <c r="D325" s="20" t="s">
        <v>18</v>
      </c>
      <c r="E325" s="20">
        <v>45</v>
      </c>
      <c r="F325" s="21">
        <v>1</v>
      </c>
      <c r="G325" s="20">
        <v>23</v>
      </c>
      <c r="H325" s="20">
        <v>0.3</v>
      </c>
      <c r="I325" s="20">
        <v>20</v>
      </c>
      <c r="J325" s="27">
        <f t="shared" si="607"/>
        <v>6</v>
      </c>
    </row>
    <row r="326" spans="1:10" x14ac:dyDescent="0.25">
      <c r="A326">
        <f t="shared" ca="1" si="605"/>
        <v>0.12603135400553689</v>
      </c>
      <c r="B326" s="18">
        <v>42912</v>
      </c>
      <c r="C326" s="19" t="str">
        <f t="shared" si="606"/>
        <v>junio</v>
      </c>
      <c r="D326" s="20" t="s">
        <v>15</v>
      </c>
      <c r="E326" s="20">
        <v>102.6</v>
      </c>
      <c r="F326" s="21">
        <v>0.47</v>
      </c>
      <c r="G326" s="20">
        <v>60</v>
      </c>
      <c r="H326" s="20">
        <v>0.3</v>
      </c>
      <c r="I326" s="20">
        <v>42</v>
      </c>
      <c r="J326" s="27">
        <f t="shared" si="607"/>
        <v>12.6</v>
      </c>
    </row>
    <row r="327" spans="1:10" x14ac:dyDescent="0.25">
      <c r="A327">
        <f t="shared" ca="1" si="605"/>
        <v>0.85163251881964053</v>
      </c>
      <c r="B327" s="18">
        <v>42897</v>
      </c>
      <c r="C327" s="19" t="str">
        <f t="shared" si="606"/>
        <v>junio</v>
      </c>
      <c r="D327" s="20" t="s">
        <v>17</v>
      </c>
      <c r="E327" s="20">
        <v>84.8</v>
      </c>
      <c r="F327" s="21">
        <v>0.53</v>
      </c>
      <c r="G327" s="20">
        <v>42</v>
      </c>
      <c r="H327" s="20">
        <v>0.3</v>
      </c>
      <c r="I327" s="20">
        <v>36</v>
      </c>
      <c r="J327" s="27">
        <f t="shared" si="607"/>
        <v>10.799999999999999</v>
      </c>
    </row>
    <row r="328" spans="1:10" x14ac:dyDescent="0.25">
      <c r="A328">
        <f t="shared" ca="1" si="605"/>
        <v>0.62804810546315182</v>
      </c>
      <c r="B328" s="18">
        <v>42992</v>
      </c>
      <c r="C328" s="19" t="str">
        <f t="shared" si="606"/>
        <v>septiembre</v>
      </c>
      <c r="D328" s="20" t="s">
        <v>18</v>
      </c>
      <c r="E328" s="20">
        <v>63.8</v>
      </c>
      <c r="F328" s="21">
        <v>0.71</v>
      </c>
      <c r="G328" s="20">
        <v>29</v>
      </c>
      <c r="H328" s="20">
        <v>0.3</v>
      </c>
      <c r="I328" s="20">
        <v>26</v>
      </c>
      <c r="J328" s="27">
        <f t="shared" si="607"/>
        <v>7.8</v>
      </c>
    </row>
    <row r="329" spans="1:10" x14ac:dyDescent="0.25">
      <c r="A329">
        <f t="shared" ca="1" si="605"/>
        <v>0.31823104933548174</v>
      </c>
      <c r="B329" s="14">
        <v>42887</v>
      </c>
      <c r="C329" s="15" t="str">
        <f t="shared" si="606"/>
        <v>junio</v>
      </c>
      <c r="D329" s="16" t="s">
        <v>18</v>
      </c>
      <c r="E329" s="16">
        <v>71.3</v>
      </c>
      <c r="F329" s="17">
        <v>0.65</v>
      </c>
      <c r="G329" s="16">
        <v>42</v>
      </c>
      <c r="H329" s="16">
        <v>0.3</v>
      </c>
      <c r="I329" s="16">
        <v>31</v>
      </c>
      <c r="J329" s="28">
        <f t="shared" si="607"/>
        <v>9.2999999999999989</v>
      </c>
    </row>
    <row r="330" spans="1:10" x14ac:dyDescent="0.25">
      <c r="A330">
        <f t="shared" ca="1" si="605"/>
        <v>0.30988296498917656</v>
      </c>
      <c r="B330" s="14">
        <v>42803</v>
      </c>
      <c r="C330" s="15" t="str">
        <f t="shared" si="606"/>
        <v>marzo</v>
      </c>
      <c r="D330" s="16" t="s">
        <v>18</v>
      </c>
      <c r="E330" s="16">
        <v>52.9</v>
      </c>
      <c r="F330" s="17">
        <v>0.8</v>
      </c>
      <c r="G330" s="16">
        <v>29</v>
      </c>
      <c r="H330" s="16">
        <v>0.3</v>
      </c>
      <c r="I330" s="16">
        <v>23</v>
      </c>
      <c r="J330" s="28">
        <f t="shared" si="607"/>
        <v>6.8999999999999995</v>
      </c>
    </row>
    <row r="331" spans="1:10" x14ac:dyDescent="0.25">
      <c r="A331">
        <f t="shared" ca="1" si="605"/>
        <v>2.8966709498143839E-3</v>
      </c>
      <c r="B331" s="18">
        <v>42888</v>
      </c>
      <c r="C331" s="19" t="str">
        <f t="shared" si="606"/>
        <v>junio</v>
      </c>
      <c r="D331" s="20" t="s">
        <v>14</v>
      </c>
      <c r="E331" s="20">
        <v>79.899999999999991</v>
      </c>
      <c r="F331" s="21">
        <v>0.59</v>
      </c>
      <c r="G331" s="20">
        <v>48</v>
      </c>
      <c r="H331" s="20">
        <v>0.3</v>
      </c>
      <c r="I331" s="20">
        <v>33</v>
      </c>
      <c r="J331" s="27">
        <f t="shared" si="607"/>
        <v>9.9</v>
      </c>
    </row>
    <row r="332" spans="1:10" x14ac:dyDescent="0.25">
      <c r="A332">
        <f t="shared" ca="1" si="605"/>
        <v>0.69446596871563748</v>
      </c>
      <c r="B332" s="14">
        <v>43042</v>
      </c>
      <c r="C332" s="15" t="str">
        <f t="shared" si="606"/>
        <v>noviembre</v>
      </c>
      <c r="D332" s="16" t="s">
        <v>14</v>
      </c>
      <c r="E332" s="16">
        <v>51.3</v>
      </c>
      <c r="F332" s="17">
        <v>0.87</v>
      </c>
      <c r="G332" s="16">
        <v>38</v>
      </c>
      <c r="H332" s="16">
        <v>0.3</v>
      </c>
      <c r="I332" s="16">
        <v>21</v>
      </c>
      <c r="J332" s="28">
        <f t="shared" si="607"/>
        <v>6.3</v>
      </c>
    </row>
    <row r="333" spans="1:10" x14ac:dyDescent="0.25">
      <c r="A333">
        <f t="shared" ca="1" si="605"/>
        <v>0.80128932763248151</v>
      </c>
      <c r="B333" s="18">
        <v>43023</v>
      </c>
      <c r="C333" s="19" t="str">
        <f t="shared" si="606"/>
        <v>octubre</v>
      </c>
      <c r="D333" s="20" t="s">
        <v>17</v>
      </c>
      <c r="E333" s="20">
        <v>61.499999999999993</v>
      </c>
      <c r="F333" s="21">
        <v>0.74</v>
      </c>
      <c r="G333" s="20">
        <v>36</v>
      </c>
      <c r="H333" s="20">
        <v>0.3</v>
      </c>
      <c r="I333" s="20">
        <v>25</v>
      </c>
      <c r="J333" s="27">
        <f t="shared" si="607"/>
        <v>7.5</v>
      </c>
    </row>
    <row r="334" spans="1:10" x14ac:dyDescent="0.25">
      <c r="A334">
        <f t="shared" ca="1" si="605"/>
        <v>0.46455610991344898</v>
      </c>
      <c r="B334" s="14">
        <v>42942</v>
      </c>
      <c r="C334" s="15" t="str">
        <f t="shared" si="606"/>
        <v>julio</v>
      </c>
      <c r="D334" s="16" t="s">
        <v>20</v>
      </c>
      <c r="E334" s="16">
        <v>76.599999999999994</v>
      </c>
      <c r="F334" s="17">
        <v>0.59</v>
      </c>
      <c r="G334" s="16">
        <v>37</v>
      </c>
      <c r="H334" s="16">
        <v>0.5</v>
      </c>
      <c r="I334" s="16">
        <v>32</v>
      </c>
      <c r="J334" s="28">
        <f t="shared" si="607"/>
        <v>16</v>
      </c>
    </row>
    <row r="335" spans="1:10" x14ac:dyDescent="0.25">
      <c r="A335">
        <f t="shared" ca="1" si="605"/>
        <v>0.61036397199397463</v>
      </c>
      <c r="B335" s="18">
        <v>42870</v>
      </c>
      <c r="C335" s="19" t="str">
        <f t="shared" si="606"/>
        <v>mayo</v>
      </c>
      <c r="D335" s="20" t="s">
        <v>15</v>
      </c>
      <c r="E335" s="20">
        <v>63.399999999999991</v>
      </c>
      <c r="F335" s="21">
        <v>0.69</v>
      </c>
      <c r="G335" s="20">
        <v>32</v>
      </c>
      <c r="H335" s="20">
        <v>0.3</v>
      </c>
      <c r="I335" s="20">
        <v>28</v>
      </c>
      <c r="J335" s="27">
        <f t="shared" si="607"/>
        <v>8.4</v>
      </c>
    </row>
    <row r="336" spans="1:10" x14ac:dyDescent="0.25">
      <c r="A336">
        <f t="shared" ca="1" si="605"/>
        <v>0.76193368738675316</v>
      </c>
      <c r="B336" s="14">
        <v>42802</v>
      </c>
      <c r="C336" s="15" t="str">
        <f t="shared" si="606"/>
        <v>marzo</v>
      </c>
      <c r="D336" s="16" t="s">
        <v>20</v>
      </c>
      <c r="E336" s="16">
        <v>58.499999999999993</v>
      </c>
      <c r="F336" s="17">
        <v>0.77</v>
      </c>
      <c r="G336" s="16">
        <v>43</v>
      </c>
      <c r="H336" s="16">
        <v>0.3</v>
      </c>
      <c r="I336" s="16">
        <v>25</v>
      </c>
      <c r="J336" s="28">
        <f t="shared" si="607"/>
        <v>7.5</v>
      </c>
    </row>
    <row r="337" spans="1:10" x14ac:dyDescent="0.25">
      <c r="A337">
        <f t="shared" ca="1" si="605"/>
        <v>0.19290578761649424</v>
      </c>
      <c r="B337" s="14">
        <v>42828</v>
      </c>
      <c r="C337" s="15" t="str">
        <f t="shared" si="606"/>
        <v>abril</v>
      </c>
      <c r="D337" s="16" t="s">
        <v>15</v>
      </c>
      <c r="E337" s="16">
        <v>60.8</v>
      </c>
      <c r="F337" s="17">
        <v>0.74</v>
      </c>
      <c r="G337" s="16">
        <v>51</v>
      </c>
      <c r="H337" s="16">
        <v>0.3</v>
      </c>
      <c r="I337" s="16">
        <v>26</v>
      </c>
      <c r="J337" s="28">
        <f t="shared" si="607"/>
        <v>7.8</v>
      </c>
    </row>
    <row r="338" spans="1:10" x14ac:dyDescent="0.25">
      <c r="A338">
        <f t="shared" ca="1" si="605"/>
        <v>0.99431284757919558</v>
      </c>
      <c r="B338" s="18">
        <v>42868</v>
      </c>
      <c r="C338" s="19" t="str">
        <f t="shared" si="606"/>
        <v>mayo</v>
      </c>
      <c r="D338" s="20" t="s">
        <v>16</v>
      </c>
      <c r="E338" s="20">
        <v>70</v>
      </c>
      <c r="F338" s="21">
        <v>0.65</v>
      </c>
      <c r="G338" s="20">
        <v>34</v>
      </c>
      <c r="H338" s="20">
        <v>0.3</v>
      </c>
      <c r="I338" s="20">
        <v>30</v>
      </c>
      <c r="J338" s="27">
        <f t="shared" si="607"/>
        <v>9</v>
      </c>
    </row>
    <row r="339" spans="1:10" x14ac:dyDescent="0.25">
      <c r="A339">
        <f t="shared" ca="1" si="605"/>
        <v>0.48935875155807695</v>
      </c>
      <c r="B339" s="18">
        <v>42760</v>
      </c>
      <c r="C339" s="19" t="str">
        <f t="shared" si="606"/>
        <v>enero</v>
      </c>
      <c r="D339" s="20" t="s">
        <v>20</v>
      </c>
      <c r="E339" s="20">
        <v>32.199999999999996</v>
      </c>
      <c r="F339" s="21">
        <v>1.25</v>
      </c>
      <c r="G339" s="20">
        <v>24</v>
      </c>
      <c r="H339" s="20">
        <v>0.3</v>
      </c>
      <c r="I339" s="20">
        <v>14</v>
      </c>
      <c r="J339" s="27">
        <f t="shared" si="607"/>
        <v>4.2</v>
      </c>
    </row>
    <row r="340" spans="1:10" x14ac:dyDescent="0.25">
      <c r="A340">
        <f t="shared" ca="1" si="605"/>
        <v>0.35155343120588489</v>
      </c>
      <c r="B340" s="14">
        <v>43057</v>
      </c>
      <c r="C340" s="15" t="str">
        <f t="shared" si="606"/>
        <v>noviembre</v>
      </c>
      <c r="D340" s="16" t="s">
        <v>16</v>
      </c>
      <c r="E340" s="16">
        <v>48.699999999999996</v>
      </c>
      <c r="F340" s="17">
        <v>1.05</v>
      </c>
      <c r="G340" s="16">
        <v>37</v>
      </c>
      <c r="H340" s="16">
        <v>0.3</v>
      </c>
      <c r="I340" s="16">
        <v>19</v>
      </c>
      <c r="J340" s="28">
        <f t="shared" si="607"/>
        <v>5.7</v>
      </c>
    </row>
    <row r="341" spans="1:10" x14ac:dyDescent="0.25">
      <c r="A341">
        <f t="shared" ca="1" si="605"/>
        <v>0.79016870568535535</v>
      </c>
      <c r="B341" s="14">
        <v>42786</v>
      </c>
      <c r="C341" s="15" t="str">
        <f t="shared" si="606"/>
        <v>febrero</v>
      </c>
      <c r="D341" s="16" t="s">
        <v>15</v>
      </c>
      <c r="E341" s="16">
        <v>50.3</v>
      </c>
      <c r="F341" s="17">
        <v>0.95</v>
      </c>
      <c r="G341" s="16">
        <v>25</v>
      </c>
      <c r="H341" s="16">
        <v>0.3</v>
      </c>
      <c r="I341" s="16">
        <v>21</v>
      </c>
      <c r="J341" s="28">
        <f t="shared" si="607"/>
        <v>6.3</v>
      </c>
    </row>
    <row r="342" spans="1:10" x14ac:dyDescent="0.25">
      <c r="A342">
        <f t="shared" ca="1" si="605"/>
        <v>0.34724793090011352</v>
      </c>
      <c r="B342" s="14">
        <v>42991</v>
      </c>
      <c r="C342" s="15" t="str">
        <f t="shared" si="606"/>
        <v>septiembre</v>
      </c>
      <c r="D342" s="16" t="s">
        <v>20</v>
      </c>
      <c r="E342" s="16">
        <v>64.8</v>
      </c>
      <c r="F342" s="17">
        <v>0.71</v>
      </c>
      <c r="G342" s="16">
        <v>42</v>
      </c>
      <c r="H342" s="16">
        <v>0.3</v>
      </c>
      <c r="I342" s="16">
        <v>26</v>
      </c>
      <c r="J342" s="28">
        <f t="shared" si="607"/>
        <v>7.8</v>
      </c>
    </row>
    <row r="343" spans="1:10" x14ac:dyDescent="0.25">
      <c r="A343">
        <f t="shared" ca="1" si="605"/>
        <v>0.7313889027837247</v>
      </c>
      <c r="B343" s="18">
        <v>43058</v>
      </c>
      <c r="C343" s="19" t="str">
        <f t="shared" si="606"/>
        <v>noviembre</v>
      </c>
      <c r="D343" s="20" t="s">
        <v>17</v>
      </c>
      <c r="E343" s="20">
        <v>55.9</v>
      </c>
      <c r="F343" s="21">
        <v>0.87</v>
      </c>
      <c r="G343" s="20">
        <v>34</v>
      </c>
      <c r="H343" s="20">
        <v>0.3</v>
      </c>
      <c r="I343" s="20">
        <v>23</v>
      </c>
      <c r="J343" s="27">
        <f t="shared" si="607"/>
        <v>6.8999999999999995</v>
      </c>
    </row>
    <row r="344" spans="1:10" x14ac:dyDescent="0.25">
      <c r="A344">
        <f t="shared" ca="1" si="605"/>
        <v>5.2054055861315618E-2</v>
      </c>
      <c r="B344" s="18">
        <v>43084</v>
      </c>
      <c r="C344" s="19" t="str">
        <f t="shared" si="606"/>
        <v>diciembre</v>
      </c>
      <c r="D344" s="20" t="s">
        <v>14</v>
      </c>
      <c r="E344" s="20">
        <v>42.099999999999994</v>
      </c>
      <c r="F344" s="21">
        <v>1.05</v>
      </c>
      <c r="G344" s="20">
        <v>30</v>
      </c>
      <c r="H344" s="20">
        <v>0.3</v>
      </c>
      <c r="I344" s="20">
        <v>17</v>
      </c>
      <c r="J344" s="27">
        <f t="shared" si="607"/>
        <v>5.0999999999999996</v>
      </c>
    </row>
    <row r="345" spans="1:10" x14ac:dyDescent="0.25">
      <c r="A345">
        <f t="shared" ca="1" si="605"/>
        <v>0.56620128929298263</v>
      </c>
      <c r="B345" s="14">
        <v>43010</v>
      </c>
      <c r="C345" s="15" t="str">
        <f t="shared" si="606"/>
        <v>octubre</v>
      </c>
      <c r="D345" s="16" t="s">
        <v>15</v>
      </c>
      <c r="E345" s="16">
        <v>58.499999999999993</v>
      </c>
      <c r="F345" s="17">
        <v>0.74</v>
      </c>
      <c r="G345" s="16">
        <v>32</v>
      </c>
      <c r="H345" s="16">
        <v>0.3</v>
      </c>
      <c r="I345" s="16">
        <v>25</v>
      </c>
      <c r="J345" s="28">
        <f t="shared" si="607"/>
        <v>7.5</v>
      </c>
    </row>
    <row r="346" spans="1:10" x14ac:dyDescent="0.25">
      <c r="A346">
        <f t="shared" ca="1" si="605"/>
        <v>0.27188144181425389</v>
      </c>
      <c r="B346" s="18">
        <v>42742</v>
      </c>
      <c r="C346" s="19" t="str">
        <f t="shared" si="606"/>
        <v>enero</v>
      </c>
      <c r="D346" s="20" t="s">
        <v>16</v>
      </c>
      <c r="E346" s="20">
        <v>32.9</v>
      </c>
      <c r="F346" s="21">
        <v>1.54</v>
      </c>
      <c r="G346" s="20">
        <v>19</v>
      </c>
      <c r="H346" s="20">
        <v>0.3</v>
      </c>
      <c r="I346" s="20">
        <v>13</v>
      </c>
      <c r="J346" s="27">
        <f t="shared" si="607"/>
        <v>3.9</v>
      </c>
    </row>
    <row r="347" spans="1:10" x14ac:dyDescent="0.25">
      <c r="A347">
        <f t="shared" ca="1" si="605"/>
        <v>9.7425547742177154E-2</v>
      </c>
      <c r="B347" s="18">
        <v>42774</v>
      </c>
      <c r="C347" s="19" t="str">
        <f t="shared" si="606"/>
        <v>febrero</v>
      </c>
      <c r="D347" s="20" t="s">
        <v>20</v>
      </c>
      <c r="E347" s="20">
        <v>52.599999999999994</v>
      </c>
      <c r="F347" s="21">
        <v>0.87</v>
      </c>
      <c r="G347" s="20">
        <v>31</v>
      </c>
      <c r="H347" s="20">
        <v>0.3</v>
      </c>
      <c r="I347" s="20">
        <v>22</v>
      </c>
      <c r="J347" s="27">
        <f t="shared" si="607"/>
        <v>6.6</v>
      </c>
    </row>
    <row r="348" spans="1:10" x14ac:dyDescent="0.25">
      <c r="A348">
        <f t="shared" ca="1" si="605"/>
        <v>0.97842404599388944</v>
      </c>
      <c r="B348" s="14">
        <v>43077</v>
      </c>
      <c r="C348" s="15" t="str">
        <f t="shared" si="606"/>
        <v>diciembre</v>
      </c>
      <c r="D348" s="16" t="s">
        <v>14</v>
      </c>
      <c r="E348" s="16">
        <v>40.5</v>
      </c>
      <c r="F348" s="17">
        <v>1.25</v>
      </c>
      <c r="G348" s="16">
        <v>30</v>
      </c>
      <c r="H348" s="16">
        <v>0.3</v>
      </c>
      <c r="I348" s="16">
        <v>15</v>
      </c>
      <c r="J348" s="28">
        <f t="shared" si="607"/>
        <v>4.5</v>
      </c>
    </row>
    <row r="349" spans="1:10" x14ac:dyDescent="0.25">
      <c r="A349">
        <f t="shared" ca="1" si="605"/>
        <v>0.87591692896273943</v>
      </c>
      <c r="B349" s="18">
        <v>43081</v>
      </c>
      <c r="C349" s="19" t="str">
        <f t="shared" si="606"/>
        <v>diciembre</v>
      </c>
      <c r="D349" s="20" t="s">
        <v>19</v>
      </c>
      <c r="E349" s="20">
        <v>33.5</v>
      </c>
      <c r="F349" s="21">
        <v>1.33</v>
      </c>
      <c r="G349" s="20">
        <v>22</v>
      </c>
      <c r="H349" s="20">
        <v>0.3</v>
      </c>
      <c r="I349" s="20">
        <v>15</v>
      </c>
      <c r="J349" s="27">
        <f t="shared" si="607"/>
        <v>4.5</v>
      </c>
    </row>
    <row r="350" spans="1:10" x14ac:dyDescent="0.25">
      <c r="A350">
        <f t="shared" ca="1" si="605"/>
        <v>0.60896091497672189</v>
      </c>
      <c r="B350" s="18">
        <v>42834</v>
      </c>
      <c r="C350" s="19" t="str">
        <f t="shared" si="606"/>
        <v>abril</v>
      </c>
      <c r="D350" s="20" t="s">
        <v>17</v>
      </c>
      <c r="E350" s="20">
        <v>63.099999999999994</v>
      </c>
      <c r="F350" s="21">
        <v>0.69</v>
      </c>
      <c r="G350" s="20">
        <v>52</v>
      </c>
      <c r="H350" s="20">
        <v>0.3</v>
      </c>
      <c r="I350" s="20">
        <v>27</v>
      </c>
      <c r="J350" s="27">
        <f t="shared" si="607"/>
        <v>8.1</v>
      </c>
    </row>
    <row r="351" spans="1:10" x14ac:dyDescent="0.25">
      <c r="A351">
        <f t="shared" ca="1" si="605"/>
        <v>7.5654367021894542E-2</v>
      </c>
      <c r="B351" s="14">
        <v>43002</v>
      </c>
      <c r="C351" s="15" t="str">
        <f t="shared" si="606"/>
        <v>septiembre</v>
      </c>
      <c r="D351" s="16" t="s">
        <v>17</v>
      </c>
      <c r="E351" s="16">
        <v>63.399999999999991</v>
      </c>
      <c r="F351" s="17">
        <v>0.71</v>
      </c>
      <c r="G351" s="16">
        <v>43</v>
      </c>
      <c r="H351" s="16">
        <v>0.3</v>
      </c>
      <c r="I351" s="16">
        <v>28</v>
      </c>
      <c r="J351" s="28">
        <f t="shared" si="607"/>
        <v>8.4</v>
      </c>
    </row>
    <row r="352" spans="1:10" x14ac:dyDescent="0.25">
      <c r="A352">
        <f t="shared" ca="1" si="605"/>
        <v>4.2791403240848291E-3</v>
      </c>
      <c r="B352" s="14">
        <v>42975</v>
      </c>
      <c r="C352" s="15" t="str">
        <f t="shared" si="606"/>
        <v>agosto</v>
      </c>
      <c r="D352" s="16" t="s">
        <v>15</v>
      </c>
      <c r="E352" s="16">
        <v>77.599999999999994</v>
      </c>
      <c r="F352" s="17">
        <v>0.63</v>
      </c>
      <c r="G352" s="16">
        <v>49</v>
      </c>
      <c r="H352" s="16">
        <v>0.5</v>
      </c>
      <c r="I352" s="16">
        <v>32</v>
      </c>
      <c r="J352" s="28">
        <f t="shared" si="607"/>
        <v>16</v>
      </c>
    </row>
    <row r="353" spans="1:10" x14ac:dyDescent="0.25">
      <c r="A353">
        <f t="shared" ca="1" si="605"/>
        <v>0.22904456294646647</v>
      </c>
      <c r="B353" s="18">
        <v>42899</v>
      </c>
      <c r="C353" s="19" t="str">
        <f t="shared" si="606"/>
        <v>junio</v>
      </c>
      <c r="D353" s="20" t="s">
        <v>19</v>
      </c>
      <c r="E353" s="20">
        <v>75.599999999999994</v>
      </c>
      <c r="F353" s="21">
        <v>0.59</v>
      </c>
      <c r="G353" s="20">
        <v>65</v>
      </c>
      <c r="H353" s="20">
        <v>0.3</v>
      </c>
      <c r="I353" s="20">
        <v>32</v>
      </c>
      <c r="J353" s="27">
        <f t="shared" si="607"/>
        <v>9.6</v>
      </c>
    </row>
    <row r="354" spans="1:10" x14ac:dyDescent="0.25">
      <c r="A354">
        <f t="shared" ca="1" si="605"/>
        <v>0.11091903914580215</v>
      </c>
      <c r="B354" s="18">
        <v>42903</v>
      </c>
      <c r="C354" s="19" t="str">
        <f t="shared" si="606"/>
        <v>junio</v>
      </c>
      <c r="D354" s="20" t="s">
        <v>16</v>
      </c>
      <c r="E354" s="20">
        <v>76.3</v>
      </c>
      <c r="F354" s="21">
        <v>0.65</v>
      </c>
      <c r="G354" s="20">
        <v>47</v>
      </c>
      <c r="H354" s="20">
        <v>0.3</v>
      </c>
      <c r="I354" s="20">
        <v>31</v>
      </c>
      <c r="J354" s="27">
        <f t="shared" si="607"/>
        <v>9.2999999999999989</v>
      </c>
    </row>
    <row r="355" spans="1:10" x14ac:dyDescent="0.25">
      <c r="A355">
        <f t="shared" ca="1" si="605"/>
        <v>0.55070031837945987</v>
      </c>
      <c r="B355" s="18">
        <v>43067</v>
      </c>
      <c r="C355" s="19" t="str">
        <f t="shared" si="606"/>
        <v>noviembre</v>
      </c>
      <c r="D355" s="20" t="s">
        <v>19</v>
      </c>
      <c r="E355" s="20">
        <v>54.599999999999994</v>
      </c>
      <c r="F355" s="21">
        <v>0.91</v>
      </c>
      <c r="G355" s="20">
        <v>37</v>
      </c>
      <c r="H355" s="20">
        <v>0.3</v>
      </c>
      <c r="I355" s="20">
        <v>22</v>
      </c>
      <c r="J355" s="27">
        <f t="shared" si="607"/>
        <v>6.6</v>
      </c>
    </row>
    <row r="356" spans="1:10" x14ac:dyDescent="0.25">
      <c r="A356">
        <f t="shared" ca="1" si="605"/>
        <v>0.66330533161711414</v>
      </c>
      <c r="B356" s="18">
        <v>42902</v>
      </c>
      <c r="C356" s="19" t="str">
        <f t="shared" si="606"/>
        <v>junio</v>
      </c>
      <c r="D356" s="20" t="s">
        <v>14</v>
      </c>
      <c r="E356" s="20">
        <v>99.3</v>
      </c>
      <c r="F356" s="21">
        <v>0.47</v>
      </c>
      <c r="G356" s="20">
        <v>77</v>
      </c>
      <c r="H356" s="20">
        <v>0.3</v>
      </c>
      <c r="I356" s="20">
        <v>41</v>
      </c>
      <c r="J356" s="27">
        <f t="shared" si="607"/>
        <v>12.299999999999999</v>
      </c>
    </row>
    <row r="357" spans="1:10" x14ac:dyDescent="0.25">
      <c r="A357">
        <f t="shared" ca="1" si="605"/>
        <v>0.25101231343078512</v>
      </c>
      <c r="B357" s="14">
        <v>43038</v>
      </c>
      <c r="C357" s="15" t="str">
        <f t="shared" si="606"/>
        <v>octubre</v>
      </c>
      <c r="D357" s="16" t="s">
        <v>15</v>
      </c>
      <c r="E357" s="16">
        <v>58.199999999999996</v>
      </c>
      <c r="F357" s="17">
        <v>0.77</v>
      </c>
      <c r="G357" s="16">
        <v>35</v>
      </c>
      <c r="H357" s="16">
        <v>0.3</v>
      </c>
      <c r="I357" s="16">
        <v>24</v>
      </c>
      <c r="J357" s="28">
        <f t="shared" si="607"/>
        <v>7.1999999999999993</v>
      </c>
    </row>
    <row r="358" spans="1:10" x14ac:dyDescent="0.25">
      <c r="A358">
        <f t="shared" ca="1" si="605"/>
        <v>0.44514487898405819</v>
      </c>
      <c r="B358" s="14">
        <v>42867</v>
      </c>
      <c r="C358" s="15" t="str">
        <f t="shared" si="606"/>
        <v>mayo</v>
      </c>
      <c r="D358" s="16" t="s">
        <v>14</v>
      </c>
      <c r="E358" s="16">
        <v>66.699999999999989</v>
      </c>
      <c r="F358" s="17">
        <v>0.67</v>
      </c>
      <c r="G358" s="16">
        <v>40</v>
      </c>
      <c r="H358" s="16">
        <v>0.3</v>
      </c>
      <c r="I358" s="16">
        <v>29</v>
      </c>
      <c r="J358" s="28">
        <f t="shared" si="607"/>
        <v>8.6999999999999993</v>
      </c>
    </row>
    <row r="359" spans="1:10" x14ac:dyDescent="0.25">
      <c r="A359">
        <f t="shared" ca="1" si="605"/>
        <v>0.63156495045280625</v>
      </c>
      <c r="B359" s="14">
        <v>43004</v>
      </c>
      <c r="C359" s="15" t="str">
        <f t="shared" si="606"/>
        <v>septiembre</v>
      </c>
      <c r="D359" s="16" t="s">
        <v>19</v>
      </c>
      <c r="E359" s="16">
        <v>61.8</v>
      </c>
      <c r="F359" s="17">
        <v>0.77</v>
      </c>
      <c r="G359" s="16">
        <v>51</v>
      </c>
      <c r="H359" s="16">
        <v>0.3</v>
      </c>
      <c r="I359" s="16">
        <v>26</v>
      </c>
      <c r="J359" s="28">
        <f t="shared" si="607"/>
        <v>7.8</v>
      </c>
    </row>
    <row r="360" spans="1:10" x14ac:dyDescent="0.25">
      <c r="A360">
        <f t="shared" ca="1" si="605"/>
        <v>0.36166422303416501</v>
      </c>
      <c r="B360" s="14">
        <v>42756</v>
      </c>
      <c r="C360" s="15" t="str">
        <f t="shared" si="606"/>
        <v>enero</v>
      </c>
      <c r="D360" s="16" t="s">
        <v>16</v>
      </c>
      <c r="E360" s="16">
        <v>36.199999999999996</v>
      </c>
      <c r="F360" s="17">
        <v>1.25</v>
      </c>
      <c r="G360" s="16">
        <v>16</v>
      </c>
      <c r="H360" s="16">
        <v>0.3</v>
      </c>
      <c r="I360" s="16">
        <v>14</v>
      </c>
      <c r="J360" s="28">
        <f t="shared" si="607"/>
        <v>4.2</v>
      </c>
    </row>
    <row r="361" spans="1:10" x14ac:dyDescent="0.25">
      <c r="A361">
        <f t="shared" ca="1" si="605"/>
        <v>0.87271496653990865</v>
      </c>
      <c r="B361" s="14">
        <v>42946</v>
      </c>
      <c r="C361" s="15" t="str">
        <f t="shared" si="606"/>
        <v>julio</v>
      </c>
      <c r="D361" s="16" t="s">
        <v>17</v>
      </c>
      <c r="E361" s="16">
        <v>78.199999999999989</v>
      </c>
      <c r="F361" s="17">
        <v>0.59</v>
      </c>
      <c r="G361" s="16">
        <v>52</v>
      </c>
      <c r="H361" s="16">
        <v>0.5</v>
      </c>
      <c r="I361" s="16">
        <v>34</v>
      </c>
      <c r="J361" s="28">
        <f t="shared" si="607"/>
        <v>17</v>
      </c>
    </row>
    <row r="362" spans="1:10" x14ac:dyDescent="0.25">
      <c r="A362">
        <f t="shared" ca="1" si="605"/>
        <v>0.33766410556160908</v>
      </c>
      <c r="B362" s="14">
        <v>42950</v>
      </c>
      <c r="C362" s="15" t="str">
        <f t="shared" si="606"/>
        <v>agosto</v>
      </c>
      <c r="D362" s="16" t="s">
        <v>18</v>
      </c>
      <c r="E362" s="16">
        <v>75</v>
      </c>
      <c r="F362" s="17">
        <v>0.63</v>
      </c>
      <c r="G362" s="16">
        <v>52</v>
      </c>
      <c r="H362" s="16">
        <v>0.5</v>
      </c>
      <c r="I362" s="16">
        <v>30</v>
      </c>
      <c r="J362" s="28">
        <f t="shared" si="607"/>
        <v>15</v>
      </c>
    </row>
    <row r="363" spans="1:10" x14ac:dyDescent="0.25">
      <c r="A363">
        <f t="shared" ca="1" si="605"/>
        <v>0.76059578361668256</v>
      </c>
      <c r="B363" s="14">
        <v>42889</v>
      </c>
      <c r="C363" s="15" t="str">
        <f t="shared" si="606"/>
        <v>junio</v>
      </c>
      <c r="D363" s="16" t="s">
        <v>16</v>
      </c>
      <c r="E363" s="16">
        <v>81.5</v>
      </c>
      <c r="F363" s="17">
        <v>0.56000000000000005</v>
      </c>
      <c r="G363" s="16">
        <v>59</v>
      </c>
      <c r="H363" s="16">
        <v>0.3</v>
      </c>
      <c r="I363" s="16">
        <v>35</v>
      </c>
      <c r="J363" s="28">
        <f t="shared" si="607"/>
        <v>10.5</v>
      </c>
    </row>
    <row r="364" spans="1:10" x14ac:dyDescent="0.25">
      <c r="A364">
        <f t="shared" ca="1" si="605"/>
        <v>0.49453345763722112</v>
      </c>
      <c r="B364" s="18">
        <v>42752</v>
      </c>
      <c r="C364" s="19" t="str">
        <f t="shared" si="606"/>
        <v>enero</v>
      </c>
      <c r="D364" s="20" t="s">
        <v>19</v>
      </c>
      <c r="E364" s="20">
        <v>32.199999999999996</v>
      </c>
      <c r="F364" s="21">
        <v>1.43</v>
      </c>
      <c r="G364" s="20">
        <v>26</v>
      </c>
      <c r="H364" s="20">
        <v>0.3</v>
      </c>
      <c r="I364" s="20">
        <v>14</v>
      </c>
      <c r="J364" s="27">
        <f t="shared" si="607"/>
        <v>4.2</v>
      </c>
    </row>
    <row r="365" spans="1:10" x14ac:dyDescent="0.25">
      <c r="A365">
        <f t="shared" ca="1" si="605"/>
        <v>0.31491260490593187</v>
      </c>
      <c r="B365" s="14">
        <v>43050</v>
      </c>
      <c r="C365" s="15" t="str">
        <f t="shared" si="606"/>
        <v>noviembre</v>
      </c>
      <c r="D365" s="16" t="s">
        <v>16</v>
      </c>
      <c r="E365" s="16">
        <v>47.3</v>
      </c>
      <c r="F365" s="17">
        <v>0.91</v>
      </c>
      <c r="G365" s="16">
        <v>33</v>
      </c>
      <c r="H365" s="16">
        <v>0.3</v>
      </c>
      <c r="I365" s="16">
        <v>21</v>
      </c>
      <c r="J365" s="28">
        <f t="shared" si="607"/>
        <v>6.3</v>
      </c>
    </row>
    <row r="366" spans="1:10" x14ac:dyDescent="0.25">
      <c r="A366">
        <f t="shared" ca="1" si="605"/>
        <v>3.063895967431185E-2</v>
      </c>
      <c r="B366" s="14">
        <v>42778</v>
      </c>
      <c r="C366" s="15" t="str">
        <f t="shared" si="606"/>
        <v>febrero</v>
      </c>
      <c r="D366" s="16" t="s">
        <v>17</v>
      </c>
      <c r="E366" s="16">
        <v>55.599999999999994</v>
      </c>
      <c r="F366" s="17">
        <v>0.83</v>
      </c>
      <c r="G366" s="16">
        <v>41</v>
      </c>
      <c r="H366" s="16">
        <v>0.3</v>
      </c>
      <c r="I366" s="16">
        <v>22</v>
      </c>
      <c r="J366" s="28">
        <f t="shared" si="607"/>
        <v>6.6</v>
      </c>
    </row>
  </sheetData>
  <conditionalFormatting sqref="E2:E36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3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6">
    <cfRule type="colorScale" priority="5">
      <colorScale>
        <cfvo type="min"/>
        <cfvo type="max"/>
        <color rgb="FFF8696B"/>
        <color rgb="FFFCFCFF"/>
      </colorScale>
    </cfRule>
  </conditionalFormatting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{102816AD-A8D9-4630-8702-B62F8389B866}</x14:id>
        </ext>
      </extLst>
    </cfRule>
  </conditionalFormatting>
  <conditionalFormatting sqref="I2:I366">
    <cfRule type="top10" dxfId="13" priority="2" percent="1" rank="10"/>
  </conditionalFormatting>
  <conditionalFormatting sqref="I2:I366">
    <cfRule type="top10" dxfId="12" priority="1" percent="1" bottom="1" rank="10"/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2816AD-A8D9-4630-8702-B62F8389B86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F2:F366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A375-17C6-42CF-BCA8-128BD7F83F57}">
  <dimension ref="A1:C366"/>
  <sheetViews>
    <sheetView tabSelected="1" workbookViewId="0">
      <selection sqref="A1:C366"/>
    </sheetView>
  </sheetViews>
  <sheetFormatPr defaultColWidth="9.140625" defaultRowHeight="15" x14ac:dyDescent="0.25"/>
  <cols>
    <col min="1" max="1" width="12.140625" customWidth="1"/>
    <col min="3" max="3" width="19.425781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9">
        <v>42736</v>
      </c>
      <c r="B2" s="8">
        <v>2</v>
      </c>
      <c r="C2" s="8">
        <v>27</v>
      </c>
    </row>
    <row r="3" spans="1:3" x14ac:dyDescent="0.25">
      <c r="A3" s="9">
        <v>42737</v>
      </c>
      <c r="B3" s="8">
        <v>1.33</v>
      </c>
      <c r="C3" s="8">
        <v>28.9</v>
      </c>
    </row>
    <row r="4" spans="1:3" x14ac:dyDescent="0.25">
      <c r="A4" s="9">
        <v>42738</v>
      </c>
      <c r="B4" s="8">
        <v>1.33</v>
      </c>
      <c r="C4" s="8">
        <v>34.5</v>
      </c>
    </row>
    <row r="5" spans="1:3" x14ac:dyDescent="0.25">
      <c r="A5" s="9">
        <v>42739</v>
      </c>
      <c r="B5" s="8">
        <v>1.05</v>
      </c>
      <c r="C5" s="8">
        <v>44.099999999999994</v>
      </c>
    </row>
    <row r="6" spans="1:3" x14ac:dyDescent="0.25">
      <c r="A6" s="9">
        <v>42740</v>
      </c>
      <c r="B6" s="8">
        <v>1</v>
      </c>
      <c r="C6" s="8">
        <v>42.4</v>
      </c>
    </row>
    <row r="7" spans="1:3" x14ac:dyDescent="0.25">
      <c r="A7" s="9">
        <v>42741</v>
      </c>
      <c r="B7" s="8">
        <v>1.54</v>
      </c>
      <c r="C7" s="8">
        <v>25.299999999999997</v>
      </c>
    </row>
    <row r="8" spans="1:3" x14ac:dyDescent="0.25">
      <c r="A8" s="9">
        <v>42742</v>
      </c>
      <c r="B8" s="8">
        <v>1.54</v>
      </c>
      <c r="C8" s="8">
        <v>32.9</v>
      </c>
    </row>
    <row r="9" spans="1:3" x14ac:dyDescent="0.25">
      <c r="A9" s="9">
        <v>42743</v>
      </c>
      <c r="B9" s="8">
        <v>1.18</v>
      </c>
      <c r="C9" s="8">
        <v>37.5</v>
      </c>
    </row>
    <row r="10" spans="1:3" x14ac:dyDescent="0.25">
      <c r="A10" s="9">
        <v>42744</v>
      </c>
      <c r="B10" s="8">
        <v>1.18</v>
      </c>
      <c r="C10" s="8">
        <v>38.099999999999994</v>
      </c>
    </row>
    <row r="11" spans="1:3" x14ac:dyDescent="0.25">
      <c r="A11" s="9">
        <v>42745</v>
      </c>
      <c r="B11" s="8">
        <v>1.05</v>
      </c>
      <c r="C11" s="8">
        <v>43.4</v>
      </c>
    </row>
    <row r="12" spans="1:3" x14ac:dyDescent="0.25">
      <c r="A12" s="9">
        <v>42746</v>
      </c>
      <c r="B12" s="8">
        <v>1.54</v>
      </c>
      <c r="C12" s="8">
        <v>32.599999999999994</v>
      </c>
    </row>
    <row r="13" spans="1:3" x14ac:dyDescent="0.25">
      <c r="A13" s="9">
        <v>42747</v>
      </c>
      <c r="B13" s="8">
        <v>1.33</v>
      </c>
      <c r="C13" s="8">
        <v>38.199999999999996</v>
      </c>
    </row>
    <row r="14" spans="1:3" x14ac:dyDescent="0.25">
      <c r="A14" s="9">
        <v>42748</v>
      </c>
      <c r="B14" s="8">
        <v>1.33</v>
      </c>
      <c r="C14" s="8">
        <v>37.5</v>
      </c>
    </row>
    <row r="15" spans="1:3" x14ac:dyDescent="0.25">
      <c r="A15" s="9">
        <v>42749</v>
      </c>
      <c r="B15" s="8">
        <v>1.05</v>
      </c>
      <c r="C15" s="8">
        <v>44.099999999999994</v>
      </c>
    </row>
    <row r="16" spans="1:3" x14ac:dyDescent="0.25">
      <c r="A16" s="9">
        <v>42750</v>
      </c>
      <c r="B16" s="8">
        <v>1.1100000000000001</v>
      </c>
      <c r="C16" s="8">
        <v>43.4</v>
      </c>
    </row>
    <row r="17" spans="1:3" x14ac:dyDescent="0.25">
      <c r="A17" s="9">
        <v>42751</v>
      </c>
      <c r="B17" s="8">
        <v>1.67</v>
      </c>
      <c r="C17" s="8">
        <v>30.599999999999998</v>
      </c>
    </row>
    <row r="18" spans="1:3" x14ac:dyDescent="0.25">
      <c r="A18" s="9">
        <v>42752</v>
      </c>
      <c r="B18" s="8">
        <v>1.43</v>
      </c>
      <c r="C18" s="8">
        <v>32.199999999999996</v>
      </c>
    </row>
    <row r="19" spans="1:3" x14ac:dyDescent="0.25">
      <c r="A19" s="9">
        <v>42753</v>
      </c>
      <c r="B19" s="8">
        <v>1.18</v>
      </c>
      <c r="C19" s="8">
        <v>42.8</v>
      </c>
    </row>
    <row r="20" spans="1:3" x14ac:dyDescent="0.25">
      <c r="A20" s="9">
        <v>42754</v>
      </c>
      <c r="B20" s="8">
        <v>1.18</v>
      </c>
      <c r="C20" s="8">
        <v>43.099999999999994</v>
      </c>
    </row>
    <row r="21" spans="1:3" x14ac:dyDescent="0.25">
      <c r="A21" s="9">
        <v>42755</v>
      </c>
      <c r="B21" s="8">
        <v>1.43</v>
      </c>
      <c r="C21" s="8">
        <v>31.599999999999998</v>
      </c>
    </row>
    <row r="22" spans="1:3" x14ac:dyDescent="0.25">
      <c r="A22" s="9">
        <v>42756</v>
      </c>
      <c r="B22" s="8">
        <v>1.25</v>
      </c>
      <c r="C22" s="8">
        <v>36.199999999999996</v>
      </c>
    </row>
    <row r="23" spans="1:3" x14ac:dyDescent="0.25">
      <c r="A23" s="9">
        <v>42757</v>
      </c>
      <c r="B23" s="8">
        <v>1.1100000000000001</v>
      </c>
      <c r="C23" s="8">
        <v>40.799999999999997</v>
      </c>
    </row>
    <row r="24" spans="1:3" x14ac:dyDescent="0.25">
      <c r="A24" s="9">
        <v>42758</v>
      </c>
      <c r="B24" s="8">
        <v>1.05</v>
      </c>
      <c r="C24" s="8">
        <v>38.099999999999994</v>
      </c>
    </row>
    <row r="25" spans="1:3" x14ac:dyDescent="0.25">
      <c r="A25" s="9">
        <v>42759</v>
      </c>
      <c r="B25" s="8">
        <v>1.54</v>
      </c>
      <c r="C25" s="8">
        <v>28.599999999999998</v>
      </c>
    </row>
    <row r="26" spans="1:3" x14ac:dyDescent="0.25">
      <c r="A26" s="9">
        <v>42760</v>
      </c>
      <c r="B26" s="8">
        <v>1.25</v>
      </c>
      <c r="C26" s="8">
        <v>32.199999999999996</v>
      </c>
    </row>
    <row r="27" spans="1:3" x14ac:dyDescent="0.25">
      <c r="A27" s="9">
        <v>42761</v>
      </c>
      <c r="B27" s="8">
        <v>1.25</v>
      </c>
      <c r="C27" s="8">
        <v>35.799999999999997</v>
      </c>
    </row>
    <row r="28" spans="1:3" x14ac:dyDescent="0.25">
      <c r="A28" s="9">
        <v>42762</v>
      </c>
      <c r="B28" s="8">
        <v>1.05</v>
      </c>
      <c r="C28" s="8">
        <v>42.099999999999994</v>
      </c>
    </row>
    <row r="29" spans="1:3" x14ac:dyDescent="0.25">
      <c r="A29" s="9">
        <v>42763</v>
      </c>
      <c r="B29" s="8">
        <v>1.33</v>
      </c>
      <c r="C29" s="8">
        <v>34.9</v>
      </c>
    </row>
    <row r="30" spans="1:3" x14ac:dyDescent="0.25">
      <c r="A30" s="9">
        <v>42764</v>
      </c>
      <c r="B30" s="8">
        <v>1.33</v>
      </c>
      <c r="C30" s="8">
        <v>35.199999999999996</v>
      </c>
    </row>
    <row r="31" spans="1:3" x14ac:dyDescent="0.25">
      <c r="A31" s="9">
        <v>42765</v>
      </c>
      <c r="B31" s="8">
        <v>1.05</v>
      </c>
      <c r="C31" s="8">
        <v>41.099999999999994</v>
      </c>
    </row>
    <row r="32" spans="1:3" x14ac:dyDescent="0.25">
      <c r="A32" s="9">
        <v>42766</v>
      </c>
      <c r="B32" s="8">
        <v>1.05</v>
      </c>
      <c r="C32" s="8">
        <v>40.4</v>
      </c>
    </row>
    <row r="33" spans="1:3" x14ac:dyDescent="0.25">
      <c r="A33" s="9">
        <v>42767</v>
      </c>
      <c r="B33" s="8">
        <v>1</v>
      </c>
      <c r="C33" s="8">
        <v>42.4</v>
      </c>
    </row>
    <row r="34" spans="1:3" x14ac:dyDescent="0.25">
      <c r="A34" s="9">
        <v>42768</v>
      </c>
      <c r="B34" s="8">
        <v>1</v>
      </c>
      <c r="C34" s="8">
        <v>52</v>
      </c>
    </row>
    <row r="35" spans="1:3" x14ac:dyDescent="0.25">
      <c r="A35" s="9">
        <v>42769</v>
      </c>
      <c r="B35" s="8">
        <v>0.87</v>
      </c>
      <c r="C35" s="8">
        <v>50.3</v>
      </c>
    </row>
    <row r="36" spans="1:3" x14ac:dyDescent="0.25">
      <c r="A36" s="9">
        <v>42770</v>
      </c>
      <c r="B36" s="8">
        <v>0.83</v>
      </c>
      <c r="C36" s="8">
        <v>56.599999999999994</v>
      </c>
    </row>
    <row r="37" spans="1:3" x14ac:dyDescent="0.25">
      <c r="A37" s="9">
        <v>42771</v>
      </c>
      <c r="B37" s="8">
        <v>1.1100000000000001</v>
      </c>
      <c r="C37" s="8">
        <v>45.4</v>
      </c>
    </row>
    <row r="38" spans="1:3" x14ac:dyDescent="0.25">
      <c r="A38" s="9">
        <v>42772</v>
      </c>
      <c r="B38" s="8">
        <v>0.95</v>
      </c>
      <c r="C38" s="8">
        <v>45</v>
      </c>
    </row>
    <row r="39" spans="1:3" x14ac:dyDescent="0.25">
      <c r="A39" s="9">
        <v>42773</v>
      </c>
      <c r="B39" s="8">
        <v>0.87</v>
      </c>
      <c r="C39" s="8">
        <v>52.3</v>
      </c>
    </row>
    <row r="40" spans="1:3" x14ac:dyDescent="0.25">
      <c r="A40" s="9">
        <v>42774</v>
      </c>
      <c r="B40" s="8">
        <v>0.87</v>
      </c>
      <c r="C40" s="8">
        <v>52.599999999999994</v>
      </c>
    </row>
    <row r="41" spans="1:3" x14ac:dyDescent="0.25">
      <c r="A41" s="9">
        <v>42775</v>
      </c>
      <c r="B41" s="8">
        <v>1</v>
      </c>
      <c r="C41" s="8">
        <v>42.699999999999996</v>
      </c>
    </row>
    <row r="42" spans="1:3" x14ac:dyDescent="0.25">
      <c r="A42" s="9">
        <v>42776</v>
      </c>
      <c r="B42" s="8">
        <v>0.91</v>
      </c>
      <c r="C42" s="8">
        <v>50</v>
      </c>
    </row>
    <row r="43" spans="1:3" x14ac:dyDescent="0.25">
      <c r="A43" s="9">
        <v>42777</v>
      </c>
      <c r="B43" s="8">
        <v>0.91</v>
      </c>
      <c r="C43" s="8">
        <v>51.3</v>
      </c>
    </row>
    <row r="44" spans="1:3" x14ac:dyDescent="0.25">
      <c r="A44" s="9">
        <v>42778</v>
      </c>
      <c r="B44" s="8">
        <v>0.83</v>
      </c>
      <c r="C44" s="8">
        <v>55.599999999999994</v>
      </c>
    </row>
    <row r="45" spans="1:3" x14ac:dyDescent="0.25">
      <c r="A45" s="9">
        <v>42779</v>
      </c>
      <c r="B45" s="8">
        <v>1.1100000000000001</v>
      </c>
      <c r="C45" s="8">
        <v>46.4</v>
      </c>
    </row>
    <row r="46" spans="1:3" x14ac:dyDescent="0.25">
      <c r="A46" s="9">
        <v>42780</v>
      </c>
      <c r="B46" s="8">
        <v>0.95</v>
      </c>
      <c r="C46" s="8">
        <v>47.699999999999996</v>
      </c>
    </row>
    <row r="47" spans="1:3" x14ac:dyDescent="0.25">
      <c r="A47" s="9">
        <v>42781</v>
      </c>
      <c r="B47" s="8">
        <v>0.91</v>
      </c>
      <c r="C47" s="8">
        <v>52</v>
      </c>
    </row>
    <row r="48" spans="1:3" x14ac:dyDescent="0.25">
      <c r="A48" s="9">
        <v>42782</v>
      </c>
      <c r="B48" s="8">
        <v>0.87</v>
      </c>
      <c r="C48" s="8">
        <v>47.3</v>
      </c>
    </row>
    <row r="49" spans="1:3" x14ac:dyDescent="0.25">
      <c r="A49" s="9">
        <v>42783</v>
      </c>
      <c r="B49" s="8">
        <v>1</v>
      </c>
      <c r="C49" s="8">
        <v>40.4</v>
      </c>
    </row>
    <row r="50" spans="1:3" x14ac:dyDescent="0.25">
      <c r="A50" s="9">
        <v>42784</v>
      </c>
      <c r="B50" s="8">
        <v>0.95</v>
      </c>
      <c r="C50" s="8">
        <v>43.699999999999996</v>
      </c>
    </row>
    <row r="51" spans="1:3" x14ac:dyDescent="0.25">
      <c r="A51" s="9">
        <v>42785</v>
      </c>
      <c r="B51" s="8">
        <v>0.95</v>
      </c>
      <c r="C51" s="8">
        <v>50</v>
      </c>
    </row>
    <row r="52" spans="1:3" x14ac:dyDescent="0.25">
      <c r="A52" s="9">
        <v>42786</v>
      </c>
      <c r="B52" s="8">
        <v>0.95</v>
      </c>
      <c r="C52" s="8">
        <v>50.3</v>
      </c>
    </row>
    <row r="53" spans="1:3" x14ac:dyDescent="0.25">
      <c r="A53" s="9">
        <v>42787</v>
      </c>
      <c r="B53" s="8">
        <v>1</v>
      </c>
      <c r="C53" s="8">
        <v>42.4</v>
      </c>
    </row>
    <row r="54" spans="1:3" x14ac:dyDescent="0.25">
      <c r="A54" s="9">
        <v>42788</v>
      </c>
      <c r="B54" s="8">
        <v>0.95</v>
      </c>
      <c r="C54" s="8">
        <v>47.699999999999996</v>
      </c>
    </row>
    <row r="55" spans="1:3" x14ac:dyDescent="0.25">
      <c r="A55" s="9">
        <v>42789</v>
      </c>
      <c r="B55" s="8">
        <v>1</v>
      </c>
      <c r="C55" s="8">
        <v>45</v>
      </c>
    </row>
    <row r="56" spans="1:3" x14ac:dyDescent="0.25">
      <c r="A56" s="9">
        <v>42790</v>
      </c>
      <c r="B56" s="8">
        <v>0.87</v>
      </c>
      <c r="C56" s="8">
        <v>47.3</v>
      </c>
    </row>
    <row r="57" spans="1:3" x14ac:dyDescent="0.25">
      <c r="A57" s="9">
        <v>42791</v>
      </c>
      <c r="B57" s="8">
        <v>1</v>
      </c>
      <c r="C57" s="8">
        <v>42.4</v>
      </c>
    </row>
    <row r="58" spans="1:3" x14ac:dyDescent="0.25">
      <c r="A58" s="9">
        <v>42792</v>
      </c>
      <c r="B58" s="8">
        <v>1.05</v>
      </c>
      <c r="C58" s="8">
        <v>48.699999999999996</v>
      </c>
    </row>
    <row r="59" spans="1:3" x14ac:dyDescent="0.25">
      <c r="A59" s="9">
        <v>42793</v>
      </c>
      <c r="B59" s="8">
        <v>1</v>
      </c>
      <c r="C59" s="8">
        <v>45</v>
      </c>
    </row>
    <row r="60" spans="1:3" x14ac:dyDescent="0.25">
      <c r="A60" s="9">
        <v>42794</v>
      </c>
      <c r="B60" s="8">
        <v>0.91</v>
      </c>
      <c r="C60" s="8">
        <v>49.599999999999994</v>
      </c>
    </row>
    <row r="61" spans="1:3" x14ac:dyDescent="0.25">
      <c r="A61" s="9">
        <v>42795</v>
      </c>
      <c r="B61" s="8">
        <v>0.87</v>
      </c>
      <c r="C61" s="8">
        <v>57.9</v>
      </c>
    </row>
    <row r="62" spans="1:3" x14ac:dyDescent="0.25">
      <c r="A62" s="9">
        <v>42796</v>
      </c>
      <c r="B62" s="8">
        <v>0.8</v>
      </c>
      <c r="C62" s="8">
        <v>57.199999999999996</v>
      </c>
    </row>
    <row r="63" spans="1:3" x14ac:dyDescent="0.25">
      <c r="A63" s="9">
        <v>42797</v>
      </c>
      <c r="B63" s="8">
        <v>0.77</v>
      </c>
      <c r="C63" s="8">
        <v>60.199999999999996</v>
      </c>
    </row>
    <row r="64" spans="1:3" x14ac:dyDescent="0.25">
      <c r="A64" s="9">
        <v>42798</v>
      </c>
      <c r="B64" s="8">
        <v>0.77</v>
      </c>
      <c r="C64" s="8">
        <v>59.499999999999993</v>
      </c>
    </row>
    <row r="65" spans="1:3" x14ac:dyDescent="0.25">
      <c r="A65" s="9">
        <v>42799</v>
      </c>
      <c r="B65" s="8">
        <v>0.87</v>
      </c>
      <c r="C65" s="8">
        <v>55.9</v>
      </c>
    </row>
    <row r="66" spans="1:3" x14ac:dyDescent="0.25">
      <c r="A66" s="9">
        <v>42800</v>
      </c>
      <c r="B66" s="8">
        <v>0.77</v>
      </c>
      <c r="C66" s="8">
        <v>61.199999999999996</v>
      </c>
    </row>
    <row r="67" spans="1:3" x14ac:dyDescent="0.25">
      <c r="A67" s="9">
        <v>42801</v>
      </c>
      <c r="B67" s="8">
        <v>0.77</v>
      </c>
      <c r="C67" s="8">
        <v>60.199999999999996</v>
      </c>
    </row>
    <row r="68" spans="1:3" x14ac:dyDescent="0.25">
      <c r="A68" s="9">
        <v>42802</v>
      </c>
      <c r="B68" s="8">
        <v>0.77</v>
      </c>
      <c r="C68" s="8">
        <v>58.499999999999993</v>
      </c>
    </row>
    <row r="69" spans="1:3" x14ac:dyDescent="0.25">
      <c r="A69" s="9">
        <v>42803</v>
      </c>
      <c r="B69" s="8">
        <v>0.8</v>
      </c>
      <c r="C69" s="8">
        <v>52.9</v>
      </c>
    </row>
    <row r="70" spans="1:3" x14ac:dyDescent="0.25">
      <c r="A70" s="9">
        <v>42804</v>
      </c>
      <c r="B70" s="8">
        <v>0.83</v>
      </c>
      <c r="C70" s="8">
        <v>59.199999999999996</v>
      </c>
    </row>
    <row r="71" spans="1:3" x14ac:dyDescent="0.25">
      <c r="A71" s="9">
        <v>42805</v>
      </c>
      <c r="B71" s="8">
        <v>0.83</v>
      </c>
      <c r="C71" s="8">
        <v>58.199999999999996</v>
      </c>
    </row>
    <row r="72" spans="1:3" x14ac:dyDescent="0.25">
      <c r="A72" s="9">
        <v>42806</v>
      </c>
      <c r="B72" s="8">
        <v>0.74</v>
      </c>
      <c r="C72" s="8">
        <v>61.499999999999993</v>
      </c>
    </row>
    <row r="73" spans="1:3" x14ac:dyDescent="0.25">
      <c r="A73" s="9">
        <v>42807</v>
      </c>
      <c r="B73" s="8">
        <v>0.87</v>
      </c>
      <c r="C73" s="8">
        <v>55.9</v>
      </c>
    </row>
    <row r="74" spans="1:3" x14ac:dyDescent="0.25">
      <c r="A74" s="9">
        <v>42808</v>
      </c>
      <c r="B74" s="8">
        <v>0.87</v>
      </c>
      <c r="C74" s="8">
        <v>58.9</v>
      </c>
    </row>
    <row r="75" spans="1:3" x14ac:dyDescent="0.25">
      <c r="A75" s="9">
        <v>42809</v>
      </c>
      <c r="B75" s="8">
        <v>0.83</v>
      </c>
      <c r="C75" s="8">
        <v>56.199999999999996</v>
      </c>
    </row>
    <row r="76" spans="1:3" x14ac:dyDescent="0.25">
      <c r="A76" s="9">
        <v>42810</v>
      </c>
      <c r="B76" s="8">
        <v>0.83</v>
      </c>
      <c r="C76" s="8">
        <v>60.199999999999996</v>
      </c>
    </row>
    <row r="77" spans="1:3" x14ac:dyDescent="0.25">
      <c r="A77" s="9">
        <v>42811</v>
      </c>
      <c r="B77" s="8">
        <v>0.77</v>
      </c>
      <c r="C77" s="8">
        <v>56.499999999999993</v>
      </c>
    </row>
    <row r="78" spans="1:3" x14ac:dyDescent="0.25">
      <c r="A78" s="9">
        <v>42812</v>
      </c>
      <c r="B78" s="8">
        <v>0.83</v>
      </c>
      <c r="C78" s="8">
        <v>53.9</v>
      </c>
    </row>
    <row r="79" spans="1:3" x14ac:dyDescent="0.25">
      <c r="A79" s="9">
        <v>42813</v>
      </c>
      <c r="B79" s="8">
        <v>0.83</v>
      </c>
      <c r="C79" s="8">
        <v>56.9</v>
      </c>
    </row>
    <row r="80" spans="1:3" x14ac:dyDescent="0.25">
      <c r="A80" s="9">
        <v>42814</v>
      </c>
      <c r="B80" s="8">
        <v>0.77</v>
      </c>
      <c r="C80" s="8">
        <v>58.199999999999996</v>
      </c>
    </row>
    <row r="81" spans="1:3" x14ac:dyDescent="0.25">
      <c r="A81" s="9">
        <v>42815</v>
      </c>
      <c r="B81" s="8">
        <v>0.83</v>
      </c>
      <c r="C81" s="8">
        <v>57.199999999999996</v>
      </c>
    </row>
    <row r="82" spans="1:3" x14ac:dyDescent="0.25">
      <c r="A82" s="9">
        <v>42816</v>
      </c>
      <c r="B82" s="8">
        <v>0.74</v>
      </c>
      <c r="C82" s="8">
        <v>56.499999999999993</v>
      </c>
    </row>
    <row r="83" spans="1:3" x14ac:dyDescent="0.25">
      <c r="A83" s="9">
        <v>42817</v>
      </c>
      <c r="B83" s="8">
        <v>0.87</v>
      </c>
      <c r="C83" s="8">
        <v>55.9</v>
      </c>
    </row>
    <row r="84" spans="1:3" x14ac:dyDescent="0.25">
      <c r="A84" s="9">
        <v>42818</v>
      </c>
      <c r="B84" s="8">
        <v>0.83</v>
      </c>
      <c r="C84" s="8">
        <v>56.9</v>
      </c>
    </row>
    <row r="85" spans="1:3" x14ac:dyDescent="0.25">
      <c r="A85" s="9">
        <v>42819</v>
      </c>
      <c r="B85" s="8">
        <v>0.8</v>
      </c>
      <c r="C85" s="8">
        <v>58.199999999999996</v>
      </c>
    </row>
    <row r="86" spans="1:3" x14ac:dyDescent="0.25">
      <c r="A86" s="9">
        <v>42820</v>
      </c>
      <c r="B86" s="8">
        <v>0.77</v>
      </c>
      <c r="C86" s="8">
        <v>59.499999999999993</v>
      </c>
    </row>
    <row r="87" spans="1:3" x14ac:dyDescent="0.25">
      <c r="A87" s="9">
        <v>42821</v>
      </c>
      <c r="B87" s="8">
        <v>0.74</v>
      </c>
      <c r="C87" s="8">
        <v>60.499999999999993</v>
      </c>
    </row>
    <row r="88" spans="1:3" x14ac:dyDescent="0.25">
      <c r="A88" s="9">
        <v>42822</v>
      </c>
      <c r="B88" s="8">
        <v>0.83</v>
      </c>
      <c r="C88" s="8">
        <v>55.9</v>
      </c>
    </row>
    <row r="89" spans="1:3" x14ac:dyDescent="0.25">
      <c r="A89" s="9">
        <v>42823</v>
      </c>
      <c r="B89" s="8">
        <v>0.83</v>
      </c>
      <c r="C89" s="8">
        <v>57.199999999999996</v>
      </c>
    </row>
    <row r="90" spans="1:3" x14ac:dyDescent="0.25">
      <c r="A90" s="9">
        <v>42824</v>
      </c>
      <c r="B90" s="8">
        <v>0.8</v>
      </c>
      <c r="C90" s="8">
        <v>55.199999999999996</v>
      </c>
    </row>
    <row r="91" spans="1:3" x14ac:dyDescent="0.25">
      <c r="A91" s="9">
        <v>42825</v>
      </c>
      <c r="B91" s="8">
        <v>0.77</v>
      </c>
      <c r="C91" s="8">
        <v>58.499999999999993</v>
      </c>
    </row>
    <row r="92" spans="1:3" x14ac:dyDescent="0.25">
      <c r="A92" s="9">
        <v>42826</v>
      </c>
      <c r="B92" s="8">
        <v>0.8</v>
      </c>
      <c r="C92" s="8">
        <v>57.499999999999993</v>
      </c>
    </row>
    <row r="93" spans="1:3" x14ac:dyDescent="0.25">
      <c r="A93" s="9">
        <v>42827</v>
      </c>
      <c r="B93" s="8">
        <v>0.74</v>
      </c>
      <c r="C93" s="8">
        <v>65.8</v>
      </c>
    </row>
    <row r="94" spans="1:3" x14ac:dyDescent="0.25">
      <c r="A94" s="9">
        <v>42828</v>
      </c>
      <c r="B94" s="8">
        <v>0.74</v>
      </c>
      <c r="C94" s="8">
        <v>60.8</v>
      </c>
    </row>
    <row r="95" spans="1:3" x14ac:dyDescent="0.25">
      <c r="A95" s="9">
        <v>42829</v>
      </c>
      <c r="B95" s="8">
        <v>0.71</v>
      </c>
      <c r="C95" s="8">
        <v>62.099999999999994</v>
      </c>
    </row>
    <row r="96" spans="1:3" x14ac:dyDescent="0.25">
      <c r="A96" s="9">
        <v>42830</v>
      </c>
      <c r="B96" s="8">
        <v>0.71</v>
      </c>
      <c r="C96" s="8">
        <v>64.399999999999991</v>
      </c>
    </row>
    <row r="97" spans="1:3" x14ac:dyDescent="0.25">
      <c r="A97" s="9">
        <v>42831</v>
      </c>
      <c r="B97" s="8">
        <v>0.8</v>
      </c>
      <c r="C97" s="8">
        <v>57.499999999999993</v>
      </c>
    </row>
    <row r="98" spans="1:3" x14ac:dyDescent="0.25">
      <c r="A98" s="9">
        <v>42832</v>
      </c>
      <c r="B98" s="8">
        <v>0.74</v>
      </c>
      <c r="C98" s="8">
        <v>59.8</v>
      </c>
    </row>
    <row r="99" spans="1:3" x14ac:dyDescent="0.25">
      <c r="A99" s="9">
        <v>42833</v>
      </c>
      <c r="B99" s="8">
        <v>0.74</v>
      </c>
      <c r="C99" s="8">
        <v>63.8</v>
      </c>
    </row>
    <row r="100" spans="1:3" x14ac:dyDescent="0.25">
      <c r="A100" s="9">
        <v>42834</v>
      </c>
      <c r="B100" s="8">
        <v>0.69</v>
      </c>
      <c r="C100" s="8">
        <v>63.099999999999994</v>
      </c>
    </row>
    <row r="101" spans="1:3" x14ac:dyDescent="0.25">
      <c r="A101" s="9">
        <v>42835</v>
      </c>
      <c r="B101" s="8">
        <v>0.74</v>
      </c>
      <c r="C101" s="8">
        <v>58.499999999999993</v>
      </c>
    </row>
    <row r="102" spans="1:3" x14ac:dyDescent="0.25">
      <c r="A102" s="9">
        <v>42836</v>
      </c>
      <c r="B102" s="8">
        <v>0.74</v>
      </c>
      <c r="C102" s="8">
        <v>60.8</v>
      </c>
    </row>
    <row r="103" spans="1:3" x14ac:dyDescent="0.25">
      <c r="A103" s="9">
        <v>42837</v>
      </c>
      <c r="B103" s="8">
        <v>0.74</v>
      </c>
      <c r="C103" s="8">
        <v>66.099999999999994</v>
      </c>
    </row>
    <row r="104" spans="1:3" x14ac:dyDescent="0.25">
      <c r="A104" s="9">
        <v>42838</v>
      </c>
      <c r="B104" s="8">
        <v>0.69</v>
      </c>
      <c r="C104" s="8">
        <v>61.099999999999994</v>
      </c>
    </row>
    <row r="105" spans="1:3" x14ac:dyDescent="0.25">
      <c r="A105" s="9">
        <v>42839</v>
      </c>
      <c r="B105" s="8">
        <v>0.77</v>
      </c>
      <c r="C105" s="8">
        <v>61.499999999999993</v>
      </c>
    </row>
    <row r="106" spans="1:3" x14ac:dyDescent="0.25">
      <c r="A106" s="9">
        <v>42840</v>
      </c>
      <c r="B106" s="8">
        <v>0.74</v>
      </c>
      <c r="C106" s="8">
        <v>65.8</v>
      </c>
    </row>
    <row r="107" spans="1:3" x14ac:dyDescent="0.25">
      <c r="A107" s="9">
        <v>42841</v>
      </c>
      <c r="B107" s="8">
        <v>0.69</v>
      </c>
      <c r="C107" s="8">
        <v>65.099999999999994</v>
      </c>
    </row>
    <row r="108" spans="1:3" x14ac:dyDescent="0.25">
      <c r="A108" s="9">
        <v>42842</v>
      </c>
      <c r="B108" s="8">
        <v>0.71</v>
      </c>
      <c r="C108" s="8">
        <v>64.099999999999994</v>
      </c>
    </row>
    <row r="109" spans="1:3" x14ac:dyDescent="0.25">
      <c r="A109" s="9">
        <v>42843</v>
      </c>
      <c r="B109" s="8">
        <v>0.74</v>
      </c>
      <c r="C109" s="8">
        <v>62.499999999999993</v>
      </c>
    </row>
    <row r="110" spans="1:3" x14ac:dyDescent="0.25">
      <c r="A110" s="9">
        <v>42844</v>
      </c>
      <c r="B110" s="8">
        <v>0.77</v>
      </c>
      <c r="C110" s="8">
        <v>59.8</v>
      </c>
    </row>
    <row r="111" spans="1:3" x14ac:dyDescent="0.25">
      <c r="A111" s="9">
        <v>42845</v>
      </c>
      <c r="B111" s="8">
        <v>0.69</v>
      </c>
      <c r="C111" s="8">
        <v>68.099999999999994</v>
      </c>
    </row>
    <row r="112" spans="1:3" x14ac:dyDescent="0.25">
      <c r="A112" s="9">
        <v>42846</v>
      </c>
      <c r="B112" s="8">
        <v>0.74</v>
      </c>
      <c r="C112" s="8">
        <v>67.099999999999994</v>
      </c>
    </row>
    <row r="113" spans="1:3" x14ac:dyDescent="0.25">
      <c r="A113" s="9">
        <v>42847</v>
      </c>
      <c r="B113" s="8">
        <v>0.77</v>
      </c>
      <c r="C113" s="8">
        <v>57.499999999999993</v>
      </c>
    </row>
    <row r="114" spans="1:3" x14ac:dyDescent="0.25">
      <c r="A114" s="9">
        <v>42848</v>
      </c>
      <c r="B114" s="8">
        <v>0.77</v>
      </c>
      <c r="C114" s="8">
        <v>60.8</v>
      </c>
    </row>
    <row r="115" spans="1:3" x14ac:dyDescent="0.25">
      <c r="A115" s="9">
        <v>42849</v>
      </c>
      <c r="B115" s="8">
        <v>0.69</v>
      </c>
      <c r="C115" s="8">
        <v>65.099999999999994</v>
      </c>
    </row>
    <row r="116" spans="1:3" x14ac:dyDescent="0.25">
      <c r="A116" s="9">
        <v>42850</v>
      </c>
      <c r="B116" s="8">
        <v>0.71</v>
      </c>
      <c r="C116" s="8">
        <v>65.099999999999994</v>
      </c>
    </row>
    <row r="117" spans="1:3" x14ac:dyDescent="0.25">
      <c r="A117" s="9">
        <v>42851</v>
      </c>
      <c r="B117" s="8">
        <v>0.8</v>
      </c>
      <c r="C117" s="8">
        <v>62.499999999999993</v>
      </c>
    </row>
    <row r="118" spans="1:3" x14ac:dyDescent="0.25">
      <c r="A118" s="9">
        <v>42852</v>
      </c>
      <c r="B118" s="8">
        <v>0.77</v>
      </c>
      <c r="C118" s="8">
        <v>63.499999999999993</v>
      </c>
    </row>
    <row r="119" spans="1:3" x14ac:dyDescent="0.25">
      <c r="A119" s="9">
        <v>42853</v>
      </c>
      <c r="B119" s="8">
        <v>0.74</v>
      </c>
      <c r="C119" s="8">
        <v>58.8</v>
      </c>
    </row>
    <row r="120" spans="1:3" x14ac:dyDescent="0.25">
      <c r="A120" s="9">
        <v>42854</v>
      </c>
      <c r="B120" s="8">
        <v>0.71</v>
      </c>
      <c r="C120" s="8">
        <v>65.099999999999994</v>
      </c>
    </row>
    <row r="121" spans="1:3" x14ac:dyDescent="0.25">
      <c r="A121" s="9">
        <v>42855</v>
      </c>
      <c r="B121" s="8">
        <v>0.74</v>
      </c>
      <c r="C121" s="8">
        <v>67.099999999999994</v>
      </c>
    </row>
    <row r="122" spans="1:3" x14ac:dyDescent="0.25">
      <c r="A122" s="9">
        <v>42856</v>
      </c>
      <c r="B122" s="8">
        <v>0.65</v>
      </c>
      <c r="C122" s="8">
        <v>66.699999999999989</v>
      </c>
    </row>
    <row r="123" spans="1:3" x14ac:dyDescent="0.25">
      <c r="A123" s="9">
        <v>42857</v>
      </c>
      <c r="B123" s="8">
        <v>0.69</v>
      </c>
      <c r="C123" s="8">
        <v>65.699999999999989</v>
      </c>
    </row>
    <row r="124" spans="1:3" x14ac:dyDescent="0.25">
      <c r="A124" s="9">
        <v>42858</v>
      </c>
      <c r="B124" s="8">
        <v>0.63</v>
      </c>
      <c r="C124" s="8">
        <v>71</v>
      </c>
    </row>
    <row r="125" spans="1:3" x14ac:dyDescent="0.25">
      <c r="A125" s="9">
        <v>42859</v>
      </c>
      <c r="B125" s="8">
        <v>0.63</v>
      </c>
      <c r="C125" s="8">
        <v>71.3</v>
      </c>
    </row>
    <row r="126" spans="1:3" x14ac:dyDescent="0.25">
      <c r="A126" s="9">
        <v>42860</v>
      </c>
      <c r="B126" s="8">
        <v>0.71</v>
      </c>
      <c r="C126" s="8">
        <v>69.399999999999991</v>
      </c>
    </row>
    <row r="127" spans="1:3" x14ac:dyDescent="0.25">
      <c r="A127" s="9">
        <v>42861</v>
      </c>
      <c r="B127" s="8">
        <v>0.67</v>
      </c>
      <c r="C127" s="8">
        <v>66.699999999999989</v>
      </c>
    </row>
    <row r="128" spans="1:3" x14ac:dyDescent="0.25">
      <c r="A128" s="9">
        <v>42862</v>
      </c>
      <c r="B128" s="8">
        <v>0.65</v>
      </c>
      <c r="C128" s="8">
        <v>69.699999999999989</v>
      </c>
    </row>
    <row r="129" spans="1:3" x14ac:dyDescent="0.25">
      <c r="A129" s="9">
        <v>42863</v>
      </c>
      <c r="B129" s="8">
        <v>0.67</v>
      </c>
      <c r="C129" s="8">
        <v>75</v>
      </c>
    </row>
    <row r="130" spans="1:3" x14ac:dyDescent="0.25">
      <c r="A130" s="9">
        <v>42864</v>
      </c>
      <c r="B130" s="8">
        <v>0.63</v>
      </c>
      <c r="C130" s="8">
        <v>71.3</v>
      </c>
    </row>
    <row r="131" spans="1:3" x14ac:dyDescent="0.25">
      <c r="A131" s="9">
        <v>42865</v>
      </c>
      <c r="B131" s="8">
        <v>0.69</v>
      </c>
      <c r="C131" s="8">
        <v>69.399999999999991</v>
      </c>
    </row>
    <row r="132" spans="1:3" x14ac:dyDescent="0.25">
      <c r="A132" s="9">
        <v>42866</v>
      </c>
      <c r="B132" s="8">
        <v>0.67</v>
      </c>
      <c r="C132" s="8">
        <v>72.699999999999989</v>
      </c>
    </row>
    <row r="133" spans="1:3" x14ac:dyDescent="0.25">
      <c r="A133" s="9">
        <v>42867</v>
      </c>
      <c r="B133" s="8">
        <v>0.67</v>
      </c>
      <c r="C133" s="8">
        <v>66.699999999999989</v>
      </c>
    </row>
    <row r="134" spans="1:3" x14ac:dyDescent="0.25">
      <c r="A134" s="9">
        <v>42868</v>
      </c>
      <c r="B134" s="8">
        <v>0.65</v>
      </c>
      <c r="C134" s="8">
        <v>70</v>
      </c>
    </row>
    <row r="135" spans="1:3" x14ac:dyDescent="0.25">
      <c r="A135" s="9">
        <v>42869</v>
      </c>
      <c r="B135" s="8">
        <v>0.63</v>
      </c>
      <c r="C135" s="8">
        <v>77.3</v>
      </c>
    </row>
    <row r="136" spans="1:3" x14ac:dyDescent="0.25">
      <c r="A136" s="9">
        <v>42870</v>
      </c>
      <c r="B136" s="8">
        <v>0.69</v>
      </c>
      <c r="C136" s="8">
        <v>63.399999999999991</v>
      </c>
    </row>
    <row r="137" spans="1:3" x14ac:dyDescent="0.25">
      <c r="A137" s="9">
        <v>42871</v>
      </c>
      <c r="B137" s="8">
        <v>0.67</v>
      </c>
      <c r="C137" s="8">
        <v>65.699999999999989</v>
      </c>
    </row>
    <row r="138" spans="1:3" x14ac:dyDescent="0.25">
      <c r="A138" s="9">
        <v>42872</v>
      </c>
      <c r="B138" s="8">
        <v>0.67</v>
      </c>
      <c r="C138" s="8">
        <v>70.699999999999989</v>
      </c>
    </row>
    <row r="139" spans="1:3" x14ac:dyDescent="0.25">
      <c r="A139" s="9">
        <v>42873</v>
      </c>
      <c r="B139" s="8">
        <v>0.67</v>
      </c>
      <c r="C139" s="8">
        <v>72</v>
      </c>
    </row>
    <row r="140" spans="1:3" x14ac:dyDescent="0.25">
      <c r="A140" s="9">
        <v>42874</v>
      </c>
      <c r="B140" s="8">
        <v>0.61</v>
      </c>
      <c r="C140" s="8">
        <v>75.3</v>
      </c>
    </row>
    <row r="141" spans="1:3" x14ac:dyDescent="0.25">
      <c r="A141" s="9">
        <v>42875</v>
      </c>
      <c r="B141" s="8">
        <v>0.67</v>
      </c>
      <c r="C141" s="8">
        <v>64.399999999999991</v>
      </c>
    </row>
    <row r="142" spans="1:3" x14ac:dyDescent="0.25">
      <c r="A142" s="9">
        <v>42876</v>
      </c>
      <c r="B142" s="8">
        <v>0.69</v>
      </c>
      <c r="C142" s="8">
        <v>71.699999999999989</v>
      </c>
    </row>
    <row r="143" spans="1:3" x14ac:dyDescent="0.25">
      <c r="A143" s="9">
        <v>42877</v>
      </c>
      <c r="B143" s="8">
        <v>0.67</v>
      </c>
      <c r="C143" s="8">
        <v>71</v>
      </c>
    </row>
    <row r="144" spans="1:3" x14ac:dyDescent="0.25">
      <c r="A144" s="9">
        <v>42878</v>
      </c>
      <c r="B144" s="8">
        <v>0.63</v>
      </c>
      <c r="C144" s="8">
        <v>76.3</v>
      </c>
    </row>
    <row r="145" spans="1:3" x14ac:dyDescent="0.25">
      <c r="A145" s="9">
        <v>42879</v>
      </c>
      <c r="B145" s="8">
        <v>0.69</v>
      </c>
      <c r="C145" s="8">
        <v>69.399999999999991</v>
      </c>
    </row>
    <row r="146" spans="1:3" x14ac:dyDescent="0.25">
      <c r="A146" s="9">
        <v>42880</v>
      </c>
      <c r="B146" s="8">
        <v>0.69</v>
      </c>
      <c r="C146" s="8">
        <v>71.699999999999989</v>
      </c>
    </row>
    <row r="147" spans="1:3" x14ac:dyDescent="0.25">
      <c r="A147" s="9">
        <v>42881</v>
      </c>
      <c r="B147" s="8">
        <v>0.67</v>
      </c>
      <c r="C147" s="8">
        <v>72</v>
      </c>
    </row>
    <row r="148" spans="1:3" x14ac:dyDescent="0.25">
      <c r="A148" s="9">
        <v>42882</v>
      </c>
      <c r="B148" s="8">
        <v>0.63</v>
      </c>
      <c r="C148" s="8">
        <v>77.3</v>
      </c>
    </row>
    <row r="149" spans="1:3" x14ac:dyDescent="0.25">
      <c r="A149" s="9">
        <v>42883</v>
      </c>
      <c r="B149" s="8">
        <v>0.65</v>
      </c>
      <c r="C149" s="8">
        <v>71.699999999999989</v>
      </c>
    </row>
    <row r="150" spans="1:3" x14ac:dyDescent="0.25">
      <c r="A150" s="9">
        <v>42884</v>
      </c>
      <c r="B150" s="8">
        <v>0.65</v>
      </c>
      <c r="C150" s="8">
        <v>66.699999999999989</v>
      </c>
    </row>
    <row r="151" spans="1:3" x14ac:dyDescent="0.25">
      <c r="A151" s="9">
        <v>42885</v>
      </c>
      <c r="B151" s="8">
        <v>0.67</v>
      </c>
      <c r="C151" s="8">
        <v>75</v>
      </c>
    </row>
    <row r="152" spans="1:3" x14ac:dyDescent="0.25">
      <c r="A152" s="9">
        <v>42886</v>
      </c>
      <c r="B152" s="8">
        <v>0.65</v>
      </c>
      <c r="C152" s="8">
        <v>77.3</v>
      </c>
    </row>
    <row r="153" spans="1:3" x14ac:dyDescent="0.25">
      <c r="A153" s="9">
        <v>42887</v>
      </c>
      <c r="B153" s="8">
        <v>0.65</v>
      </c>
      <c r="C153" s="8">
        <v>71.3</v>
      </c>
    </row>
    <row r="154" spans="1:3" x14ac:dyDescent="0.25">
      <c r="A154" s="9">
        <v>42888</v>
      </c>
      <c r="B154" s="8">
        <v>0.59</v>
      </c>
      <c r="C154" s="8">
        <v>79.899999999999991</v>
      </c>
    </row>
    <row r="155" spans="1:3" x14ac:dyDescent="0.25">
      <c r="A155" s="9">
        <v>42889</v>
      </c>
      <c r="B155" s="8">
        <v>0.56000000000000005</v>
      </c>
      <c r="C155" s="8">
        <v>81.5</v>
      </c>
    </row>
    <row r="156" spans="1:3" x14ac:dyDescent="0.25">
      <c r="A156" s="9">
        <v>42890</v>
      </c>
      <c r="B156" s="8">
        <v>0.51</v>
      </c>
      <c r="C156" s="8">
        <v>90.399999999999991</v>
      </c>
    </row>
    <row r="157" spans="1:3" x14ac:dyDescent="0.25">
      <c r="A157" s="9">
        <v>42891</v>
      </c>
      <c r="B157" s="8">
        <v>0.59</v>
      </c>
      <c r="C157" s="8">
        <v>78.599999999999994</v>
      </c>
    </row>
    <row r="158" spans="1:3" x14ac:dyDescent="0.25">
      <c r="A158" s="9">
        <v>42892</v>
      </c>
      <c r="B158" s="8">
        <v>0.56000000000000005</v>
      </c>
      <c r="C158" s="8">
        <v>84.199999999999989</v>
      </c>
    </row>
    <row r="159" spans="1:3" x14ac:dyDescent="0.25">
      <c r="A159" s="9">
        <v>42893</v>
      </c>
      <c r="B159" s="8">
        <v>0.56000000000000005</v>
      </c>
      <c r="C159" s="8">
        <v>86.8</v>
      </c>
    </row>
    <row r="160" spans="1:3" x14ac:dyDescent="0.25">
      <c r="A160" s="9">
        <v>42894</v>
      </c>
      <c r="B160" s="8">
        <v>0.5</v>
      </c>
      <c r="C160" s="8">
        <v>90.699999999999989</v>
      </c>
    </row>
    <row r="161" spans="1:3" x14ac:dyDescent="0.25">
      <c r="A161" s="9">
        <v>42895</v>
      </c>
      <c r="B161" s="8">
        <v>0.61</v>
      </c>
      <c r="C161" s="8">
        <v>77.599999999999994</v>
      </c>
    </row>
    <row r="162" spans="1:3" x14ac:dyDescent="0.25">
      <c r="A162" s="9">
        <v>42896</v>
      </c>
      <c r="B162" s="8">
        <v>0.54</v>
      </c>
      <c r="C162" s="8">
        <v>79.5</v>
      </c>
    </row>
    <row r="163" spans="1:3" x14ac:dyDescent="0.25">
      <c r="A163" s="9">
        <v>42897</v>
      </c>
      <c r="B163" s="8">
        <v>0.53</v>
      </c>
      <c r="C163" s="8">
        <v>84.8</v>
      </c>
    </row>
    <row r="164" spans="1:3" x14ac:dyDescent="0.25">
      <c r="A164" s="9">
        <v>42898</v>
      </c>
      <c r="B164" s="8">
        <v>0.5</v>
      </c>
      <c r="C164" s="8">
        <v>93</v>
      </c>
    </row>
    <row r="165" spans="1:3" x14ac:dyDescent="0.25">
      <c r="A165" s="9">
        <v>42899</v>
      </c>
      <c r="B165" s="8">
        <v>0.59</v>
      </c>
      <c r="C165" s="8">
        <v>75.599999999999994</v>
      </c>
    </row>
    <row r="166" spans="1:3" x14ac:dyDescent="0.25">
      <c r="A166" s="9">
        <v>42900</v>
      </c>
      <c r="B166" s="8">
        <v>0.56999999999999995</v>
      </c>
      <c r="C166" s="8">
        <v>80.5</v>
      </c>
    </row>
    <row r="167" spans="1:3" x14ac:dyDescent="0.25">
      <c r="A167" s="9">
        <v>42901</v>
      </c>
      <c r="B167" s="8">
        <v>0.56000000000000005</v>
      </c>
      <c r="C167" s="8">
        <v>84.8</v>
      </c>
    </row>
    <row r="168" spans="1:3" x14ac:dyDescent="0.25">
      <c r="A168" s="9">
        <v>42902</v>
      </c>
      <c r="B168" s="8">
        <v>0.47</v>
      </c>
      <c r="C168" s="8">
        <v>99.3</v>
      </c>
    </row>
    <row r="169" spans="1:3" x14ac:dyDescent="0.25">
      <c r="A169" s="9">
        <v>42903</v>
      </c>
      <c r="B169" s="8">
        <v>0.65</v>
      </c>
      <c r="C169" s="8">
        <v>76.3</v>
      </c>
    </row>
    <row r="170" spans="1:3" x14ac:dyDescent="0.25">
      <c r="A170" s="9">
        <v>42904</v>
      </c>
      <c r="B170" s="8">
        <v>0.59</v>
      </c>
      <c r="C170" s="8">
        <v>72.599999999999994</v>
      </c>
    </row>
    <row r="171" spans="1:3" x14ac:dyDescent="0.25">
      <c r="A171" s="9">
        <v>42905</v>
      </c>
      <c r="B171" s="8">
        <v>0.56000000000000005</v>
      </c>
      <c r="C171" s="8">
        <v>86.5</v>
      </c>
    </row>
    <row r="172" spans="1:3" x14ac:dyDescent="0.25">
      <c r="A172" s="9">
        <v>42906</v>
      </c>
      <c r="B172" s="8">
        <v>0.54</v>
      </c>
      <c r="C172" s="8">
        <v>85.1</v>
      </c>
    </row>
    <row r="173" spans="1:3" x14ac:dyDescent="0.25">
      <c r="A173" s="9">
        <v>42907</v>
      </c>
      <c r="B173" s="8">
        <v>0.47</v>
      </c>
      <c r="C173" s="8">
        <v>94.3</v>
      </c>
    </row>
    <row r="174" spans="1:3" x14ac:dyDescent="0.25">
      <c r="A174" s="9">
        <v>42908</v>
      </c>
      <c r="B174" s="8">
        <v>0.65</v>
      </c>
      <c r="C174" s="8">
        <v>72.3</v>
      </c>
    </row>
    <row r="175" spans="1:3" x14ac:dyDescent="0.25">
      <c r="A175" s="9">
        <v>42909</v>
      </c>
      <c r="B175" s="8">
        <v>0.61</v>
      </c>
      <c r="C175" s="8">
        <v>79.899999999999991</v>
      </c>
    </row>
    <row r="176" spans="1:3" x14ac:dyDescent="0.25">
      <c r="A176" s="9">
        <v>42910</v>
      </c>
      <c r="B176" s="8">
        <v>0.56999999999999995</v>
      </c>
      <c r="C176" s="8">
        <v>80.5</v>
      </c>
    </row>
    <row r="177" spans="1:3" x14ac:dyDescent="0.25">
      <c r="A177" s="9">
        <v>42911</v>
      </c>
      <c r="B177" s="8">
        <v>0.51</v>
      </c>
      <c r="C177" s="8">
        <v>85.1</v>
      </c>
    </row>
    <row r="178" spans="1:3" x14ac:dyDescent="0.25">
      <c r="A178" s="9">
        <v>42912</v>
      </c>
      <c r="B178" s="8">
        <v>0.47</v>
      </c>
      <c r="C178" s="8">
        <v>102.6</v>
      </c>
    </row>
    <row r="179" spans="1:3" x14ac:dyDescent="0.25">
      <c r="A179" s="9">
        <v>42913</v>
      </c>
      <c r="B179" s="8">
        <v>0.63</v>
      </c>
      <c r="C179" s="8">
        <v>75.3</v>
      </c>
    </row>
    <row r="180" spans="1:3" x14ac:dyDescent="0.25">
      <c r="A180" s="9">
        <v>42914</v>
      </c>
      <c r="B180" s="8">
        <v>0.59</v>
      </c>
      <c r="C180" s="8">
        <v>75.899999999999991</v>
      </c>
    </row>
    <row r="181" spans="1:3" x14ac:dyDescent="0.25">
      <c r="A181" s="9">
        <v>42915</v>
      </c>
      <c r="B181" s="8">
        <v>0.54</v>
      </c>
      <c r="C181" s="8">
        <v>86.5</v>
      </c>
    </row>
    <row r="182" spans="1:3" x14ac:dyDescent="0.25">
      <c r="A182" s="9">
        <v>42916</v>
      </c>
      <c r="B182" s="8">
        <v>0.53</v>
      </c>
      <c r="C182" s="8">
        <v>89.399999999999991</v>
      </c>
    </row>
    <row r="183" spans="1:3" x14ac:dyDescent="0.25">
      <c r="A183" s="9">
        <v>42917</v>
      </c>
      <c r="B183" s="8">
        <v>0.47</v>
      </c>
      <c r="C183" s="8">
        <v>102.9</v>
      </c>
    </row>
    <row r="184" spans="1:3" x14ac:dyDescent="0.25">
      <c r="A184" s="9">
        <v>42918</v>
      </c>
      <c r="B184" s="8">
        <v>0.51</v>
      </c>
      <c r="C184" s="8">
        <v>93.399999999999991</v>
      </c>
    </row>
    <row r="185" spans="1:3" x14ac:dyDescent="0.25">
      <c r="A185" s="9">
        <v>42919</v>
      </c>
      <c r="B185" s="8">
        <v>0.54</v>
      </c>
      <c r="C185" s="8">
        <v>81.5</v>
      </c>
    </row>
    <row r="186" spans="1:3" x14ac:dyDescent="0.25">
      <c r="A186" s="9">
        <v>42920</v>
      </c>
      <c r="B186" s="8">
        <v>0.59</v>
      </c>
      <c r="C186" s="8">
        <v>84.199999999999989</v>
      </c>
    </row>
    <row r="187" spans="1:3" x14ac:dyDescent="0.25">
      <c r="A187" s="9">
        <v>42921</v>
      </c>
      <c r="B187" s="8">
        <v>0.63</v>
      </c>
      <c r="C187" s="8">
        <v>73.599999999999994</v>
      </c>
    </row>
    <row r="188" spans="1:3" x14ac:dyDescent="0.25">
      <c r="A188" s="9">
        <v>42922</v>
      </c>
      <c r="B188" s="8">
        <v>0.51</v>
      </c>
      <c r="C188" s="8">
        <v>91.699999999999989</v>
      </c>
    </row>
    <row r="189" spans="1:3" x14ac:dyDescent="0.25">
      <c r="A189" s="9">
        <v>42923</v>
      </c>
      <c r="B189" s="8">
        <v>0.56999999999999995</v>
      </c>
      <c r="C189" s="8">
        <v>82.5</v>
      </c>
    </row>
    <row r="190" spans="1:3" x14ac:dyDescent="0.25">
      <c r="A190" s="9">
        <v>42924</v>
      </c>
      <c r="B190" s="8">
        <v>0.56999999999999995</v>
      </c>
      <c r="C190" s="8">
        <v>83.199999999999989</v>
      </c>
    </row>
    <row r="191" spans="1:3" x14ac:dyDescent="0.25">
      <c r="A191" s="9">
        <v>42925</v>
      </c>
      <c r="B191" s="8">
        <v>0.59</v>
      </c>
      <c r="C191" s="8">
        <v>77.899999999999991</v>
      </c>
    </row>
    <row r="192" spans="1:3" x14ac:dyDescent="0.25">
      <c r="A192" s="9">
        <v>42926</v>
      </c>
      <c r="B192" s="8">
        <v>0.49</v>
      </c>
      <c r="C192" s="8">
        <v>98</v>
      </c>
    </row>
    <row r="193" spans="1:3" x14ac:dyDescent="0.25">
      <c r="A193" s="9">
        <v>42927</v>
      </c>
      <c r="B193" s="8">
        <v>0.54</v>
      </c>
      <c r="C193" s="8">
        <v>83.5</v>
      </c>
    </row>
    <row r="194" spans="1:3" x14ac:dyDescent="0.25">
      <c r="A194" s="9">
        <v>42928</v>
      </c>
      <c r="B194" s="8">
        <v>0.56000000000000005</v>
      </c>
      <c r="C194" s="8">
        <v>80.199999999999989</v>
      </c>
    </row>
    <row r="195" spans="1:3" x14ac:dyDescent="0.25">
      <c r="A195" s="9">
        <v>42929</v>
      </c>
      <c r="B195" s="8">
        <v>0.61</v>
      </c>
      <c r="C195" s="8">
        <v>78.899999999999991</v>
      </c>
    </row>
    <row r="196" spans="1:3" x14ac:dyDescent="0.25">
      <c r="A196" s="9">
        <v>42930</v>
      </c>
      <c r="B196" s="8">
        <v>0.5</v>
      </c>
      <c r="C196" s="8">
        <v>92</v>
      </c>
    </row>
    <row r="197" spans="1:3" x14ac:dyDescent="0.25">
      <c r="A197" s="9">
        <v>42931</v>
      </c>
      <c r="B197" s="8">
        <v>0.54</v>
      </c>
      <c r="C197" s="8">
        <v>82.5</v>
      </c>
    </row>
    <row r="198" spans="1:3" x14ac:dyDescent="0.25">
      <c r="A198" s="9">
        <v>42932</v>
      </c>
      <c r="B198" s="8">
        <v>0.59</v>
      </c>
      <c r="C198" s="8">
        <v>79.199999999999989</v>
      </c>
    </row>
    <row r="199" spans="1:3" x14ac:dyDescent="0.25">
      <c r="A199" s="9">
        <v>42933</v>
      </c>
      <c r="B199" s="8">
        <v>0.56999999999999995</v>
      </c>
      <c r="C199" s="8">
        <v>80.899999999999991</v>
      </c>
    </row>
    <row r="200" spans="1:3" x14ac:dyDescent="0.25">
      <c r="A200" s="9">
        <v>42934</v>
      </c>
      <c r="B200" s="8">
        <v>0.47</v>
      </c>
      <c r="C200" s="8">
        <v>99.3</v>
      </c>
    </row>
    <row r="201" spans="1:3" x14ac:dyDescent="0.25">
      <c r="A201" s="9">
        <v>42935</v>
      </c>
      <c r="B201" s="8">
        <v>0.56000000000000005</v>
      </c>
      <c r="C201" s="8">
        <v>83.8</v>
      </c>
    </row>
    <row r="202" spans="1:3" x14ac:dyDescent="0.25">
      <c r="A202" s="9">
        <v>42936</v>
      </c>
      <c r="B202" s="8">
        <v>0.56999999999999995</v>
      </c>
      <c r="C202" s="8">
        <v>86.5</v>
      </c>
    </row>
    <row r="203" spans="1:3" x14ac:dyDescent="0.25">
      <c r="A203" s="9">
        <v>42937</v>
      </c>
      <c r="B203" s="8">
        <v>0.56999999999999995</v>
      </c>
      <c r="C203" s="8">
        <v>76.899999999999991</v>
      </c>
    </row>
    <row r="204" spans="1:3" x14ac:dyDescent="0.25">
      <c r="A204" s="9">
        <v>42938</v>
      </c>
      <c r="B204" s="8">
        <v>0.47</v>
      </c>
      <c r="C204" s="8">
        <v>99.6</v>
      </c>
    </row>
    <row r="205" spans="1:3" x14ac:dyDescent="0.25">
      <c r="A205" s="9">
        <v>42939</v>
      </c>
      <c r="B205" s="8">
        <v>0.51</v>
      </c>
      <c r="C205" s="8">
        <v>89.1</v>
      </c>
    </row>
    <row r="206" spans="1:3" x14ac:dyDescent="0.25">
      <c r="A206" s="9">
        <v>42940</v>
      </c>
      <c r="B206" s="8">
        <v>0.56999999999999995</v>
      </c>
      <c r="C206" s="8">
        <v>83.5</v>
      </c>
    </row>
    <row r="207" spans="1:3" x14ac:dyDescent="0.25">
      <c r="A207" s="9">
        <v>42941</v>
      </c>
      <c r="B207" s="8">
        <v>0.56999999999999995</v>
      </c>
      <c r="C207" s="8">
        <v>79.899999999999991</v>
      </c>
    </row>
    <row r="208" spans="1:3" x14ac:dyDescent="0.25">
      <c r="A208" s="9">
        <v>42942</v>
      </c>
      <c r="B208" s="8">
        <v>0.59</v>
      </c>
      <c r="C208" s="8">
        <v>76.599999999999994</v>
      </c>
    </row>
    <row r="209" spans="1:3" x14ac:dyDescent="0.25">
      <c r="A209" s="9">
        <v>42943</v>
      </c>
      <c r="B209" s="8">
        <v>0.47</v>
      </c>
      <c r="C209" s="8">
        <v>97.899999999999991</v>
      </c>
    </row>
    <row r="210" spans="1:3" x14ac:dyDescent="0.25">
      <c r="A210" s="9">
        <v>42944</v>
      </c>
      <c r="B210" s="8">
        <v>0.51</v>
      </c>
      <c r="C210" s="8">
        <v>87.399999999999991</v>
      </c>
    </row>
    <row r="211" spans="1:3" x14ac:dyDescent="0.25">
      <c r="A211" s="9">
        <v>42945</v>
      </c>
      <c r="B211" s="8">
        <v>0.56999999999999995</v>
      </c>
      <c r="C211" s="8">
        <v>85.5</v>
      </c>
    </row>
    <row r="212" spans="1:3" x14ac:dyDescent="0.25">
      <c r="A212" s="9">
        <v>42946</v>
      </c>
      <c r="B212" s="8">
        <v>0.59</v>
      </c>
      <c r="C212" s="8">
        <v>78.199999999999989</v>
      </c>
    </row>
    <row r="213" spans="1:3" x14ac:dyDescent="0.25">
      <c r="A213" s="9">
        <v>42947</v>
      </c>
      <c r="B213" s="8">
        <v>0.61</v>
      </c>
      <c r="C213" s="8">
        <v>74.599999999999994</v>
      </c>
    </row>
    <row r="214" spans="1:3" x14ac:dyDescent="0.25">
      <c r="A214" s="9">
        <v>42948</v>
      </c>
      <c r="B214" s="8">
        <v>0.63</v>
      </c>
      <c r="C214" s="8">
        <v>75.599999999999994</v>
      </c>
    </row>
    <row r="215" spans="1:3" x14ac:dyDescent="0.25">
      <c r="A215" s="9">
        <v>42949</v>
      </c>
      <c r="B215" s="8">
        <v>0.63</v>
      </c>
      <c r="C215" s="8">
        <v>76.3</v>
      </c>
    </row>
    <row r="216" spans="1:3" x14ac:dyDescent="0.25">
      <c r="A216" s="9">
        <v>42950</v>
      </c>
      <c r="B216" s="8">
        <v>0.63</v>
      </c>
      <c r="C216" s="8">
        <v>75</v>
      </c>
    </row>
    <row r="217" spans="1:3" x14ac:dyDescent="0.25">
      <c r="A217" s="9">
        <v>42951</v>
      </c>
      <c r="B217" s="8">
        <v>0.69</v>
      </c>
      <c r="C217" s="8">
        <v>70.699999999999989</v>
      </c>
    </row>
    <row r="218" spans="1:3" x14ac:dyDescent="0.25">
      <c r="A218" s="9">
        <v>42952</v>
      </c>
      <c r="B218" s="8">
        <v>0.61</v>
      </c>
      <c r="C218" s="8">
        <v>76.599999999999994</v>
      </c>
    </row>
    <row r="219" spans="1:3" x14ac:dyDescent="0.25">
      <c r="A219" s="9">
        <v>42953</v>
      </c>
      <c r="B219" s="8">
        <v>0.61</v>
      </c>
      <c r="C219" s="8">
        <v>77.3</v>
      </c>
    </row>
    <row r="220" spans="1:3" x14ac:dyDescent="0.25">
      <c r="A220" s="9">
        <v>42954</v>
      </c>
      <c r="B220" s="8">
        <v>0.67</v>
      </c>
      <c r="C220" s="8">
        <v>75</v>
      </c>
    </row>
    <row r="221" spans="1:3" x14ac:dyDescent="0.25">
      <c r="A221" s="9">
        <v>42955</v>
      </c>
      <c r="B221" s="8">
        <v>0.65</v>
      </c>
      <c r="C221" s="8">
        <v>68.699999999999989</v>
      </c>
    </row>
    <row r="222" spans="1:3" x14ac:dyDescent="0.25">
      <c r="A222" s="9">
        <v>42956</v>
      </c>
      <c r="B222" s="8">
        <v>0.63</v>
      </c>
      <c r="C222" s="8">
        <v>76.599999999999994</v>
      </c>
    </row>
    <row r="223" spans="1:3" x14ac:dyDescent="0.25">
      <c r="A223" s="9">
        <v>42957</v>
      </c>
      <c r="B223" s="8">
        <v>0.65</v>
      </c>
      <c r="C223" s="8">
        <v>70.3</v>
      </c>
    </row>
    <row r="224" spans="1:3" x14ac:dyDescent="0.25">
      <c r="A224" s="9">
        <v>42958</v>
      </c>
      <c r="B224" s="8">
        <v>0.67</v>
      </c>
      <c r="C224" s="8">
        <v>75</v>
      </c>
    </row>
    <row r="225" spans="1:3" x14ac:dyDescent="0.25">
      <c r="A225" s="9">
        <v>42959</v>
      </c>
      <c r="B225" s="8">
        <v>0.65</v>
      </c>
      <c r="C225" s="8">
        <v>67.699999999999989</v>
      </c>
    </row>
    <row r="226" spans="1:3" x14ac:dyDescent="0.25">
      <c r="A226" s="9">
        <v>42960</v>
      </c>
      <c r="B226" s="8">
        <v>0.65</v>
      </c>
      <c r="C226" s="8">
        <v>67.699999999999989</v>
      </c>
    </row>
    <row r="227" spans="1:3" x14ac:dyDescent="0.25">
      <c r="A227" s="9">
        <v>42961</v>
      </c>
      <c r="B227" s="8">
        <v>0.59</v>
      </c>
      <c r="C227" s="8">
        <v>72.599999999999994</v>
      </c>
    </row>
    <row r="228" spans="1:3" x14ac:dyDescent="0.25">
      <c r="A228" s="9">
        <v>42962</v>
      </c>
      <c r="B228" s="8">
        <v>0.63</v>
      </c>
      <c r="C228" s="8">
        <v>74.3</v>
      </c>
    </row>
    <row r="229" spans="1:3" x14ac:dyDescent="0.25">
      <c r="A229" s="9">
        <v>42963</v>
      </c>
      <c r="B229" s="8">
        <v>0.63</v>
      </c>
      <c r="C229" s="8">
        <v>71</v>
      </c>
    </row>
    <row r="230" spans="1:3" x14ac:dyDescent="0.25">
      <c r="A230" s="9">
        <v>42964</v>
      </c>
      <c r="B230" s="8">
        <v>0.67</v>
      </c>
      <c r="C230" s="8">
        <v>68</v>
      </c>
    </row>
    <row r="231" spans="1:3" x14ac:dyDescent="0.25">
      <c r="A231" s="9">
        <v>42965</v>
      </c>
      <c r="B231" s="8">
        <v>0.69</v>
      </c>
      <c r="C231" s="8">
        <v>65.699999999999989</v>
      </c>
    </row>
    <row r="232" spans="1:3" x14ac:dyDescent="0.25">
      <c r="A232" s="9">
        <v>42966</v>
      </c>
      <c r="B232" s="8">
        <v>0.61</v>
      </c>
      <c r="C232" s="8">
        <v>79.599999999999994</v>
      </c>
    </row>
    <row r="233" spans="1:3" x14ac:dyDescent="0.25">
      <c r="A233" s="9">
        <v>42967</v>
      </c>
      <c r="B233" s="8">
        <v>0.65</v>
      </c>
      <c r="C233" s="8">
        <v>74.3</v>
      </c>
    </row>
    <row r="234" spans="1:3" x14ac:dyDescent="0.25">
      <c r="A234" s="9">
        <v>42968</v>
      </c>
      <c r="B234" s="8">
        <v>0.65</v>
      </c>
      <c r="C234" s="8">
        <v>68</v>
      </c>
    </row>
    <row r="235" spans="1:3" x14ac:dyDescent="0.25">
      <c r="A235" s="9">
        <v>42969</v>
      </c>
      <c r="B235" s="8">
        <v>0.63</v>
      </c>
      <c r="C235" s="8">
        <v>69</v>
      </c>
    </row>
    <row r="236" spans="1:3" x14ac:dyDescent="0.25">
      <c r="A236" s="9">
        <v>42970</v>
      </c>
      <c r="B236" s="8">
        <v>0.67</v>
      </c>
      <c r="C236" s="8">
        <v>70.699999999999989</v>
      </c>
    </row>
    <row r="237" spans="1:3" x14ac:dyDescent="0.25">
      <c r="A237" s="9">
        <v>42971</v>
      </c>
      <c r="B237" s="8">
        <v>0.59</v>
      </c>
      <c r="C237" s="8">
        <v>74.599999999999994</v>
      </c>
    </row>
    <row r="238" spans="1:3" x14ac:dyDescent="0.25">
      <c r="A238" s="9">
        <v>42972</v>
      </c>
      <c r="B238" s="8">
        <v>0.63</v>
      </c>
      <c r="C238" s="8">
        <v>71</v>
      </c>
    </row>
    <row r="239" spans="1:3" x14ac:dyDescent="0.25">
      <c r="A239" s="9">
        <v>42973</v>
      </c>
      <c r="B239" s="8">
        <v>0.63</v>
      </c>
      <c r="C239" s="8">
        <v>70</v>
      </c>
    </row>
    <row r="240" spans="1:3" x14ac:dyDescent="0.25">
      <c r="A240" s="9">
        <v>42974</v>
      </c>
      <c r="B240" s="8">
        <v>0.65</v>
      </c>
      <c r="C240" s="8">
        <v>65.699999999999989</v>
      </c>
    </row>
    <row r="241" spans="1:3" x14ac:dyDescent="0.25">
      <c r="A241" s="9">
        <v>42975</v>
      </c>
      <c r="B241" s="8">
        <v>0.63</v>
      </c>
      <c r="C241" s="8">
        <v>77.599999999999994</v>
      </c>
    </row>
    <row r="242" spans="1:3" x14ac:dyDescent="0.25">
      <c r="A242" s="9">
        <v>42976</v>
      </c>
      <c r="B242" s="8">
        <v>0.65</v>
      </c>
      <c r="C242" s="8">
        <v>75</v>
      </c>
    </row>
    <row r="243" spans="1:3" x14ac:dyDescent="0.25">
      <c r="A243" s="9">
        <v>42977</v>
      </c>
      <c r="B243" s="8">
        <v>0.63</v>
      </c>
      <c r="C243" s="8">
        <v>72</v>
      </c>
    </row>
    <row r="244" spans="1:3" x14ac:dyDescent="0.25">
      <c r="A244" s="9">
        <v>42978</v>
      </c>
      <c r="B244" s="8">
        <v>0.69</v>
      </c>
      <c r="C244" s="8">
        <v>67.699999999999989</v>
      </c>
    </row>
    <row r="245" spans="1:3" x14ac:dyDescent="0.25">
      <c r="A245" s="9">
        <v>42979</v>
      </c>
      <c r="B245" s="8">
        <v>0.69</v>
      </c>
      <c r="C245" s="8">
        <v>71.699999999999989</v>
      </c>
    </row>
    <row r="246" spans="1:3" x14ac:dyDescent="0.25">
      <c r="A246" s="9">
        <v>42980</v>
      </c>
      <c r="B246" s="8">
        <v>0.69</v>
      </c>
      <c r="C246" s="8">
        <v>67.399999999999991</v>
      </c>
    </row>
    <row r="247" spans="1:3" x14ac:dyDescent="0.25">
      <c r="A247" s="9">
        <v>42981</v>
      </c>
      <c r="B247" s="8">
        <v>0.69</v>
      </c>
      <c r="C247" s="8">
        <v>61.099999999999994</v>
      </c>
    </row>
    <row r="248" spans="1:3" x14ac:dyDescent="0.25">
      <c r="A248" s="9">
        <v>42982</v>
      </c>
      <c r="B248" s="8">
        <v>0.74</v>
      </c>
      <c r="C248" s="8">
        <v>59.8</v>
      </c>
    </row>
    <row r="249" spans="1:3" x14ac:dyDescent="0.25">
      <c r="A249" s="9">
        <v>42983</v>
      </c>
      <c r="B249" s="8">
        <v>0.71</v>
      </c>
      <c r="C249" s="8">
        <v>61.8</v>
      </c>
    </row>
    <row r="250" spans="1:3" x14ac:dyDescent="0.25">
      <c r="A250" s="9">
        <v>42984</v>
      </c>
      <c r="B250" s="8">
        <v>0.69</v>
      </c>
      <c r="C250" s="8">
        <v>71.699999999999989</v>
      </c>
    </row>
    <row r="251" spans="1:3" x14ac:dyDescent="0.25">
      <c r="A251" s="9">
        <v>42985</v>
      </c>
      <c r="B251" s="8">
        <v>0.67</v>
      </c>
      <c r="C251" s="8">
        <v>68.399999999999991</v>
      </c>
    </row>
    <row r="252" spans="1:3" x14ac:dyDescent="0.25">
      <c r="A252" s="9">
        <v>42986</v>
      </c>
      <c r="B252" s="8">
        <v>0.71</v>
      </c>
      <c r="C252" s="8">
        <v>65.099999999999994</v>
      </c>
    </row>
    <row r="253" spans="1:3" x14ac:dyDescent="0.25">
      <c r="A253" s="9">
        <v>42987</v>
      </c>
      <c r="B253" s="8">
        <v>0.77</v>
      </c>
      <c r="C253" s="8">
        <v>64.8</v>
      </c>
    </row>
    <row r="254" spans="1:3" x14ac:dyDescent="0.25">
      <c r="A254" s="9">
        <v>42988</v>
      </c>
      <c r="B254" s="8">
        <v>0.74</v>
      </c>
      <c r="C254" s="8">
        <v>61.8</v>
      </c>
    </row>
    <row r="255" spans="1:3" x14ac:dyDescent="0.25">
      <c r="A255" s="9">
        <v>42989</v>
      </c>
      <c r="B255" s="8">
        <v>0.69</v>
      </c>
      <c r="C255" s="8">
        <v>68.399999999999991</v>
      </c>
    </row>
    <row r="256" spans="1:3" x14ac:dyDescent="0.25">
      <c r="A256" s="9">
        <v>42990</v>
      </c>
      <c r="B256" s="8">
        <v>0.71</v>
      </c>
      <c r="C256" s="8">
        <v>61.099999999999994</v>
      </c>
    </row>
    <row r="257" spans="1:3" x14ac:dyDescent="0.25">
      <c r="A257" s="9">
        <v>42991</v>
      </c>
      <c r="B257" s="8">
        <v>0.71</v>
      </c>
      <c r="C257" s="8">
        <v>64.8</v>
      </c>
    </row>
    <row r="258" spans="1:3" x14ac:dyDescent="0.25">
      <c r="A258" s="9">
        <v>42992</v>
      </c>
      <c r="B258" s="8">
        <v>0.71</v>
      </c>
      <c r="C258" s="8">
        <v>63.8</v>
      </c>
    </row>
    <row r="259" spans="1:3" x14ac:dyDescent="0.25">
      <c r="A259" s="9">
        <v>42993</v>
      </c>
      <c r="B259" s="8">
        <v>0.67</v>
      </c>
      <c r="C259" s="8">
        <v>63.399999999999991</v>
      </c>
    </row>
    <row r="260" spans="1:3" x14ac:dyDescent="0.25">
      <c r="A260" s="9">
        <v>42994</v>
      </c>
      <c r="B260" s="8">
        <v>0.69</v>
      </c>
      <c r="C260" s="8">
        <v>68.099999999999994</v>
      </c>
    </row>
    <row r="261" spans="1:3" x14ac:dyDescent="0.25">
      <c r="A261" s="9">
        <v>42995</v>
      </c>
      <c r="B261" s="8">
        <v>0.71</v>
      </c>
      <c r="C261" s="8">
        <v>59.8</v>
      </c>
    </row>
    <row r="262" spans="1:3" x14ac:dyDescent="0.25">
      <c r="A262" s="9">
        <v>42996</v>
      </c>
      <c r="B262" s="8">
        <v>0.71</v>
      </c>
      <c r="C262" s="8">
        <v>64.8</v>
      </c>
    </row>
    <row r="263" spans="1:3" x14ac:dyDescent="0.25">
      <c r="A263" s="9">
        <v>42997</v>
      </c>
      <c r="B263" s="8">
        <v>0.67</v>
      </c>
      <c r="C263" s="8">
        <v>67.399999999999991</v>
      </c>
    </row>
    <row r="264" spans="1:3" x14ac:dyDescent="0.25">
      <c r="A264" s="9">
        <v>42998</v>
      </c>
      <c r="B264" s="8">
        <v>0.69</v>
      </c>
      <c r="C264" s="8">
        <v>67.099999999999994</v>
      </c>
    </row>
    <row r="265" spans="1:3" x14ac:dyDescent="0.25">
      <c r="A265" s="9">
        <v>42999</v>
      </c>
      <c r="B265" s="8">
        <v>0.71</v>
      </c>
      <c r="C265" s="8">
        <v>59.8</v>
      </c>
    </row>
    <row r="266" spans="1:3" x14ac:dyDescent="0.25">
      <c r="A266" s="9">
        <v>43000</v>
      </c>
      <c r="B266" s="8">
        <v>0.74</v>
      </c>
      <c r="C266" s="8">
        <v>64.8</v>
      </c>
    </row>
    <row r="267" spans="1:3" x14ac:dyDescent="0.25">
      <c r="A267" s="9">
        <v>43001</v>
      </c>
      <c r="B267" s="8">
        <v>0.71</v>
      </c>
      <c r="C267" s="8">
        <v>63.399999999999991</v>
      </c>
    </row>
    <row r="268" spans="1:3" x14ac:dyDescent="0.25">
      <c r="A268" s="9">
        <v>43002</v>
      </c>
      <c r="B268" s="8">
        <v>0.71</v>
      </c>
      <c r="C268" s="8">
        <v>63.399999999999991</v>
      </c>
    </row>
    <row r="269" spans="1:3" x14ac:dyDescent="0.25">
      <c r="A269" s="9">
        <v>43003</v>
      </c>
      <c r="B269" s="8">
        <v>0.71</v>
      </c>
      <c r="C269" s="8">
        <v>61.099999999999994</v>
      </c>
    </row>
    <row r="270" spans="1:3" x14ac:dyDescent="0.25">
      <c r="A270" s="9">
        <v>43004</v>
      </c>
      <c r="B270" s="8">
        <v>0.77</v>
      </c>
      <c r="C270" s="8">
        <v>61.8</v>
      </c>
    </row>
    <row r="271" spans="1:3" x14ac:dyDescent="0.25">
      <c r="A271" s="9">
        <v>43005</v>
      </c>
      <c r="B271" s="8">
        <v>0.67</v>
      </c>
      <c r="C271" s="8">
        <v>70.699999999999989</v>
      </c>
    </row>
    <row r="272" spans="1:3" x14ac:dyDescent="0.25">
      <c r="A272" s="9">
        <v>43006</v>
      </c>
      <c r="B272" s="8">
        <v>0.69</v>
      </c>
      <c r="C272" s="8">
        <v>67.399999999999991</v>
      </c>
    </row>
    <row r="273" spans="1:3" x14ac:dyDescent="0.25">
      <c r="A273" s="9">
        <v>43007</v>
      </c>
      <c r="B273" s="8">
        <v>0.71</v>
      </c>
      <c r="C273" s="8">
        <v>66.099999999999994</v>
      </c>
    </row>
    <row r="274" spans="1:3" x14ac:dyDescent="0.25">
      <c r="A274" s="9">
        <v>43008</v>
      </c>
      <c r="B274" s="8">
        <v>0.74</v>
      </c>
      <c r="C274" s="8">
        <v>64.8</v>
      </c>
    </row>
    <row r="275" spans="1:3" x14ac:dyDescent="0.25">
      <c r="A275" s="9">
        <v>43009</v>
      </c>
      <c r="B275" s="8">
        <v>0.8</v>
      </c>
      <c r="C275" s="8">
        <v>56.499999999999993</v>
      </c>
    </row>
    <row r="276" spans="1:3" x14ac:dyDescent="0.25">
      <c r="A276" s="9">
        <v>43010</v>
      </c>
      <c r="B276" s="8">
        <v>0.74</v>
      </c>
      <c r="C276" s="8">
        <v>58.499999999999993</v>
      </c>
    </row>
    <row r="277" spans="1:3" x14ac:dyDescent="0.25">
      <c r="A277" s="9">
        <v>43011</v>
      </c>
      <c r="B277" s="8">
        <v>0.8</v>
      </c>
      <c r="C277" s="8">
        <v>59.199999999999996</v>
      </c>
    </row>
    <row r="278" spans="1:3" x14ac:dyDescent="0.25">
      <c r="A278" s="9">
        <v>43012</v>
      </c>
      <c r="B278" s="8">
        <v>0.77</v>
      </c>
      <c r="C278" s="8">
        <v>61.199999999999996</v>
      </c>
    </row>
    <row r="279" spans="1:3" x14ac:dyDescent="0.25">
      <c r="A279" s="9">
        <v>43013</v>
      </c>
      <c r="B279" s="8">
        <v>0.8</v>
      </c>
      <c r="C279" s="8">
        <v>60.499999999999993</v>
      </c>
    </row>
    <row r="280" spans="1:3" x14ac:dyDescent="0.25">
      <c r="A280" s="9">
        <v>43014</v>
      </c>
      <c r="B280" s="8">
        <v>0.74</v>
      </c>
      <c r="C280" s="8">
        <v>62.499999999999993</v>
      </c>
    </row>
    <row r="281" spans="1:3" x14ac:dyDescent="0.25">
      <c r="A281" s="9">
        <v>43015</v>
      </c>
      <c r="B281" s="8">
        <v>0.8</v>
      </c>
      <c r="C281" s="8">
        <v>63.499999999999993</v>
      </c>
    </row>
    <row r="282" spans="1:3" x14ac:dyDescent="0.25">
      <c r="A282" s="9">
        <v>43016</v>
      </c>
      <c r="B282" s="8">
        <v>0.8</v>
      </c>
      <c r="C282" s="8">
        <v>60.199999999999996</v>
      </c>
    </row>
    <row r="283" spans="1:3" x14ac:dyDescent="0.25">
      <c r="A283" s="9">
        <v>43017</v>
      </c>
      <c r="B283" s="8">
        <v>0.74</v>
      </c>
      <c r="C283" s="8">
        <v>63.499999999999993</v>
      </c>
    </row>
    <row r="284" spans="1:3" x14ac:dyDescent="0.25">
      <c r="A284" s="9">
        <v>43018</v>
      </c>
      <c r="B284" s="8">
        <v>0.74</v>
      </c>
      <c r="C284" s="8">
        <v>58.499999999999993</v>
      </c>
    </row>
    <row r="285" spans="1:3" x14ac:dyDescent="0.25">
      <c r="A285" s="9">
        <v>43019</v>
      </c>
      <c r="B285" s="8">
        <v>0.77</v>
      </c>
      <c r="C285" s="8">
        <v>61.499999999999993</v>
      </c>
    </row>
    <row r="286" spans="1:3" x14ac:dyDescent="0.25">
      <c r="A286" s="9">
        <v>43020</v>
      </c>
      <c r="B286" s="8">
        <v>0.77</v>
      </c>
      <c r="C286" s="8">
        <v>58.199999999999996</v>
      </c>
    </row>
    <row r="287" spans="1:3" x14ac:dyDescent="0.25">
      <c r="A287" s="9">
        <v>43021</v>
      </c>
      <c r="B287" s="8">
        <v>0.8</v>
      </c>
      <c r="C287" s="8">
        <v>61.499999999999993</v>
      </c>
    </row>
    <row r="288" spans="1:3" x14ac:dyDescent="0.25">
      <c r="A288" s="9">
        <v>43022</v>
      </c>
      <c r="B288" s="8">
        <v>0.74</v>
      </c>
      <c r="C288" s="8">
        <v>59.499999999999993</v>
      </c>
    </row>
    <row r="289" spans="1:3" x14ac:dyDescent="0.25">
      <c r="A289" s="9">
        <v>43023</v>
      </c>
      <c r="B289" s="8">
        <v>0.74</v>
      </c>
      <c r="C289" s="8">
        <v>61.499999999999993</v>
      </c>
    </row>
    <row r="290" spans="1:3" x14ac:dyDescent="0.25">
      <c r="A290" s="9">
        <v>43024</v>
      </c>
      <c r="B290" s="8">
        <v>0.8</v>
      </c>
      <c r="C290" s="8">
        <v>58.199999999999996</v>
      </c>
    </row>
    <row r="291" spans="1:3" x14ac:dyDescent="0.25">
      <c r="A291" s="9">
        <v>43025</v>
      </c>
      <c r="B291" s="8">
        <v>0.77</v>
      </c>
      <c r="C291" s="8">
        <v>58.499999999999993</v>
      </c>
    </row>
    <row r="292" spans="1:3" x14ac:dyDescent="0.25">
      <c r="A292" s="9">
        <v>43026</v>
      </c>
      <c r="B292" s="8">
        <v>0.77</v>
      </c>
      <c r="C292" s="8">
        <v>62.499999999999993</v>
      </c>
    </row>
    <row r="293" spans="1:3" x14ac:dyDescent="0.25">
      <c r="A293" s="9">
        <v>43027</v>
      </c>
      <c r="B293" s="8">
        <v>0.8</v>
      </c>
      <c r="C293" s="8">
        <v>60.499999999999993</v>
      </c>
    </row>
    <row r="294" spans="1:3" x14ac:dyDescent="0.25">
      <c r="A294" s="9">
        <v>43028</v>
      </c>
      <c r="B294" s="8">
        <v>0.8</v>
      </c>
      <c r="C294" s="8">
        <v>60.199999999999996</v>
      </c>
    </row>
    <row r="295" spans="1:3" x14ac:dyDescent="0.25">
      <c r="A295" s="9">
        <v>43029</v>
      </c>
      <c r="B295" s="8">
        <v>0.83</v>
      </c>
      <c r="C295" s="8">
        <v>56.199999999999996</v>
      </c>
    </row>
    <row r="296" spans="1:3" x14ac:dyDescent="0.25">
      <c r="A296" s="9">
        <v>43030</v>
      </c>
      <c r="B296" s="8">
        <v>0.77</v>
      </c>
      <c r="C296" s="8">
        <v>57.499999999999993</v>
      </c>
    </row>
    <row r="297" spans="1:3" x14ac:dyDescent="0.25">
      <c r="A297" s="9">
        <v>43031</v>
      </c>
      <c r="B297" s="8">
        <v>0.8</v>
      </c>
      <c r="C297" s="8">
        <v>58.499999999999993</v>
      </c>
    </row>
    <row r="298" spans="1:3" x14ac:dyDescent="0.25">
      <c r="A298" s="9">
        <v>43032</v>
      </c>
      <c r="B298" s="8">
        <v>0.74</v>
      </c>
      <c r="C298" s="8">
        <v>61.499999999999993</v>
      </c>
    </row>
    <row r="299" spans="1:3" x14ac:dyDescent="0.25">
      <c r="A299" s="9">
        <v>43033</v>
      </c>
      <c r="B299" s="8">
        <v>0.8</v>
      </c>
      <c r="C299" s="8">
        <v>61.199999999999996</v>
      </c>
    </row>
    <row r="300" spans="1:3" x14ac:dyDescent="0.25">
      <c r="A300" s="9">
        <v>43034</v>
      </c>
      <c r="B300" s="8">
        <v>0.77</v>
      </c>
      <c r="C300" s="8">
        <v>54.199999999999996</v>
      </c>
    </row>
    <row r="301" spans="1:3" x14ac:dyDescent="0.25">
      <c r="A301" s="9">
        <v>43035</v>
      </c>
      <c r="B301" s="8">
        <v>0.71</v>
      </c>
      <c r="C301" s="8">
        <v>62.8</v>
      </c>
    </row>
    <row r="302" spans="1:3" x14ac:dyDescent="0.25">
      <c r="A302" s="9">
        <v>43036</v>
      </c>
      <c r="B302" s="8">
        <v>0.77</v>
      </c>
      <c r="C302" s="8">
        <v>57.499999999999993</v>
      </c>
    </row>
    <row r="303" spans="1:3" x14ac:dyDescent="0.25">
      <c r="A303" s="9">
        <v>43037</v>
      </c>
      <c r="B303" s="8">
        <v>0.8</v>
      </c>
      <c r="C303" s="8">
        <v>61.499999999999993</v>
      </c>
    </row>
    <row r="304" spans="1:3" x14ac:dyDescent="0.25">
      <c r="A304" s="9">
        <v>43038</v>
      </c>
      <c r="B304" s="8">
        <v>0.77</v>
      </c>
      <c r="C304" s="8">
        <v>58.199999999999996</v>
      </c>
    </row>
    <row r="305" spans="1:3" x14ac:dyDescent="0.25">
      <c r="A305" s="9">
        <v>43039</v>
      </c>
      <c r="B305" s="8">
        <v>0.77</v>
      </c>
      <c r="C305" s="8">
        <v>54.199999999999996</v>
      </c>
    </row>
    <row r="306" spans="1:3" x14ac:dyDescent="0.25">
      <c r="A306" s="9">
        <v>43040</v>
      </c>
      <c r="B306" s="8">
        <v>0.83</v>
      </c>
      <c r="C306" s="8">
        <v>51.9</v>
      </c>
    </row>
    <row r="307" spans="1:3" x14ac:dyDescent="0.25">
      <c r="A307" s="9">
        <v>43041</v>
      </c>
      <c r="B307" s="8">
        <v>0.91</v>
      </c>
      <c r="C307" s="8">
        <v>53.599999999999994</v>
      </c>
    </row>
    <row r="308" spans="1:3" x14ac:dyDescent="0.25">
      <c r="A308" s="9">
        <v>43042</v>
      </c>
      <c r="B308" s="8">
        <v>0.87</v>
      </c>
      <c r="C308" s="8">
        <v>51.3</v>
      </c>
    </row>
    <row r="309" spans="1:3" x14ac:dyDescent="0.25">
      <c r="A309" s="9">
        <v>43043</v>
      </c>
      <c r="B309" s="8">
        <v>0.95</v>
      </c>
      <c r="C309" s="8">
        <v>48.699999999999996</v>
      </c>
    </row>
    <row r="310" spans="1:3" x14ac:dyDescent="0.25">
      <c r="A310" s="9">
        <v>43044</v>
      </c>
      <c r="B310" s="8">
        <v>0.87</v>
      </c>
      <c r="C310" s="8">
        <v>55.9</v>
      </c>
    </row>
    <row r="311" spans="1:3" x14ac:dyDescent="0.25">
      <c r="A311" s="9">
        <v>43045</v>
      </c>
      <c r="B311" s="8">
        <v>0.91</v>
      </c>
      <c r="C311" s="8">
        <v>51.599999999999994</v>
      </c>
    </row>
    <row r="312" spans="1:3" x14ac:dyDescent="0.25">
      <c r="A312" s="9">
        <v>43046</v>
      </c>
      <c r="B312" s="8">
        <v>0.91</v>
      </c>
      <c r="C312" s="8">
        <v>52.3</v>
      </c>
    </row>
    <row r="313" spans="1:3" x14ac:dyDescent="0.25">
      <c r="A313" s="9">
        <v>43047</v>
      </c>
      <c r="B313" s="8">
        <v>0.95</v>
      </c>
      <c r="C313" s="8">
        <v>44.699999999999996</v>
      </c>
    </row>
    <row r="314" spans="1:3" x14ac:dyDescent="0.25">
      <c r="A314" s="9">
        <v>43048</v>
      </c>
      <c r="B314" s="8">
        <v>0.83</v>
      </c>
      <c r="C314" s="8">
        <v>53.9</v>
      </c>
    </row>
    <row r="315" spans="1:3" x14ac:dyDescent="0.25">
      <c r="A315" s="9">
        <v>43049</v>
      </c>
      <c r="B315" s="8">
        <v>0.87</v>
      </c>
      <c r="C315" s="8">
        <v>54.599999999999994</v>
      </c>
    </row>
    <row r="316" spans="1:3" x14ac:dyDescent="0.25">
      <c r="A316" s="9">
        <v>43050</v>
      </c>
      <c r="B316" s="8">
        <v>0.91</v>
      </c>
      <c r="C316" s="8">
        <v>47.3</v>
      </c>
    </row>
    <row r="317" spans="1:3" x14ac:dyDescent="0.25">
      <c r="A317" s="9">
        <v>43051</v>
      </c>
      <c r="B317" s="8">
        <v>1.05</v>
      </c>
      <c r="C317" s="8">
        <v>49.699999999999996</v>
      </c>
    </row>
    <row r="318" spans="1:3" x14ac:dyDescent="0.25">
      <c r="A318" s="9">
        <v>43052</v>
      </c>
      <c r="B318" s="8">
        <v>1.05</v>
      </c>
      <c r="C318" s="8">
        <v>44.699999999999996</v>
      </c>
    </row>
    <row r="319" spans="1:3" x14ac:dyDescent="0.25">
      <c r="A319" s="9">
        <v>43053</v>
      </c>
      <c r="B319" s="8">
        <v>0.8</v>
      </c>
      <c r="C319" s="8">
        <v>55.9</v>
      </c>
    </row>
    <row r="320" spans="1:3" x14ac:dyDescent="0.25">
      <c r="A320" s="9">
        <v>43054</v>
      </c>
      <c r="B320" s="8">
        <v>0.83</v>
      </c>
      <c r="C320" s="8">
        <v>55.9</v>
      </c>
    </row>
    <row r="321" spans="1:3" x14ac:dyDescent="0.25">
      <c r="A321" s="9">
        <v>43055</v>
      </c>
      <c r="B321" s="8">
        <v>0.87</v>
      </c>
      <c r="C321" s="8">
        <v>47.3</v>
      </c>
    </row>
    <row r="322" spans="1:3" x14ac:dyDescent="0.25">
      <c r="A322" s="9">
        <v>43056</v>
      </c>
      <c r="B322" s="8">
        <v>1</v>
      </c>
      <c r="C322" s="8">
        <v>46</v>
      </c>
    </row>
    <row r="323" spans="1:3" x14ac:dyDescent="0.25">
      <c r="A323" s="9">
        <v>43057</v>
      </c>
      <c r="B323" s="8">
        <v>1.05</v>
      </c>
      <c r="C323" s="8">
        <v>48.699999999999996</v>
      </c>
    </row>
    <row r="324" spans="1:3" x14ac:dyDescent="0.25">
      <c r="A324" s="9">
        <v>43058</v>
      </c>
      <c r="B324" s="8">
        <v>0.87</v>
      </c>
      <c r="C324" s="8">
        <v>55.9</v>
      </c>
    </row>
    <row r="325" spans="1:3" x14ac:dyDescent="0.25">
      <c r="A325" s="9">
        <v>43059</v>
      </c>
      <c r="B325" s="8">
        <v>0.87</v>
      </c>
      <c r="C325" s="8">
        <v>55.599999999999994</v>
      </c>
    </row>
    <row r="326" spans="1:3" x14ac:dyDescent="0.25">
      <c r="A326" s="9">
        <v>43060</v>
      </c>
      <c r="B326" s="8">
        <v>0.95</v>
      </c>
      <c r="C326" s="8">
        <v>47</v>
      </c>
    </row>
    <row r="327" spans="1:3" x14ac:dyDescent="0.25">
      <c r="A327" s="9">
        <v>43061</v>
      </c>
      <c r="B327" s="8">
        <v>1</v>
      </c>
      <c r="C327" s="8">
        <v>48.699999999999996</v>
      </c>
    </row>
    <row r="328" spans="1:3" x14ac:dyDescent="0.25">
      <c r="A328" s="9">
        <v>43062</v>
      </c>
      <c r="B328" s="8">
        <v>0.87</v>
      </c>
      <c r="C328" s="8">
        <v>51.9</v>
      </c>
    </row>
    <row r="329" spans="1:3" x14ac:dyDescent="0.25">
      <c r="A329" s="9">
        <v>43063</v>
      </c>
      <c r="B329" s="8">
        <v>0.83</v>
      </c>
      <c r="C329" s="8">
        <v>53.599999999999994</v>
      </c>
    </row>
    <row r="330" spans="1:3" x14ac:dyDescent="0.25">
      <c r="A330" s="9">
        <v>43064</v>
      </c>
      <c r="B330" s="8">
        <v>0.91</v>
      </c>
      <c r="C330" s="8">
        <v>49</v>
      </c>
    </row>
    <row r="331" spans="1:3" x14ac:dyDescent="0.25">
      <c r="A331" s="9">
        <v>43065</v>
      </c>
      <c r="B331" s="8">
        <v>1.05</v>
      </c>
      <c r="C331" s="8">
        <v>49.699999999999996</v>
      </c>
    </row>
    <row r="332" spans="1:3" x14ac:dyDescent="0.25">
      <c r="A332" s="9">
        <v>43066</v>
      </c>
      <c r="B332" s="8">
        <v>0.87</v>
      </c>
      <c r="C332" s="8">
        <v>53.9</v>
      </c>
    </row>
    <row r="333" spans="1:3" x14ac:dyDescent="0.25">
      <c r="A333" s="9">
        <v>43067</v>
      </c>
      <c r="B333" s="8">
        <v>0.91</v>
      </c>
      <c r="C333" s="8">
        <v>54.599999999999994</v>
      </c>
    </row>
    <row r="334" spans="1:3" x14ac:dyDescent="0.25">
      <c r="A334" s="9">
        <v>43068</v>
      </c>
      <c r="B334" s="8">
        <v>0.95</v>
      </c>
      <c r="C334" s="8">
        <v>50</v>
      </c>
    </row>
    <row r="335" spans="1:3" x14ac:dyDescent="0.25">
      <c r="A335" s="9">
        <v>43069</v>
      </c>
      <c r="B335" s="8">
        <v>1.05</v>
      </c>
      <c r="C335" s="8">
        <v>44.699999999999996</v>
      </c>
    </row>
    <row r="336" spans="1:3" x14ac:dyDescent="0.25">
      <c r="A336" s="9">
        <v>43070</v>
      </c>
      <c r="B336" s="8">
        <v>1</v>
      </c>
      <c r="C336" s="8">
        <v>48.699999999999996</v>
      </c>
    </row>
    <row r="337" spans="1:3" x14ac:dyDescent="0.25">
      <c r="A337" s="9">
        <v>43071</v>
      </c>
      <c r="B337" s="8">
        <v>1.1100000000000001</v>
      </c>
      <c r="C337" s="8">
        <v>44.099999999999994</v>
      </c>
    </row>
    <row r="338" spans="1:3" x14ac:dyDescent="0.25">
      <c r="A338" s="9">
        <v>43072</v>
      </c>
      <c r="B338" s="8">
        <v>1.18</v>
      </c>
      <c r="C338" s="8">
        <v>33.5</v>
      </c>
    </row>
    <row r="339" spans="1:3" x14ac:dyDescent="0.25">
      <c r="A339" s="9">
        <v>43073</v>
      </c>
      <c r="B339" s="8">
        <v>1.54</v>
      </c>
      <c r="C339" s="8">
        <v>34.9</v>
      </c>
    </row>
    <row r="340" spans="1:3" x14ac:dyDescent="0.25">
      <c r="A340" s="9">
        <v>43074</v>
      </c>
      <c r="B340" s="8">
        <v>1.82</v>
      </c>
      <c r="C340" s="8">
        <v>22</v>
      </c>
    </row>
    <row r="341" spans="1:3" x14ac:dyDescent="0.25">
      <c r="A341" s="9">
        <v>43075</v>
      </c>
      <c r="B341" s="8">
        <v>0.95</v>
      </c>
      <c r="C341" s="8">
        <v>44.699999999999996</v>
      </c>
    </row>
    <row r="342" spans="1:3" x14ac:dyDescent="0.25">
      <c r="A342" s="9">
        <v>43076</v>
      </c>
      <c r="B342" s="8">
        <v>1.05</v>
      </c>
      <c r="C342" s="8">
        <v>42.099999999999994</v>
      </c>
    </row>
    <row r="343" spans="1:3" x14ac:dyDescent="0.25">
      <c r="A343" s="9">
        <v>43077</v>
      </c>
      <c r="B343" s="8">
        <v>1.25</v>
      </c>
      <c r="C343" s="8">
        <v>40.5</v>
      </c>
    </row>
    <row r="344" spans="1:3" x14ac:dyDescent="0.25">
      <c r="A344" s="9">
        <v>43078</v>
      </c>
      <c r="B344" s="8">
        <v>1.43</v>
      </c>
      <c r="C344" s="8">
        <v>31.199999999999996</v>
      </c>
    </row>
    <row r="345" spans="1:3" x14ac:dyDescent="0.25">
      <c r="A345" s="9">
        <v>43079</v>
      </c>
      <c r="B345" s="8">
        <v>1.82</v>
      </c>
      <c r="C345" s="8">
        <v>31.299999999999997</v>
      </c>
    </row>
    <row r="346" spans="1:3" x14ac:dyDescent="0.25">
      <c r="A346" s="9">
        <v>43080</v>
      </c>
      <c r="B346" s="8">
        <v>1.1100000000000001</v>
      </c>
      <c r="C346" s="8">
        <v>45.099999999999994</v>
      </c>
    </row>
    <row r="347" spans="1:3" x14ac:dyDescent="0.25">
      <c r="A347" s="9">
        <v>43081</v>
      </c>
      <c r="B347" s="8">
        <v>1.33</v>
      </c>
      <c r="C347" s="8">
        <v>33.5</v>
      </c>
    </row>
    <row r="348" spans="1:3" x14ac:dyDescent="0.25">
      <c r="A348" s="9">
        <v>43082</v>
      </c>
      <c r="B348" s="8">
        <v>1.43</v>
      </c>
      <c r="C348" s="8">
        <v>32.199999999999996</v>
      </c>
    </row>
    <row r="349" spans="1:3" x14ac:dyDescent="0.25">
      <c r="A349" s="9">
        <v>43083</v>
      </c>
      <c r="B349" s="8">
        <v>1.54</v>
      </c>
      <c r="C349" s="8">
        <v>31.9</v>
      </c>
    </row>
    <row r="350" spans="1:3" x14ac:dyDescent="0.25">
      <c r="A350" s="9">
        <v>43084</v>
      </c>
      <c r="B350" s="8">
        <v>1.05</v>
      </c>
      <c r="C350" s="8">
        <v>42.099999999999994</v>
      </c>
    </row>
    <row r="351" spans="1:3" x14ac:dyDescent="0.25">
      <c r="A351" s="9">
        <v>43085</v>
      </c>
      <c r="B351" s="8">
        <v>1.25</v>
      </c>
      <c r="C351" s="8">
        <v>35.5</v>
      </c>
    </row>
    <row r="352" spans="1:3" x14ac:dyDescent="0.25">
      <c r="A352" s="9">
        <v>43086</v>
      </c>
      <c r="B352" s="8">
        <v>1.33</v>
      </c>
      <c r="C352" s="8">
        <v>32.199999999999996</v>
      </c>
    </row>
    <row r="353" spans="1:3" x14ac:dyDescent="0.25">
      <c r="A353" s="9">
        <v>43087</v>
      </c>
      <c r="B353" s="8">
        <v>1.43</v>
      </c>
      <c r="C353" s="8">
        <v>30.9</v>
      </c>
    </row>
    <row r="354" spans="1:3" x14ac:dyDescent="0.25">
      <c r="A354" s="9">
        <v>43088</v>
      </c>
      <c r="B354" s="8">
        <v>1</v>
      </c>
      <c r="C354" s="8">
        <v>41.4</v>
      </c>
    </row>
    <row r="355" spans="1:3" x14ac:dyDescent="0.25">
      <c r="A355" s="9">
        <v>43089</v>
      </c>
      <c r="B355" s="8">
        <v>1.25</v>
      </c>
      <c r="C355" s="8">
        <v>36.799999999999997</v>
      </c>
    </row>
    <row r="356" spans="1:3" x14ac:dyDescent="0.25">
      <c r="A356" s="9">
        <v>43090</v>
      </c>
      <c r="B356" s="8">
        <v>1.33</v>
      </c>
      <c r="C356" s="8">
        <v>40.5</v>
      </c>
    </row>
    <row r="357" spans="1:3" x14ac:dyDescent="0.25">
      <c r="A357" s="9">
        <v>43091</v>
      </c>
      <c r="B357" s="8">
        <v>1.54</v>
      </c>
      <c r="C357" s="8">
        <v>30.9</v>
      </c>
    </row>
    <row r="358" spans="1:3" x14ac:dyDescent="0.25">
      <c r="A358" s="9">
        <v>43092</v>
      </c>
      <c r="B358" s="8">
        <v>1.1100000000000001</v>
      </c>
      <c r="C358" s="8">
        <v>42.4</v>
      </c>
    </row>
    <row r="359" spans="1:3" x14ac:dyDescent="0.25">
      <c r="A359" s="9">
        <v>43093</v>
      </c>
      <c r="B359" s="8">
        <v>1.25</v>
      </c>
      <c r="C359" s="8">
        <v>35.799999999999997</v>
      </c>
    </row>
    <row r="360" spans="1:3" x14ac:dyDescent="0.25">
      <c r="A360" s="9">
        <v>43094</v>
      </c>
      <c r="B360" s="8">
        <v>1.25</v>
      </c>
      <c r="C360" s="8">
        <v>35.5</v>
      </c>
    </row>
    <row r="361" spans="1:3" x14ac:dyDescent="0.25">
      <c r="A361" s="9">
        <v>43095</v>
      </c>
      <c r="B361" s="8">
        <v>1.43</v>
      </c>
      <c r="C361" s="8">
        <v>28.9</v>
      </c>
    </row>
    <row r="362" spans="1:3" x14ac:dyDescent="0.25">
      <c r="A362" s="9">
        <v>43096</v>
      </c>
      <c r="B362" s="8">
        <v>1</v>
      </c>
      <c r="C362" s="8">
        <v>42.699999999999996</v>
      </c>
    </row>
    <row r="363" spans="1:3" x14ac:dyDescent="0.25">
      <c r="A363" s="9">
        <v>43097</v>
      </c>
      <c r="B363" s="8">
        <v>1.25</v>
      </c>
      <c r="C363" s="8">
        <v>37.799999999999997</v>
      </c>
    </row>
    <row r="364" spans="1:3" x14ac:dyDescent="0.25">
      <c r="A364" s="9">
        <v>43098</v>
      </c>
      <c r="B364" s="8">
        <v>1.25</v>
      </c>
      <c r="C364" s="8">
        <v>39.5</v>
      </c>
    </row>
    <row r="365" spans="1:3" x14ac:dyDescent="0.25">
      <c r="A365" s="9">
        <v>43099</v>
      </c>
      <c r="B365" s="8">
        <v>1.43</v>
      </c>
      <c r="C365" s="8">
        <v>30.9</v>
      </c>
    </row>
    <row r="366" spans="1:3" x14ac:dyDescent="0.25">
      <c r="A366" s="9">
        <v>43100</v>
      </c>
      <c r="B366" s="8">
        <v>2.5</v>
      </c>
      <c r="C366" s="8">
        <v>15.099999999999998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9DC6-B9B6-48FF-9FD5-BC534A9D9301}">
  <dimension ref="A1:E366"/>
  <sheetViews>
    <sheetView workbookViewId="0">
      <selection activeCell="D1" sqref="D1:E366"/>
    </sheetView>
  </sheetViews>
  <sheetFormatPr defaultColWidth="9.140625" defaultRowHeight="15" x14ac:dyDescent="0.25"/>
  <cols>
    <col min="1" max="1" width="12.7109375" customWidth="1"/>
    <col min="4" max="4" width="11.7109375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7</v>
      </c>
      <c r="E1" t="s">
        <v>8</v>
      </c>
    </row>
    <row r="2" spans="1:5" x14ac:dyDescent="0.25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5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7997-041E-48B6-ABD5-F90812C89A65}">
  <dimension ref="A1:C366"/>
  <sheetViews>
    <sheetView workbookViewId="0">
      <selection activeCell="B1" sqref="B1:C366"/>
    </sheetView>
  </sheetViews>
  <sheetFormatPr defaultColWidth="9.140625" defaultRowHeight="15" x14ac:dyDescent="0.25"/>
  <cols>
    <col min="1" max="1" width="13" customWidth="1"/>
    <col min="2" max="2" width="14.5703125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9">
        <v>42736</v>
      </c>
      <c r="B2" s="8">
        <v>15</v>
      </c>
      <c r="C2" s="8">
        <v>10</v>
      </c>
    </row>
    <row r="3" spans="1:3" x14ac:dyDescent="0.25">
      <c r="A3" s="9">
        <v>42737</v>
      </c>
      <c r="B3" s="8">
        <v>15</v>
      </c>
      <c r="C3" s="8">
        <v>13</v>
      </c>
    </row>
    <row r="4" spans="1:3" x14ac:dyDescent="0.25">
      <c r="A4" s="9">
        <v>42738</v>
      </c>
      <c r="B4" s="8">
        <v>27</v>
      </c>
      <c r="C4" s="8">
        <v>15</v>
      </c>
    </row>
    <row r="5" spans="1:3" x14ac:dyDescent="0.25">
      <c r="A5" s="9">
        <v>42739</v>
      </c>
      <c r="B5" s="8">
        <v>28</v>
      </c>
      <c r="C5" s="8">
        <v>17</v>
      </c>
    </row>
    <row r="6" spans="1:3" x14ac:dyDescent="0.25">
      <c r="A6" s="9">
        <v>42740</v>
      </c>
      <c r="B6" s="8">
        <v>33</v>
      </c>
      <c r="C6" s="8">
        <v>18</v>
      </c>
    </row>
    <row r="7" spans="1:3" x14ac:dyDescent="0.25">
      <c r="A7" s="9">
        <v>42741</v>
      </c>
      <c r="B7" s="8">
        <v>23</v>
      </c>
      <c r="C7" s="8">
        <v>11</v>
      </c>
    </row>
    <row r="8" spans="1:3" x14ac:dyDescent="0.25">
      <c r="A8" s="9">
        <v>42742</v>
      </c>
      <c r="B8" s="8">
        <v>19</v>
      </c>
      <c r="C8" s="8">
        <v>13</v>
      </c>
    </row>
    <row r="9" spans="1:3" x14ac:dyDescent="0.25">
      <c r="A9" s="9">
        <v>42743</v>
      </c>
      <c r="B9" s="8">
        <v>28</v>
      </c>
      <c r="C9" s="8">
        <v>15</v>
      </c>
    </row>
    <row r="10" spans="1:3" x14ac:dyDescent="0.25">
      <c r="A10" s="9">
        <v>42744</v>
      </c>
      <c r="B10" s="8">
        <v>20</v>
      </c>
      <c r="C10" s="8">
        <v>17</v>
      </c>
    </row>
    <row r="11" spans="1:3" x14ac:dyDescent="0.25">
      <c r="A11" s="9">
        <v>42745</v>
      </c>
      <c r="B11" s="8">
        <v>33</v>
      </c>
      <c r="C11" s="8">
        <v>18</v>
      </c>
    </row>
    <row r="12" spans="1:3" x14ac:dyDescent="0.25">
      <c r="A12" s="9">
        <v>42746</v>
      </c>
      <c r="B12" s="8">
        <v>23</v>
      </c>
      <c r="C12" s="8">
        <v>12</v>
      </c>
    </row>
    <row r="13" spans="1:3" x14ac:dyDescent="0.25">
      <c r="A13" s="9">
        <v>42747</v>
      </c>
      <c r="B13" s="8">
        <v>16</v>
      </c>
      <c r="C13" s="8">
        <v>14</v>
      </c>
    </row>
    <row r="14" spans="1:3" x14ac:dyDescent="0.25">
      <c r="A14" s="9">
        <v>42748</v>
      </c>
      <c r="B14" s="8">
        <v>19</v>
      </c>
      <c r="C14" s="8">
        <v>15</v>
      </c>
    </row>
    <row r="15" spans="1:3" x14ac:dyDescent="0.25">
      <c r="A15" s="9">
        <v>42749</v>
      </c>
      <c r="B15" s="8">
        <v>23</v>
      </c>
      <c r="C15" s="8">
        <v>17</v>
      </c>
    </row>
    <row r="16" spans="1:3" x14ac:dyDescent="0.25">
      <c r="A16" s="9">
        <v>42750</v>
      </c>
      <c r="B16" s="8">
        <v>33</v>
      </c>
      <c r="C16" s="8">
        <v>18</v>
      </c>
    </row>
    <row r="17" spans="1:3" x14ac:dyDescent="0.25">
      <c r="A17" s="9">
        <v>42751</v>
      </c>
      <c r="B17" s="8">
        <v>24</v>
      </c>
      <c r="C17" s="8">
        <v>12</v>
      </c>
    </row>
    <row r="18" spans="1:3" x14ac:dyDescent="0.25">
      <c r="A18" s="9">
        <v>42752</v>
      </c>
      <c r="B18" s="8">
        <v>26</v>
      </c>
      <c r="C18" s="8">
        <v>14</v>
      </c>
    </row>
    <row r="19" spans="1:3" x14ac:dyDescent="0.25">
      <c r="A19" s="9">
        <v>42753</v>
      </c>
      <c r="B19" s="8">
        <v>33</v>
      </c>
      <c r="C19" s="8">
        <v>16</v>
      </c>
    </row>
    <row r="20" spans="1:3" x14ac:dyDescent="0.25">
      <c r="A20" s="9">
        <v>42754</v>
      </c>
      <c r="B20" s="8">
        <v>30</v>
      </c>
      <c r="C20" s="8">
        <v>17</v>
      </c>
    </row>
    <row r="21" spans="1:3" x14ac:dyDescent="0.25">
      <c r="A21" s="9">
        <v>42755</v>
      </c>
      <c r="B21" s="8">
        <v>20</v>
      </c>
      <c r="C21" s="8">
        <v>12</v>
      </c>
    </row>
    <row r="22" spans="1:3" x14ac:dyDescent="0.25">
      <c r="A22" s="9">
        <v>42756</v>
      </c>
      <c r="B22" s="8">
        <v>16</v>
      </c>
      <c r="C22" s="8">
        <v>14</v>
      </c>
    </row>
    <row r="23" spans="1:3" x14ac:dyDescent="0.25">
      <c r="A23" s="9">
        <v>42757</v>
      </c>
      <c r="B23" s="8">
        <v>19</v>
      </c>
      <c r="C23" s="8">
        <v>16</v>
      </c>
    </row>
    <row r="24" spans="1:3" x14ac:dyDescent="0.25">
      <c r="A24" s="9">
        <v>42758</v>
      </c>
      <c r="B24" s="8">
        <v>21</v>
      </c>
      <c r="C24" s="8">
        <v>17</v>
      </c>
    </row>
    <row r="25" spans="1:3" x14ac:dyDescent="0.25">
      <c r="A25" s="9">
        <v>42759</v>
      </c>
      <c r="B25" s="8">
        <v>20</v>
      </c>
      <c r="C25" s="8">
        <v>12</v>
      </c>
    </row>
    <row r="26" spans="1:3" x14ac:dyDescent="0.25">
      <c r="A26" s="9">
        <v>42760</v>
      </c>
      <c r="B26" s="8">
        <v>24</v>
      </c>
      <c r="C26" s="8">
        <v>14</v>
      </c>
    </row>
    <row r="27" spans="1:3" x14ac:dyDescent="0.25">
      <c r="A27" s="9">
        <v>42761</v>
      </c>
      <c r="B27" s="8">
        <v>18</v>
      </c>
      <c r="C27" s="8">
        <v>16</v>
      </c>
    </row>
    <row r="28" spans="1:3" x14ac:dyDescent="0.25">
      <c r="A28" s="9">
        <v>42762</v>
      </c>
      <c r="B28" s="8">
        <v>22</v>
      </c>
      <c r="C28" s="8">
        <v>17</v>
      </c>
    </row>
    <row r="29" spans="1:3" x14ac:dyDescent="0.25">
      <c r="A29" s="9">
        <v>42763</v>
      </c>
      <c r="B29" s="8">
        <v>15</v>
      </c>
      <c r="C29" s="8">
        <v>13</v>
      </c>
    </row>
    <row r="30" spans="1:3" x14ac:dyDescent="0.25">
      <c r="A30" s="9">
        <v>42764</v>
      </c>
      <c r="B30" s="8">
        <v>27</v>
      </c>
      <c r="C30" s="8">
        <v>14</v>
      </c>
    </row>
    <row r="31" spans="1:3" x14ac:dyDescent="0.25">
      <c r="A31" s="9">
        <v>42765</v>
      </c>
      <c r="B31" s="8">
        <v>20</v>
      </c>
      <c r="C31" s="8">
        <v>17</v>
      </c>
    </row>
    <row r="32" spans="1:3" x14ac:dyDescent="0.25">
      <c r="A32" s="9">
        <v>42766</v>
      </c>
      <c r="B32" s="8">
        <v>37</v>
      </c>
      <c r="C32" s="8">
        <v>18</v>
      </c>
    </row>
    <row r="33" spans="1:3" x14ac:dyDescent="0.25">
      <c r="A33" s="9">
        <v>42767</v>
      </c>
      <c r="B33" s="8">
        <v>35</v>
      </c>
      <c r="C33" s="8">
        <v>18</v>
      </c>
    </row>
    <row r="34" spans="1:3" x14ac:dyDescent="0.25">
      <c r="A34" s="9">
        <v>42768</v>
      </c>
      <c r="B34" s="8">
        <v>22</v>
      </c>
      <c r="C34" s="8">
        <v>20</v>
      </c>
    </row>
    <row r="35" spans="1:3" x14ac:dyDescent="0.25">
      <c r="A35" s="9">
        <v>42769</v>
      </c>
      <c r="B35" s="8">
        <v>25</v>
      </c>
      <c r="C35" s="8">
        <v>21</v>
      </c>
    </row>
    <row r="36" spans="1:3" x14ac:dyDescent="0.25">
      <c r="A36" s="9">
        <v>42770</v>
      </c>
      <c r="B36" s="8">
        <v>46</v>
      </c>
      <c r="C36" s="8">
        <v>22</v>
      </c>
    </row>
    <row r="37" spans="1:3" x14ac:dyDescent="0.25">
      <c r="A37" s="9">
        <v>42771</v>
      </c>
      <c r="B37" s="8">
        <v>32</v>
      </c>
      <c r="C37" s="8">
        <v>18</v>
      </c>
    </row>
    <row r="38" spans="1:3" x14ac:dyDescent="0.25">
      <c r="A38" s="9">
        <v>42772</v>
      </c>
      <c r="B38" s="8">
        <v>28</v>
      </c>
      <c r="C38" s="8">
        <v>20</v>
      </c>
    </row>
    <row r="39" spans="1:3" x14ac:dyDescent="0.25">
      <c r="A39" s="9">
        <v>42773</v>
      </c>
      <c r="B39" s="8">
        <v>39</v>
      </c>
      <c r="C39" s="8">
        <v>21</v>
      </c>
    </row>
    <row r="40" spans="1:3" x14ac:dyDescent="0.25">
      <c r="A40" s="9">
        <v>42774</v>
      </c>
      <c r="B40" s="8">
        <v>31</v>
      </c>
      <c r="C40" s="8">
        <v>22</v>
      </c>
    </row>
    <row r="41" spans="1:3" x14ac:dyDescent="0.25">
      <c r="A41" s="9">
        <v>42775</v>
      </c>
      <c r="B41" s="8">
        <v>39</v>
      </c>
      <c r="C41" s="8">
        <v>19</v>
      </c>
    </row>
    <row r="42" spans="1:3" x14ac:dyDescent="0.25">
      <c r="A42" s="9">
        <v>42776</v>
      </c>
      <c r="B42" s="8">
        <v>40</v>
      </c>
      <c r="C42" s="8">
        <v>20</v>
      </c>
    </row>
    <row r="43" spans="1:3" x14ac:dyDescent="0.25">
      <c r="A43" s="9">
        <v>42777</v>
      </c>
      <c r="B43" s="8">
        <v>35</v>
      </c>
      <c r="C43" s="8">
        <v>21</v>
      </c>
    </row>
    <row r="44" spans="1:3" x14ac:dyDescent="0.25">
      <c r="A44" s="9">
        <v>42778</v>
      </c>
      <c r="B44" s="8">
        <v>41</v>
      </c>
      <c r="C44" s="8">
        <v>22</v>
      </c>
    </row>
    <row r="45" spans="1:3" x14ac:dyDescent="0.25">
      <c r="A45" s="9">
        <v>42779</v>
      </c>
      <c r="B45" s="8">
        <v>34</v>
      </c>
      <c r="C45" s="8">
        <v>18</v>
      </c>
    </row>
    <row r="46" spans="1:3" x14ac:dyDescent="0.25">
      <c r="A46" s="9">
        <v>42780</v>
      </c>
      <c r="B46" s="8">
        <v>35</v>
      </c>
      <c r="C46" s="8">
        <v>19</v>
      </c>
    </row>
    <row r="47" spans="1:3" x14ac:dyDescent="0.25">
      <c r="A47" s="9">
        <v>42781</v>
      </c>
      <c r="B47" s="8">
        <v>33</v>
      </c>
      <c r="C47" s="8">
        <v>20</v>
      </c>
    </row>
    <row r="48" spans="1:3" x14ac:dyDescent="0.25">
      <c r="A48" s="9">
        <v>42782</v>
      </c>
      <c r="B48" s="8">
        <v>31</v>
      </c>
      <c r="C48" s="8">
        <v>21</v>
      </c>
    </row>
    <row r="49" spans="1:3" x14ac:dyDescent="0.25">
      <c r="A49" s="9">
        <v>42783</v>
      </c>
      <c r="B49" s="8">
        <v>29</v>
      </c>
      <c r="C49" s="8">
        <v>18</v>
      </c>
    </row>
    <row r="50" spans="1:3" x14ac:dyDescent="0.25">
      <c r="A50" s="9">
        <v>42784</v>
      </c>
      <c r="B50" s="8">
        <v>25</v>
      </c>
      <c r="C50" s="8">
        <v>19</v>
      </c>
    </row>
    <row r="51" spans="1:3" x14ac:dyDescent="0.25">
      <c r="A51" s="9">
        <v>42785</v>
      </c>
      <c r="B51" s="8">
        <v>28</v>
      </c>
      <c r="C51" s="8">
        <v>20</v>
      </c>
    </row>
    <row r="52" spans="1:3" x14ac:dyDescent="0.25">
      <c r="A52" s="9">
        <v>42786</v>
      </c>
      <c r="B52" s="8">
        <v>25</v>
      </c>
      <c r="C52" s="8">
        <v>21</v>
      </c>
    </row>
    <row r="53" spans="1:3" x14ac:dyDescent="0.25">
      <c r="A53" s="9">
        <v>42787</v>
      </c>
      <c r="B53" s="8">
        <v>28</v>
      </c>
      <c r="C53" s="8">
        <v>18</v>
      </c>
    </row>
    <row r="54" spans="1:3" x14ac:dyDescent="0.25">
      <c r="A54" s="9">
        <v>42788</v>
      </c>
      <c r="B54" s="8">
        <v>36</v>
      </c>
      <c r="C54" s="8">
        <v>19</v>
      </c>
    </row>
    <row r="55" spans="1:3" x14ac:dyDescent="0.25">
      <c r="A55" s="9">
        <v>42789</v>
      </c>
      <c r="B55" s="8">
        <v>23</v>
      </c>
      <c r="C55" s="8">
        <v>20</v>
      </c>
    </row>
    <row r="56" spans="1:3" x14ac:dyDescent="0.25">
      <c r="A56" s="9">
        <v>42790</v>
      </c>
      <c r="B56" s="8">
        <v>36</v>
      </c>
      <c r="C56" s="8">
        <v>21</v>
      </c>
    </row>
    <row r="57" spans="1:3" x14ac:dyDescent="0.25">
      <c r="A57" s="9">
        <v>42791</v>
      </c>
      <c r="B57" s="8">
        <v>21</v>
      </c>
      <c r="C57" s="8">
        <v>18</v>
      </c>
    </row>
    <row r="58" spans="1:3" x14ac:dyDescent="0.25">
      <c r="A58" s="9">
        <v>42792</v>
      </c>
      <c r="B58" s="8">
        <v>32</v>
      </c>
      <c r="C58" s="8">
        <v>19</v>
      </c>
    </row>
    <row r="59" spans="1:3" x14ac:dyDescent="0.25">
      <c r="A59" s="9">
        <v>42793</v>
      </c>
      <c r="B59" s="8">
        <v>34</v>
      </c>
      <c r="C59" s="8">
        <v>20</v>
      </c>
    </row>
    <row r="60" spans="1:3" x14ac:dyDescent="0.25">
      <c r="A60" s="9">
        <v>42794</v>
      </c>
      <c r="B60" s="8">
        <v>45</v>
      </c>
      <c r="C60" s="8">
        <v>22</v>
      </c>
    </row>
    <row r="61" spans="1:3" x14ac:dyDescent="0.25">
      <c r="A61" s="9">
        <v>42795</v>
      </c>
      <c r="B61" s="8">
        <v>46</v>
      </c>
      <c r="C61" s="8">
        <v>23</v>
      </c>
    </row>
    <row r="62" spans="1:3" x14ac:dyDescent="0.25">
      <c r="A62" s="9">
        <v>42796</v>
      </c>
      <c r="B62" s="8">
        <v>31</v>
      </c>
      <c r="C62" s="8">
        <v>24</v>
      </c>
    </row>
    <row r="63" spans="1:3" x14ac:dyDescent="0.25">
      <c r="A63" s="9">
        <v>42797</v>
      </c>
      <c r="B63" s="8">
        <v>28</v>
      </c>
      <c r="C63" s="8">
        <v>24</v>
      </c>
    </row>
    <row r="64" spans="1:3" x14ac:dyDescent="0.25">
      <c r="A64" s="9">
        <v>42798</v>
      </c>
      <c r="B64" s="8">
        <v>29</v>
      </c>
      <c r="C64" s="8">
        <v>25</v>
      </c>
    </row>
    <row r="65" spans="1:3" x14ac:dyDescent="0.25">
      <c r="A65" s="9">
        <v>42799</v>
      </c>
      <c r="B65" s="8">
        <v>32</v>
      </c>
      <c r="C65" s="8">
        <v>23</v>
      </c>
    </row>
    <row r="66" spans="1:3" x14ac:dyDescent="0.25">
      <c r="A66" s="9">
        <v>42800</v>
      </c>
      <c r="B66" s="8">
        <v>28</v>
      </c>
      <c r="C66" s="8">
        <v>24</v>
      </c>
    </row>
    <row r="67" spans="1:3" x14ac:dyDescent="0.25">
      <c r="A67" s="9">
        <v>42801</v>
      </c>
      <c r="B67" s="8">
        <v>32</v>
      </c>
      <c r="C67" s="8">
        <v>24</v>
      </c>
    </row>
    <row r="68" spans="1:3" x14ac:dyDescent="0.25">
      <c r="A68" s="9">
        <v>42802</v>
      </c>
      <c r="B68" s="8">
        <v>43</v>
      </c>
      <c r="C68" s="8">
        <v>25</v>
      </c>
    </row>
    <row r="69" spans="1:3" x14ac:dyDescent="0.25">
      <c r="A69" s="9">
        <v>42803</v>
      </c>
      <c r="B69" s="8">
        <v>29</v>
      </c>
      <c r="C69" s="8">
        <v>23</v>
      </c>
    </row>
    <row r="70" spans="1:3" x14ac:dyDescent="0.25">
      <c r="A70" s="9">
        <v>42804</v>
      </c>
      <c r="B70" s="8">
        <v>31</v>
      </c>
      <c r="C70" s="8">
        <v>24</v>
      </c>
    </row>
    <row r="71" spans="1:3" x14ac:dyDescent="0.25">
      <c r="A71" s="9">
        <v>42805</v>
      </c>
      <c r="B71" s="8">
        <v>30</v>
      </c>
      <c r="C71" s="8">
        <v>24</v>
      </c>
    </row>
    <row r="72" spans="1:3" x14ac:dyDescent="0.25">
      <c r="A72" s="9">
        <v>42806</v>
      </c>
      <c r="B72" s="8">
        <v>47</v>
      </c>
      <c r="C72" s="8">
        <v>25</v>
      </c>
    </row>
    <row r="73" spans="1:3" x14ac:dyDescent="0.25">
      <c r="A73" s="9">
        <v>42807</v>
      </c>
      <c r="B73" s="8">
        <v>48</v>
      </c>
      <c r="C73" s="8">
        <v>23</v>
      </c>
    </row>
    <row r="74" spans="1:3" x14ac:dyDescent="0.25">
      <c r="A74" s="9">
        <v>42808</v>
      </c>
      <c r="B74" s="8">
        <v>35</v>
      </c>
      <c r="C74" s="8">
        <v>23</v>
      </c>
    </row>
    <row r="75" spans="1:3" x14ac:dyDescent="0.25">
      <c r="A75" s="9">
        <v>42809</v>
      </c>
      <c r="B75" s="8">
        <v>30</v>
      </c>
      <c r="C75" s="8">
        <v>24</v>
      </c>
    </row>
    <row r="76" spans="1:3" x14ac:dyDescent="0.25">
      <c r="A76" s="9">
        <v>42810</v>
      </c>
      <c r="B76" s="8">
        <v>39</v>
      </c>
      <c r="C76" s="8">
        <v>24</v>
      </c>
    </row>
    <row r="77" spans="1:3" x14ac:dyDescent="0.25">
      <c r="A77" s="9">
        <v>42811</v>
      </c>
      <c r="B77" s="8">
        <v>50</v>
      </c>
      <c r="C77" s="8">
        <v>25</v>
      </c>
    </row>
    <row r="78" spans="1:3" x14ac:dyDescent="0.25">
      <c r="A78" s="9">
        <v>42812</v>
      </c>
      <c r="B78" s="8">
        <v>32</v>
      </c>
      <c r="C78" s="8">
        <v>23</v>
      </c>
    </row>
    <row r="79" spans="1:3" x14ac:dyDescent="0.25">
      <c r="A79" s="9">
        <v>42813</v>
      </c>
      <c r="B79" s="8">
        <v>38</v>
      </c>
      <c r="C79" s="8">
        <v>23</v>
      </c>
    </row>
    <row r="80" spans="1:3" x14ac:dyDescent="0.25">
      <c r="A80" s="9">
        <v>42814</v>
      </c>
      <c r="B80" s="8">
        <v>33</v>
      </c>
      <c r="C80" s="8">
        <v>24</v>
      </c>
    </row>
    <row r="81" spans="1:3" x14ac:dyDescent="0.25">
      <c r="A81" s="9">
        <v>42815</v>
      </c>
      <c r="B81" s="8">
        <v>36</v>
      </c>
      <c r="C81" s="8">
        <v>24</v>
      </c>
    </row>
    <row r="82" spans="1:3" x14ac:dyDescent="0.25">
      <c r="A82" s="9">
        <v>42816</v>
      </c>
      <c r="B82" s="8">
        <v>38</v>
      </c>
      <c r="C82" s="8">
        <v>25</v>
      </c>
    </row>
    <row r="83" spans="1:3" x14ac:dyDescent="0.25">
      <c r="A83" s="9">
        <v>42817</v>
      </c>
      <c r="B83" s="8">
        <v>35</v>
      </c>
      <c r="C83" s="8">
        <v>23</v>
      </c>
    </row>
    <row r="84" spans="1:3" x14ac:dyDescent="0.25">
      <c r="A84" s="9">
        <v>42818</v>
      </c>
      <c r="B84" s="8">
        <v>41</v>
      </c>
      <c r="C84" s="8">
        <v>23</v>
      </c>
    </row>
    <row r="85" spans="1:3" x14ac:dyDescent="0.25">
      <c r="A85" s="9">
        <v>42819</v>
      </c>
      <c r="B85" s="8">
        <v>50</v>
      </c>
      <c r="C85" s="8">
        <v>24</v>
      </c>
    </row>
    <row r="86" spans="1:3" x14ac:dyDescent="0.25">
      <c r="A86" s="9">
        <v>42820</v>
      </c>
      <c r="B86" s="8">
        <v>39</v>
      </c>
      <c r="C86" s="8">
        <v>25</v>
      </c>
    </row>
    <row r="87" spans="1:3" x14ac:dyDescent="0.25">
      <c r="A87" s="9">
        <v>42821</v>
      </c>
      <c r="B87" s="8">
        <v>30</v>
      </c>
      <c r="C87" s="8">
        <v>25</v>
      </c>
    </row>
    <row r="88" spans="1:3" x14ac:dyDescent="0.25">
      <c r="A88" s="9">
        <v>42822</v>
      </c>
      <c r="B88" s="8">
        <v>48</v>
      </c>
      <c r="C88" s="8">
        <v>23</v>
      </c>
    </row>
    <row r="89" spans="1:3" x14ac:dyDescent="0.25">
      <c r="A89" s="9">
        <v>42823</v>
      </c>
      <c r="B89" s="8">
        <v>39</v>
      </c>
      <c r="C89" s="8">
        <v>24</v>
      </c>
    </row>
    <row r="90" spans="1:3" x14ac:dyDescent="0.25">
      <c r="A90" s="9">
        <v>42824</v>
      </c>
      <c r="B90" s="8">
        <v>47</v>
      </c>
      <c r="C90" s="8">
        <v>24</v>
      </c>
    </row>
    <row r="91" spans="1:3" x14ac:dyDescent="0.25">
      <c r="A91" s="9">
        <v>42825</v>
      </c>
      <c r="B91" s="8">
        <v>48</v>
      </c>
      <c r="C91" s="8">
        <v>25</v>
      </c>
    </row>
    <row r="92" spans="1:3" x14ac:dyDescent="0.25">
      <c r="A92" s="9">
        <v>42826</v>
      </c>
      <c r="B92" s="8">
        <v>33</v>
      </c>
      <c r="C92" s="8">
        <v>25</v>
      </c>
    </row>
    <row r="93" spans="1:3" x14ac:dyDescent="0.25">
      <c r="A93" s="9">
        <v>42827</v>
      </c>
      <c r="B93" s="8">
        <v>47</v>
      </c>
      <c r="C93" s="8">
        <v>26</v>
      </c>
    </row>
    <row r="94" spans="1:3" x14ac:dyDescent="0.25">
      <c r="A94" s="9">
        <v>42828</v>
      </c>
      <c r="B94" s="8">
        <v>51</v>
      </c>
      <c r="C94" s="8">
        <v>26</v>
      </c>
    </row>
    <row r="95" spans="1:3" x14ac:dyDescent="0.25">
      <c r="A95" s="9">
        <v>42829</v>
      </c>
      <c r="B95" s="8">
        <v>31</v>
      </c>
      <c r="C95" s="8">
        <v>27</v>
      </c>
    </row>
    <row r="96" spans="1:3" x14ac:dyDescent="0.25">
      <c r="A96" s="9">
        <v>42830</v>
      </c>
      <c r="B96" s="8">
        <v>33</v>
      </c>
      <c r="C96" s="8">
        <v>28</v>
      </c>
    </row>
    <row r="97" spans="1:3" x14ac:dyDescent="0.25">
      <c r="A97" s="9">
        <v>42831</v>
      </c>
      <c r="B97" s="8">
        <v>31</v>
      </c>
      <c r="C97" s="8">
        <v>25</v>
      </c>
    </row>
    <row r="98" spans="1:3" x14ac:dyDescent="0.25">
      <c r="A98" s="9">
        <v>42832</v>
      </c>
      <c r="B98" s="8">
        <v>44</v>
      </c>
      <c r="C98" s="8">
        <v>26</v>
      </c>
    </row>
    <row r="99" spans="1:3" x14ac:dyDescent="0.25">
      <c r="A99" s="9">
        <v>42833</v>
      </c>
      <c r="B99" s="8">
        <v>37</v>
      </c>
      <c r="C99" s="8">
        <v>26</v>
      </c>
    </row>
    <row r="100" spans="1:3" x14ac:dyDescent="0.25">
      <c r="A100" s="9">
        <v>42834</v>
      </c>
      <c r="B100" s="8">
        <v>52</v>
      </c>
      <c r="C100" s="8">
        <v>27</v>
      </c>
    </row>
    <row r="101" spans="1:3" x14ac:dyDescent="0.25">
      <c r="A101" s="9">
        <v>42835</v>
      </c>
      <c r="B101" s="8">
        <v>48</v>
      </c>
      <c r="C101" s="8">
        <v>25</v>
      </c>
    </row>
    <row r="102" spans="1:3" x14ac:dyDescent="0.25">
      <c r="A102" s="9">
        <v>42836</v>
      </c>
      <c r="B102" s="8">
        <v>34</v>
      </c>
      <c r="C102" s="8">
        <v>26</v>
      </c>
    </row>
    <row r="103" spans="1:3" x14ac:dyDescent="0.25">
      <c r="A103" s="9">
        <v>42837</v>
      </c>
      <c r="B103" s="8">
        <v>30</v>
      </c>
      <c r="C103" s="8">
        <v>27</v>
      </c>
    </row>
    <row r="104" spans="1:3" x14ac:dyDescent="0.25">
      <c r="A104" s="9">
        <v>42838</v>
      </c>
      <c r="B104" s="8">
        <v>46</v>
      </c>
      <c r="C104" s="8">
        <v>27</v>
      </c>
    </row>
    <row r="105" spans="1:3" x14ac:dyDescent="0.25">
      <c r="A105" s="9">
        <v>42839</v>
      </c>
      <c r="B105" s="8">
        <v>49</v>
      </c>
      <c r="C105" s="8">
        <v>25</v>
      </c>
    </row>
    <row r="106" spans="1:3" x14ac:dyDescent="0.25">
      <c r="A106" s="9">
        <v>42840</v>
      </c>
      <c r="B106" s="8">
        <v>41</v>
      </c>
      <c r="C106" s="8">
        <v>26</v>
      </c>
    </row>
    <row r="107" spans="1:3" x14ac:dyDescent="0.25">
      <c r="A107" s="9">
        <v>42841</v>
      </c>
      <c r="B107" s="8">
        <v>43</v>
      </c>
      <c r="C107" s="8">
        <v>27</v>
      </c>
    </row>
    <row r="108" spans="1:3" x14ac:dyDescent="0.25">
      <c r="A108" s="9">
        <v>42842</v>
      </c>
      <c r="B108" s="8">
        <v>56</v>
      </c>
      <c r="C108" s="8">
        <v>27</v>
      </c>
    </row>
    <row r="109" spans="1:3" x14ac:dyDescent="0.25">
      <c r="A109" s="9">
        <v>42843</v>
      </c>
      <c r="B109" s="8">
        <v>31</v>
      </c>
      <c r="C109" s="8">
        <v>25</v>
      </c>
    </row>
    <row r="110" spans="1:3" x14ac:dyDescent="0.25">
      <c r="A110" s="9">
        <v>42844</v>
      </c>
      <c r="B110" s="8">
        <v>53</v>
      </c>
      <c r="C110" s="8">
        <v>26</v>
      </c>
    </row>
    <row r="111" spans="1:3" x14ac:dyDescent="0.25">
      <c r="A111" s="9">
        <v>42845</v>
      </c>
      <c r="B111" s="8">
        <v>42</v>
      </c>
      <c r="C111" s="8">
        <v>27</v>
      </c>
    </row>
    <row r="112" spans="1:3" x14ac:dyDescent="0.25">
      <c r="A112" s="9">
        <v>42846</v>
      </c>
      <c r="B112" s="8">
        <v>48</v>
      </c>
      <c r="C112" s="8">
        <v>27</v>
      </c>
    </row>
    <row r="113" spans="1:3" x14ac:dyDescent="0.25">
      <c r="A113" s="9">
        <v>42847</v>
      </c>
      <c r="B113" s="8">
        <v>47</v>
      </c>
      <c r="C113" s="8">
        <v>25</v>
      </c>
    </row>
    <row r="114" spans="1:3" x14ac:dyDescent="0.25">
      <c r="A114" s="9">
        <v>42848</v>
      </c>
      <c r="B114" s="8">
        <v>50</v>
      </c>
      <c r="C114" s="8">
        <v>26</v>
      </c>
    </row>
    <row r="115" spans="1:3" x14ac:dyDescent="0.25">
      <c r="A115" s="9">
        <v>42849</v>
      </c>
      <c r="B115" s="8">
        <v>48</v>
      </c>
      <c r="C115" s="8">
        <v>27</v>
      </c>
    </row>
    <row r="116" spans="1:3" x14ac:dyDescent="0.25">
      <c r="A116" s="9">
        <v>42850</v>
      </c>
      <c r="B116" s="8">
        <v>37</v>
      </c>
      <c r="C116" s="8">
        <v>27</v>
      </c>
    </row>
    <row r="117" spans="1:3" x14ac:dyDescent="0.25">
      <c r="A117" s="9">
        <v>42851</v>
      </c>
      <c r="B117" s="8">
        <v>48</v>
      </c>
      <c r="C117" s="8">
        <v>25</v>
      </c>
    </row>
    <row r="118" spans="1:3" x14ac:dyDescent="0.25">
      <c r="A118" s="9">
        <v>42852</v>
      </c>
      <c r="B118" s="8">
        <v>50</v>
      </c>
      <c r="C118" s="8">
        <v>25</v>
      </c>
    </row>
    <row r="119" spans="1:3" x14ac:dyDescent="0.25">
      <c r="A119" s="9">
        <v>42853</v>
      </c>
      <c r="B119" s="8">
        <v>32</v>
      </c>
      <c r="C119" s="8">
        <v>26</v>
      </c>
    </row>
    <row r="120" spans="1:3" x14ac:dyDescent="0.25">
      <c r="A120" s="9">
        <v>42854</v>
      </c>
      <c r="B120" s="8">
        <v>32</v>
      </c>
      <c r="C120" s="8">
        <v>27</v>
      </c>
    </row>
    <row r="121" spans="1:3" x14ac:dyDescent="0.25">
      <c r="A121" s="9">
        <v>42855</v>
      </c>
      <c r="B121" s="8">
        <v>35</v>
      </c>
      <c r="C121" s="8">
        <v>27</v>
      </c>
    </row>
    <row r="122" spans="1:3" x14ac:dyDescent="0.25">
      <c r="A122" s="9">
        <v>42856</v>
      </c>
      <c r="B122" s="8">
        <v>56</v>
      </c>
      <c r="C122" s="8">
        <v>29</v>
      </c>
    </row>
    <row r="123" spans="1:3" x14ac:dyDescent="0.25">
      <c r="A123" s="9">
        <v>42857</v>
      </c>
      <c r="B123" s="8">
        <v>40</v>
      </c>
      <c r="C123" s="8">
        <v>29</v>
      </c>
    </row>
    <row r="124" spans="1:3" x14ac:dyDescent="0.25">
      <c r="A124" s="9">
        <v>42858</v>
      </c>
      <c r="B124" s="8">
        <v>55</v>
      </c>
      <c r="C124" s="8">
        <v>30</v>
      </c>
    </row>
    <row r="125" spans="1:3" x14ac:dyDescent="0.25">
      <c r="A125" s="9">
        <v>42859</v>
      </c>
      <c r="B125" s="8">
        <v>64</v>
      </c>
      <c r="C125" s="8">
        <v>31</v>
      </c>
    </row>
    <row r="126" spans="1:3" x14ac:dyDescent="0.25">
      <c r="A126" s="9">
        <v>42860</v>
      </c>
      <c r="B126" s="8">
        <v>31</v>
      </c>
      <c r="C126" s="8">
        <v>28</v>
      </c>
    </row>
    <row r="127" spans="1:3" x14ac:dyDescent="0.25">
      <c r="A127" s="9">
        <v>42861</v>
      </c>
      <c r="B127" s="8">
        <v>51</v>
      </c>
      <c r="C127" s="8">
        <v>29</v>
      </c>
    </row>
    <row r="128" spans="1:3" x14ac:dyDescent="0.25">
      <c r="A128" s="9">
        <v>42862</v>
      </c>
      <c r="B128" s="8">
        <v>49</v>
      </c>
      <c r="C128" s="8">
        <v>29</v>
      </c>
    </row>
    <row r="129" spans="1:3" x14ac:dyDescent="0.25">
      <c r="A129" s="9">
        <v>42863</v>
      </c>
      <c r="B129" s="8">
        <v>56</v>
      </c>
      <c r="C129" s="8">
        <v>30</v>
      </c>
    </row>
    <row r="130" spans="1:3" x14ac:dyDescent="0.25">
      <c r="A130" s="9">
        <v>42864</v>
      </c>
      <c r="B130" s="8">
        <v>56</v>
      </c>
      <c r="C130" s="8">
        <v>31</v>
      </c>
    </row>
    <row r="131" spans="1:3" x14ac:dyDescent="0.25">
      <c r="A131" s="9">
        <v>42865</v>
      </c>
      <c r="B131" s="8">
        <v>40</v>
      </c>
      <c r="C131" s="8">
        <v>28</v>
      </c>
    </row>
    <row r="132" spans="1:3" x14ac:dyDescent="0.25">
      <c r="A132" s="9">
        <v>42866</v>
      </c>
      <c r="B132" s="8">
        <v>57</v>
      </c>
      <c r="C132" s="8">
        <v>29</v>
      </c>
    </row>
    <row r="133" spans="1:3" x14ac:dyDescent="0.25">
      <c r="A133" s="9">
        <v>42867</v>
      </c>
      <c r="B133" s="8">
        <v>40</v>
      </c>
      <c r="C133" s="8">
        <v>29</v>
      </c>
    </row>
    <row r="134" spans="1:3" x14ac:dyDescent="0.25">
      <c r="A134" s="9">
        <v>42868</v>
      </c>
      <c r="B134" s="8">
        <v>34</v>
      </c>
      <c r="C134" s="8">
        <v>30</v>
      </c>
    </row>
    <row r="135" spans="1:3" x14ac:dyDescent="0.25">
      <c r="A135" s="9">
        <v>42869</v>
      </c>
      <c r="B135" s="8">
        <v>58</v>
      </c>
      <c r="C135" s="8">
        <v>31</v>
      </c>
    </row>
    <row r="136" spans="1:3" x14ac:dyDescent="0.25">
      <c r="A136" s="9">
        <v>42870</v>
      </c>
      <c r="B136" s="8">
        <v>32</v>
      </c>
      <c r="C136" s="8">
        <v>28</v>
      </c>
    </row>
    <row r="137" spans="1:3" x14ac:dyDescent="0.25">
      <c r="A137" s="9">
        <v>42871</v>
      </c>
      <c r="B137" s="8">
        <v>55</v>
      </c>
      <c r="C137" s="8">
        <v>29</v>
      </c>
    </row>
    <row r="138" spans="1:3" x14ac:dyDescent="0.25">
      <c r="A138" s="9">
        <v>42872</v>
      </c>
      <c r="B138" s="8">
        <v>43</v>
      </c>
      <c r="C138" s="8">
        <v>29</v>
      </c>
    </row>
    <row r="139" spans="1:3" x14ac:dyDescent="0.25">
      <c r="A139" s="9">
        <v>42873</v>
      </c>
      <c r="B139" s="8">
        <v>53</v>
      </c>
      <c r="C139" s="8">
        <v>30</v>
      </c>
    </row>
    <row r="140" spans="1:3" x14ac:dyDescent="0.25">
      <c r="A140" s="9">
        <v>42874</v>
      </c>
      <c r="B140" s="8">
        <v>58</v>
      </c>
      <c r="C140" s="8">
        <v>31</v>
      </c>
    </row>
    <row r="141" spans="1:3" x14ac:dyDescent="0.25">
      <c r="A141" s="9">
        <v>42875</v>
      </c>
      <c r="B141" s="8">
        <v>59</v>
      </c>
      <c r="C141" s="8">
        <v>28</v>
      </c>
    </row>
    <row r="142" spans="1:3" x14ac:dyDescent="0.25">
      <c r="A142" s="9">
        <v>42876</v>
      </c>
      <c r="B142" s="8">
        <v>47</v>
      </c>
      <c r="C142" s="8">
        <v>29</v>
      </c>
    </row>
    <row r="143" spans="1:3" x14ac:dyDescent="0.25">
      <c r="A143" s="9">
        <v>42877</v>
      </c>
      <c r="B143" s="8">
        <v>34</v>
      </c>
      <c r="C143" s="8">
        <v>30</v>
      </c>
    </row>
    <row r="144" spans="1:3" x14ac:dyDescent="0.25">
      <c r="A144" s="9">
        <v>42878</v>
      </c>
      <c r="B144" s="8">
        <v>45</v>
      </c>
      <c r="C144" s="8">
        <v>31</v>
      </c>
    </row>
    <row r="145" spans="1:3" x14ac:dyDescent="0.25">
      <c r="A145" s="9">
        <v>42879</v>
      </c>
      <c r="B145" s="8">
        <v>34</v>
      </c>
      <c r="C145" s="8">
        <v>28</v>
      </c>
    </row>
    <row r="146" spans="1:3" x14ac:dyDescent="0.25">
      <c r="A146" s="9">
        <v>42880</v>
      </c>
      <c r="B146" s="8">
        <v>53</v>
      </c>
      <c r="C146" s="8">
        <v>29</v>
      </c>
    </row>
    <row r="147" spans="1:3" x14ac:dyDescent="0.25">
      <c r="A147" s="9">
        <v>42881</v>
      </c>
      <c r="B147" s="8">
        <v>63</v>
      </c>
      <c r="C147" s="8">
        <v>30</v>
      </c>
    </row>
    <row r="148" spans="1:3" x14ac:dyDescent="0.25">
      <c r="A148" s="9">
        <v>42882</v>
      </c>
      <c r="B148" s="8">
        <v>56</v>
      </c>
      <c r="C148" s="8">
        <v>31</v>
      </c>
    </row>
    <row r="149" spans="1:3" x14ac:dyDescent="0.25">
      <c r="A149" s="9">
        <v>42883</v>
      </c>
      <c r="B149" s="8">
        <v>45</v>
      </c>
      <c r="C149" s="8">
        <v>29</v>
      </c>
    </row>
    <row r="150" spans="1:3" x14ac:dyDescent="0.25">
      <c r="A150" s="9">
        <v>42884</v>
      </c>
      <c r="B150" s="8">
        <v>32</v>
      </c>
      <c r="C150" s="8">
        <v>29</v>
      </c>
    </row>
    <row r="151" spans="1:3" x14ac:dyDescent="0.25">
      <c r="A151" s="9">
        <v>42885</v>
      </c>
      <c r="B151" s="8">
        <v>43</v>
      </c>
      <c r="C151" s="8">
        <v>30</v>
      </c>
    </row>
    <row r="152" spans="1:3" x14ac:dyDescent="0.25">
      <c r="A152" s="9">
        <v>42886</v>
      </c>
      <c r="B152" s="8">
        <v>56</v>
      </c>
      <c r="C152" s="8">
        <v>31</v>
      </c>
    </row>
    <row r="153" spans="1:3" x14ac:dyDescent="0.25">
      <c r="A153" s="9">
        <v>42887</v>
      </c>
      <c r="B153" s="8">
        <v>42</v>
      </c>
      <c r="C153" s="8">
        <v>31</v>
      </c>
    </row>
    <row r="154" spans="1:3" x14ac:dyDescent="0.25">
      <c r="A154" s="9">
        <v>42888</v>
      </c>
      <c r="B154" s="8">
        <v>48</v>
      </c>
      <c r="C154" s="8">
        <v>33</v>
      </c>
    </row>
    <row r="155" spans="1:3" x14ac:dyDescent="0.25">
      <c r="A155" s="9">
        <v>42889</v>
      </c>
      <c r="B155" s="8">
        <v>59</v>
      </c>
      <c r="C155" s="8">
        <v>35</v>
      </c>
    </row>
    <row r="156" spans="1:3" x14ac:dyDescent="0.25">
      <c r="A156" s="9">
        <v>42890</v>
      </c>
      <c r="B156" s="8">
        <v>43</v>
      </c>
      <c r="C156" s="8">
        <v>38</v>
      </c>
    </row>
    <row r="157" spans="1:3" x14ac:dyDescent="0.25">
      <c r="A157" s="9">
        <v>42891</v>
      </c>
      <c r="B157" s="8">
        <v>36</v>
      </c>
      <c r="C157" s="8">
        <v>32</v>
      </c>
    </row>
    <row r="158" spans="1:3" x14ac:dyDescent="0.25">
      <c r="A158" s="9">
        <v>42892</v>
      </c>
      <c r="B158" s="8">
        <v>44</v>
      </c>
      <c r="C158" s="8">
        <v>34</v>
      </c>
    </row>
    <row r="159" spans="1:3" x14ac:dyDescent="0.25">
      <c r="A159" s="9">
        <v>42893</v>
      </c>
      <c r="B159" s="8">
        <v>58</v>
      </c>
      <c r="C159" s="8">
        <v>36</v>
      </c>
    </row>
    <row r="160" spans="1:3" x14ac:dyDescent="0.25">
      <c r="A160" s="9">
        <v>42894</v>
      </c>
      <c r="B160" s="8">
        <v>46</v>
      </c>
      <c r="C160" s="8">
        <v>39</v>
      </c>
    </row>
    <row r="161" spans="1:3" x14ac:dyDescent="0.25">
      <c r="A161" s="9">
        <v>42895</v>
      </c>
      <c r="B161" s="8">
        <v>44</v>
      </c>
      <c r="C161" s="8">
        <v>32</v>
      </c>
    </row>
    <row r="162" spans="1:3" x14ac:dyDescent="0.25">
      <c r="A162" s="9">
        <v>42896</v>
      </c>
      <c r="B162" s="8">
        <v>54</v>
      </c>
      <c r="C162" s="8">
        <v>35</v>
      </c>
    </row>
    <row r="163" spans="1:3" x14ac:dyDescent="0.25">
      <c r="A163" s="9">
        <v>42897</v>
      </c>
      <c r="B163" s="8">
        <v>42</v>
      </c>
      <c r="C163" s="8">
        <v>36</v>
      </c>
    </row>
    <row r="164" spans="1:3" x14ac:dyDescent="0.25">
      <c r="A164" s="9">
        <v>42898</v>
      </c>
      <c r="B164" s="8">
        <v>67</v>
      </c>
      <c r="C164" s="8">
        <v>40</v>
      </c>
    </row>
    <row r="165" spans="1:3" x14ac:dyDescent="0.25">
      <c r="A165" s="9">
        <v>42899</v>
      </c>
      <c r="B165" s="8">
        <v>65</v>
      </c>
      <c r="C165" s="8">
        <v>32</v>
      </c>
    </row>
    <row r="166" spans="1:3" x14ac:dyDescent="0.25">
      <c r="A166" s="9">
        <v>42900</v>
      </c>
      <c r="B166" s="8">
        <v>48</v>
      </c>
      <c r="C166" s="8">
        <v>35</v>
      </c>
    </row>
    <row r="167" spans="1:3" x14ac:dyDescent="0.25">
      <c r="A167" s="9">
        <v>42901</v>
      </c>
      <c r="B167" s="8">
        <v>50</v>
      </c>
      <c r="C167" s="8">
        <v>36</v>
      </c>
    </row>
    <row r="168" spans="1:3" x14ac:dyDescent="0.25">
      <c r="A168" s="9">
        <v>42902</v>
      </c>
      <c r="B168" s="8">
        <v>77</v>
      </c>
      <c r="C168" s="8">
        <v>41</v>
      </c>
    </row>
    <row r="169" spans="1:3" x14ac:dyDescent="0.25">
      <c r="A169" s="9">
        <v>42903</v>
      </c>
      <c r="B169" s="8">
        <v>47</v>
      </c>
      <c r="C169" s="8">
        <v>31</v>
      </c>
    </row>
    <row r="170" spans="1:3" x14ac:dyDescent="0.25">
      <c r="A170" s="9">
        <v>42904</v>
      </c>
      <c r="B170" s="8">
        <v>60</v>
      </c>
      <c r="C170" s="8">
        <v>32</v>
      </c>
    </row>
    <row r="171" spans="1:3" x14ac:dyDescent="0.25">
      <c r="A171" s="9">
        <v>42905</v>
      </c>
      <c r="B171" s="8">
        <v>66</v>
      </c>
      <c r="C171" s="8">
        <v>35</v>
      </c>
    </row>
    <row r="172" spans="1:3" x14ac:dyDescent="0.25">
      <c r="A172" s="9">
        <v>42906</v>
      </c>
      <c r="B172" s="8">
        <v>70</v>
      </c>
      <c r="C172" s="8">
        <v>37</v>
      </c>
    </row>
    <row r="173" spans="1:3" x14ac:dyDescent="0.25">
      <c r="A173" s="9">
        <v>42907</v>
      </c>
      <c r="B173" s="8">
        <v>76</v>
      </c>
      <c r="C173" s="8">
        <v>41</v>
      </c>
    </row>
    <row r="174" spans="1:3" x14ac:dyDescent="0.25">
      <c r="A174" s="9">
        <v>42908</v>
      </c>
      <c r="B174" s="8">
        <v>36</v>
      </c>
      <c r="C174" s="8">
        <v>31</v>
      </c>
    </row>
    <row r="175" spans="1:3" x14ac:dyDescent="0.25">
      <c r="A175" s="9">
        <v>42909</v>
      </c>
      <c r="B175" s="8">
        <v>39</v>
      </c>
      <c r="C175" s="8">
        <v>33</v>
      </c>
    </row>
    <row r="176" spans="1:3" x14ac:dyDescent="0.25">
      <c r="A176" s="9">
        <v>42910</v>
      </c>
      <c r="B176" s="8">
        <v>50</v>
      </c>
      <c r="C176" s="8">
        <v>35</v>
      </c>
    </row>
    <row r="177" spans="1:3" x14ac:dyDescent="0.25">
      <c r="A177" s="9">
        <v>42911</v>
      </c>
      <c r="B177" s="8">
        <v>58</v>
      </c>
      <c r="C177" s="8">
        <v>37</v>
      </c>
    </row>
    <row r="178" spans="1:3" x14ac:dyDescent="0.25">
      <c r="A178" s="9">
        <v>42912</v>
      </c>
      <c r="B178" s="8">
        <v>60</v>
      </c>
      <c r="C178" s="8">
        <v>42</v>
      </c>
    </row>
    <row r="179" spans="1:3" x14ac:dyDescent="0.25">
      <c r="A179" s="9">
        <v>42913</v>
      </c>
      <c r="B179" s="8">
        <v>62</v>
      </c>
      <c r="C179" s="8">
        <v>31</v>
      </c>
    </row>
    <row r="180" spans="1:3" x14ac:dyDescent="0.25">
      <c r="A180" s="9">
        <v>42914</v>
      </c>
      <c r="B180" s="8">
        <v>65</v>
      </c>
      <c r="C180" s="8">
        <v>33</v>
      </c>
    </row>
    <row r="181" spans="1:3" x14ac:dyDescent="0.25">
      <c r="A181" s="9">
        <v>42915</v>
      </c>
      <c r="B181" s="8">
        <v>64</v>
      </c>
      <c r="C181" s="8">
        <v>35</v>
      </c>
    </row>
    <row r="182" spans="1:3" x14ac:dyDescent="0.25">
      <c r="A182" s="9">
        <v>42916</v>
      </c>
      <c r="B182" s="8">
        <v>47</v>
      </c>
      <c r="C182" s="8">
        <v>38</v>
      </c>
    </row>
    <row r="183" spans="1:3" x14ac:dyDescent="0.25">
      <c r="A183" s="9">
        <v>42917</v>
      </c>
      <c r="B183" s="8">
        <v>59</v>
      </c>
      <c r="C183" s="8">
        <v>43</v>
      </c>
    </row>
    <row r="184" spans="1:3" x14ac:dyDescent="0.25">
      <c r="A184" s="9">
        <v>42918</v>
      </c>
      <c r="B184" s="8">
        <v>68</v>
      </c>
      <c r="C184" s="8">
        <v>38</v>
      </c>
    </row>
    <row r="185" spans="1:3" x14ac:dyDescent="0.25">
      <c r="A185" s="9">
        <v>42919</v>
      </c>
      <c r="B185" s="8">
        <v>68</v>
      </c>
      <c r="C185" s="8">
        <v>35</v>
      </c>
    </row>
    <row r="186" spans="1:3" x14ac:dyDescent="0.25">
      <c r="A186" s="9">
        <v>42920</v>
      </c>
      <c r="B186" s="8">
        <v>49</v>
      </c>
      <c r="C186" s="8">
        <v>34</v>
      </c>
    </row>
    <row r="187" spans="1:3" x14ac:dyDescent="0.25">
      <c r="A187" s="9">
        <v>42921</v>
      </c>
      <c r="B187" s="8">
        <v>55</v>
      </c>
      <c r="C187" s="8">
        <v>32</v>
      </c>
    </row>
    <row r="188" spans="1:3" x14ac:dyDescent="0.25">
      <c r="A188" s="9">
        <v>42922</v>
      </c>
      <c r="B188" s="8">
        <v>46</v>
      </c>
      <c r="C188" s="8">
        <v>39</v>
      </c>
    </row>
    <row r="189" spans="1:3" x14ac:dyDescent="0.25">
      <c r="A189" s="9">
        <v>42923</v>
      </c>
      <c r="B189" s="8">
        <v>41</v>
      </c>
      <c r="C189" s="8">
        <v>35</v>
      </c>
    </row>
    <row r="190" spans="1:3" x14ac:dyDescent="0.25">
      <c r="A190" s="9">
        <v>42924</v>
      </c>
      <c r="B190" s="8">
        <v>44</v>
      </c>
      <c r="C190" s="8">
        <v>34</v>
      </c>
    </row>
    <row r="191" spans="1:3" x14ac:dyDescent="0.25">
      <c r="A191" s="9">
        <v>42925</v>
      </c>
      <c r="B191" s="8">
        <v>44</v>
      </c>
      <c r="C191" s="8">
        <v>33</v>
      </c>
    </row>
    <row r="192" spans="1:3" x14ac:dyDescent="0.25">
      <c r="A192" s="9">
        <v>42926</v>
      </c>
      <c r="B192" s="8">
        <v>66</v>
      </c>
      <c r="C192" s="8">
        <v>40</v>
      </c>
    </row>
    <row r="193" spans="1:3" x14ac:dyDescent="0.25">
      <c r="A193" s="9">
        <v>42927</v>
      </c>
      <c r="B193" s="8">
        <v>40</v>
      </c>
      <c r="C193" s="8">
        <v>35</v>
      </c>
    </row>
    <row r="194" spans="1:3" x14ac:dyDescent="0.25">
      <c r="A194" s="9">
        <v>42928</v>
      </c>
      <c r="B194" s="8">
        <v>39</v>
      </c>
      <c r="C194" s="8">
        <v>34</v>
      </c>
    </row>
    <row r="195" spans="1:3" x14ac:dyDescent="0.25">
      <c r="A195" s="9">
        <v>42929</v>
      </c>
      <c r="B195" s="8">
        <v>49</v>
      </c>
      <c r="C195" s="8">
        <v>33</v>
      </c>
    </row>
    <row r="196" spans="1:3" x14ac:dyDescent="0.25">
      <c r="A196" s="9">
        <v>42930</v>
      </c>
      <c r="B196" s="8">
        <v>80</v>
      </c>
      <c r="C196" s="8">
        <v>40</v>
      </c>
    </row>
    <row r="197" spans="1:3" x14ac:dyDescent="0.25">
      <c r="A197" s="9">
        <v>42931</v>
      </c>
      <c r="B197" s="8">
        <v>56</v>
      </c>
      <c r="C197" s="8">
        <v>35</v>
      </c>
    </row>
    <row r="198" spans="1:3" x14ac:dyDescent="0.25">
      <c r="A198" s="9">
        <v>42932</v>
      </c>
      <c r="B198" s="8">
        <v>50</v>
      </c>
      <c r="C198" s="8">
        <v>34</v>
      </c>
    </row>
    <row r="199" spans="1:3" x14ac:dyDescent="0.25">
      <c r="A199" s="9">
        <v>42933</v>
      </c>
      <c r="B199" s="8">
        <v>64</v>
      </c>
      <c r="C199" s="8">
        <v>33</v>
      </c>
    </row>
    <row r="200" spans="1:3" x14ac:dyDescent="0.25">
      <c r="A200" s="9">
        <v>42934</v>
      </c>
      <c r="B200" s="8">
        <v>76</v>
      </c>
      <c r="C200" s="8">
        <v>41</v>
      </c>
    </row>
    <row r="201" spans="1:3" x14ac:dyDescent="0.25">
      <c r="A201" s="9">
        <v>42935</v>
      </c>
      <c r="B201" s="8">
        <v>44</v>
      </c>
      <c r="C201" s="8">
        <v>36</v>
      </c>
    </row>
    <row r="202" spans="1:3" x14ac:dyDescent="0.25">
      <c r="A202" s="9">
        <v>42936</v>
      </c>
      <c r="B202" s="8">
        <v>44</v>
      </c>
      <c r="C202" s="8">
        <v>35</v>
      </c>
    </row>
    <row r="203" spans="1:3" x14ac:dyDescent="0.25">
      <c r="A203" s="9">
        <v>42937</v>
      </c>
      <c r="B203" s="8">
        <v>59</v>
      </c>
      <c r="C203" s="8">
        <v>33</v>
      </c>
    </row>
    <row r="204" spans="1:3" x14ac:dyDescent="0.25">
      <c r="A204" s="9">
        <v>42938</v>
      </c>
      <c r="B204" s="8">
        <v>49</v>
      </c>
      <c r="C204" s="8">
        <v>42</v>
      </c>
    </row>
    <row r="205" spans="1:3" x14ac:dyDescent="0.25">
      <c r="A205" s="9">
        <v>42939</v>
      </c>
      <c r="B205" s="8">
        <v>72</v>
      </c>
      <c r="C205" s="8">
        <v>37</v>
      </c>
    </row>
    <row r="206" spans="1:3" x14ac:dyDescent="0.25">
      <c r="A206" s="9">
        <v>42940</v>
      </c>
      <c r="B206" s="8">
        <v>69</v>
      </c>
      <c r="C206" s="8">
        <v>35</v>
      </c>
    </row>
    <row r="207" spans="1:3" x14ac:dyDescent="0.25">
      <c r="A207" s="9">
        <v>42941</v>
      </c>
      <c r="B207" s="8">
        <v>64</v>
      </c>
      <c r="C207" s="8">
        <v>33</v>
      </c>
    </row>
    <row r="208" spans="1:3" x14ac:dyDescent="0.25">
      <c r="A208" s="9">
        <v>42942</v>
      </c>
      <c r="B208" s="8">
        <v>37</v>
      </c>
      <c r="C208" s="8">
        <v>32</v>
      </c>
    </row>
    <row r="209" spans="1:3" x14ac:dyDescent="0.25">
      <c r="A209" s="9">
        <v>42943</v>
      </c>
      <c r="B209" s="8">
        <v>74</v>
      </c>
      <c r="C209" s="8">
        <v>43</v>
      </c>
    </row>
    <row r="210" spans="1:3" x14ac:dyDescent="0.25">
      <c r="A210" s="9">
        <v>42944</v>
      </c>
      <c r="B210" s="8">
        <v>58</v>
      </c>
      <c r="C210" s="8">
        <v>38</v>
      </c>
    </row>
    <row r="211" spans="1:3" x14ac:dyDescent="0.25">
      <c r="A211" s="9">
        <v>42945</v>
      </c>
      <c r="B211" s="8">
        <v>50</v>
      </c>
      <c r="C211" s="8">
        <v>35</v>
      </c>
    </row>
    <row r="212" spans="1:3" x14ac:dyDescent="0.25">
      <c r="A212" s="9">
        <v>42946</v>
      </c>
      <c r="B212" s="8">
        <v>52</v>
      </c>
      <c r="C212" s="8">
        <v>34</v>
      </c>
    </row>
    <row r="213" spans="1:3" x14ac:dyDescent="0.25">
      <c r="A213" s="9">
        <v>42947</v>
      </c>
      <c r="B213" s="8">
        <v>38</v>
      </c>
      <c r="C213" s="8">
        <v>32</v>
      </c>
    </row>
    <row r="214" spans="1:3" x14ac:dyDescent="0.25">
      <c r="A214" s="9">
        <v>42948</v>
      </c>
      <c r="B214" s="8">
        <v>56</v>
      </c>
      <c r="C214" s="8">
        <v>32</v>
      </c>
    </row>
    <row r="215" spans="1:3" x14ac:dyDescent="0.25">
      <c r="A215" s="9">
        <v>42949</v>
      </c>
      <c r="B215" s="8">
        <v>48</v>
      </c>
      <c r="C215" s="8">
        <v>31</v>
      </c>
    </row>
    <row r="216" spans="1:3" x14ac:dyDescent="0.25">
      <c r="A216" s="9">
        <v>42950</v>
      </c>
      <c r="B216" s="8">
        <v>52</v>
      </c>
      <c r="C216" s="8">
        <v>30</v>
      </c>
    </row>
    <row r="217" spans="1:3" x14ac:dyDescent="0.25">
      <c r="A217" s="9">
        <v>42951</v>
      </c>
      <c r="B217" s="8">
        <v>34</v>
      </c>
      <c r="C217" s="8">
        <v>29</v>
      </c>
    </row>
    <row r="218" spans="1:3" x14ac:dyDescent="0.25">
      <c r="A218" s="9">
        <v>42952</v>
      </c>
      <c r="B218" s="8">
        <v>66</v>
      </c>
      <c r="C218" s="8">
        <v>32</v>
      </c>
    </row>
    <row r="219" spans="1:3" x14ac:dyDescent="0.25">
      <c r="A219" s="9">
        <v>42953</v>
      </c>
      <c r="B219" s="8">
        <v>36</v>
      </c>
      <c r="C219" s="8">
        <v>31</v>
      </c>
    </row>
    <row r="220" spans="1:3" x14ac:dyDescent="0.25">
      <c r="A220" s="9">
        <v>42954</v>
      </c>
      <c r="B220" s="8">
        <v>38</v>
      </c>
      <c r="C220" s="8">
        <v>30</v>
      </c>
    </row>
    <row r="221" spans="1:3" x14ac:dyDescent="0.25">
      <c r="A221" s="9">
        <v>42955</v>
      </c>
      <c r="B221" s="8">
        <v>50</v>
      </c>
      <c r="C221" s="8">
        <v>29</v>
      </c>
    </row>
    <row r="222" spans="1:3" x14ac:dyDescent="0.25">
      <c r="A222" s="9">
        <v>42956</v>
      </c>
      <c r="B222" s="8">
        <v>55</v>
      </c>
      <c r="C222" s="8">
        <v>32</v>
      </c>
    </row>
    <row r="223" spans="1:3" x14ac:dyDescent="0.25">
      <c r="A223" s="9">
        <v>42957</v>
      </c>
      <c r="B223" s="8">
        <v>56</v>
      </c>
      <c r="C223" s="8">
        <v>31</v>
      </c>
    </row>
    <row r="224" spans="1:3" x14ac:dyDescent="0.25">
      <c r="A224" s="9">
        <v>42958</v>
      </c>
      <c r="B224" s="8">
        <v>49</v>
      </c>
      <c r="C224" s="8">
        <v>30</v>
      </c>
    </row>
    <row r="225" spans="1:3" x14ac:dyDescent="0.25">
      <c r="A225" s="9">
        <v>42959</v>
      </c>
      <c r="B225" s="8">
        <v>43</v>
      </c>
      <c r="C225" s="8">
        <v>29</v>
      </c>
    </row>
    <row r="226" spans="1:3" x14ac:dyDescent="0.25">
      <c r="A226" s="9">
        <v>42960</v>
      </c>
      <c r="B226" s="8">
        <v>54</v>
      </c>
      <c r="C226" s="8">
        <v>29</v>
      </c>
    </row>
    <row r="227" spans="1:3" x14ac:dyDescent="0.25">
      <c r="A227" s="9">
        <v>42961</v>
      </c>
      <c r="B227" s="8">
        <v>43</v>
      </c>
      <c r="C227" s="8">
        <v>32</v>
      </c>
    </row>
    <row r="228" spans="1:3" x14ac:dyDescent="0.25">
      <c r="A228" s="9">
        <v>42962</v>
      </c>
      <c r="B228" s="8">
        <v>44</v>
      </c>
      <c r="C228" s="8">
        <v>31</v>
      </c>
    </row>
    <row r="229" spans="1:3" x14ac:dyDescent="0.25">
      <c r="A229" s="9">
        <v>42963</v>
      </c>
      <c r="B229" s="8">
        <v>49</v>
      </c>
      <c r="C229" s="8">
        <v>30</v>
      </c>
    </row>
    <row r="230" spans="1:3" x14ac:dyDescent="0.25">
      <c r="A230" s="9">
        <v>42964</v>
      </c>
      <c r="B230" s="8">
        <v>42</v>
      </c>
      <c r="C230" s="8">
        <v>30</v>
      </c>
    </row>
    <row r="231" spans="1:3" x14ac:dyDescent="0.25">
      <c r="A231" s="9">
        <v>42965</v>
      </c>
      <c r="B231" s="8">
        <v>45</v>
      </c>
      <c r="C231" s="8">
        <v>29</v>
      </c>
    </row>
    <row r="232" spans="1:3" x14ac:dyDescent="0.25">
      <c r="A232" s="9">
        <v>42966</v>
      </c>
      <c r="B232" s="8">
        <v>58</v>
      </c>
      <c r="C232" s="8">
        <v>32</v>
      </c>
    </row>
    <row r="233" spans="1:3" x14ac:dyDescent="0.25">
      <c r="A233" s="9">
        <v>42967</v>
      </c>
      <c r="B233" s="8">
        <v>53</v>
      </c>
      <c r="C233" s="8">
        <v>31</v>
      </c>
    </row>
    <row r="234" spans="1:3" x14ac:dyDescent="0.25">
      <c r="A234" s="9">
        <v>42968</v>
      </c>
      <c r="B234" s="8">
        <v>58</v>
      </c>
      <c r="C234" s="8">
        <v>30</v>
      </c>
    </row>
    <row r="235" spans="1:3" x14ac:dyDescent="0.25">
      <c r="A235" s="9">
        <v>42969</v>
      </c>
      <c r="B235" s="8">
        <v>55</v>
      </c>
      <c r="C235" s="8">
        <v>30</v>
      </c>
    </row>
    <row r="236" spans="1:3" x14ac:dyDescent="0.25">
      <c r="A236" s="9">
        <v>42970</v>
      </c>
      <c r="B236" s="8">
        <v>33</v>
      </c>
      <c r="C236" s="8">
        <v>29</v>
      </c>
    </row>
    <row r="237" spans="1:3" x14ac:dyDescent="0.25">
      <c r="A237" s="9">
        <v>42971</v>
      </c>
      <c r="B237" s="8">
        <v>64</v>
      </c>
      <c r="C237" s="8">
        <v>32</v>
      </c>
    </row>
    <row r="238" spans="1:3" x14ac:dyDescent="0.25">
      <c r="A238" s="9">
        <v>42972</v>
      </c>
      <c r="B238" s="8">
        <v>55</v>
      </c>
      <c r="C238" s="8">
        <v>30</v>
      </c>
    </row>
    <row r="239" spans="1:3" x14ac:dyDescent="0.25">
      <c r="A239" s="9">
        <v>42973</v>
      </c>
      <c r="B239" s="8">
        <v>46</v>
      </c>
      <c r="C239" s="8">
        <v>30</v>
      </c>
    </row>
    <row r="240" spans="1:3" x14ac:dyDescent="0.25">
      <c r="A240" s="9">
        <v>42974</v>
      </c>
      <c r="B240" s="8">
        <v>45</v>
      </c>
      <c r="C240" s="8">
        <v>29</v>
      </c>
    </row>
    <row r="241" spans="1:3" x14ac:dyDescent="0.25">
      <c r="A241" s="9">
        <v>42975</v>
      </c>
      <c r="B241" s="8">
        <v>49</v>
      </c>
      <c r="C241" s="8">
        <v>32</v>
      </c>
    </row>
    <row r="242" spans="1:3" x14ac:dyDescent="0.25">
      <c r="A242" s="9">
        <v>42976</v>
      </c>
      <c r="B242" s="8">
        <v>40</v>
      </c>
      <c r="C242" s="8">
        <v>30</v>
      </c>
    </row>
    <row r="243" spans="1:3" x14ac:dyDescent="0.25">
      <c r="A243" s="9">
        <v>42977</v>
      </c>
      <c r="B243" s="8">
        <v>51</v>
      </c>
      <c r="C243" s="8">
        <v>30</v>
      </c>
    </row>
    <row r="244" spans="1:3" x14ac:dyDescent="0.25">
      <c r="A244" s="9">
        <v>42978</v>
      </c>
      <c r="B244" s="8">
        <v>58</v>
      </c>
      <c r="C244" s="8">
        <v>29</v>
      </c>
    </row>
    <row r="245" spans="1:3" x14ac:dyDescent="0.25">
      <c r="A245" s="9">
        <v>42979</v>
      </c>
      <c r="B245" s="8">
        <v>41</v>
      </c>
      <c r="C245" s="8">
        <v>29</v>
      </c>
    </row>
    <row r="246" spans="1:3" x14ac:dyDescent="0.25">
      <c r="A246" s="9">
        <v>42980</v>
      </c>
      <c r="B246" s="8">
        <v>53</v>
      </c>
      <c r="C246" s="8">
        <v>28</v>
      </c>
    </row>
    <row r="247" spans="1:3" x14ac:dyDescent="0.25">
      <c r="A247" s="9">
        <v>42981</v>
      </c>
      <c r="B247" s="8">
        <v>50</v>
      </c>
      <c r="C247" s="8">
        <v>27</v>
      </c>
    </row>
    <row r="248" spans="1:3" x14ac:dyDescent="0.25">
      <c r="A248" s="9">
        <v>42982</v>
      </c>
      <c r="B248" s="8">
        <v>54</v>
      </c>
      <c r="C248" s="8">
        <v>26</v>
      </c>
    </row>
    <row r="249" spans="1:3" x14ac:dyDescent="0.25">
      <c r="A249" s="9">
        <v>42983</v>
      </c>
      <c r="B249" s="8">
        <v>39</v>
      </c>
      <c r="C249" s="8">
        <v>26</v>
      </c>
    </row>
    <row r="250" spans="1:3" x14ac:dyDescent="0.25">
      <c r="A250" s="9">
        <v>42984</v>
      </c>
      <c r="B250" s="8">
        <v>60</v>
      </c>
      <c r="C250" s="8">
        <v>29</v>
      </c>
    </row>
    <row r="251" spans="1:3" x14ac:dyDescent="0.25">
      <c r="A251" s="9">
        <v>42985</v>
      </c>
      <c r="B251" s="8">
        <v>49</v>
      </c>
      <c r="C251" s="8">
        <v>28</v>
      </c>
    </row>
    <row r="252" spans="1:3" x14ac:dyDescent="0.25">
      <c r="A252" s="9">
        <v>42986</v>
      </c>
      <c r="B252" s="8">
        <v>37</v>
      </c>
      <c r="C252" s="8">
        <v>27</v>
      </c>
    </row>
    <row r="253" spans="1:3" x14ac:dyDescent="0.25">
      <c r="A253" s="9">
        <v>42987</v>
      </c>
      <c r="B253" s="8">
        <v>45</v>
      </c>
      <c r="C253" s="8">
        <v>26</v>
      </c>
    </row>
    <row r="254" spans="1:3" x14ac:dyDescent="0.25">
      <c r="A254" s="9">
        <v>42988</v>
      </c>
      <c r="B254" s="8">
        <v>50</v>
      </c>
      <c r="C254" s="8">
        <v>26</v>
      </c>
    </row>
    <row r="255" spans="1:3" x14ac:dyDescent="0.25">
      <c r="A255" s="9">
        <v>42989</v>
      </c>
      <c r="B255" s="8">
        <v>38</v>
      </c>
      <c r="C255" s="8">
        <v>28</v>
      </c>
    </row>
    <row r="256" spans="1:3" x14ac:dyDescent="0.25">
      <c r="A256" s="9">
        <v>42990</v>
      </c>
      <c r="B256" s="8">
        <v>36</v>
      </c>
      <c r="C256" s="8">
        <v>27</v>
      </c>
    </row>
    <row r="257" spans="1:3" x14ac:dyDescent="0.25">
      <c r="A257" s="9">
        <v>42991</v>
      </c>
      <c r="B257" s="8">
        <v>42</v>
      </c>
      <c r="C257" s="8">
        <v>26</v>
      </c>
    </row>
    <row r="258" spans="1:3" x14ac:dyDescent="0.25">
      <c r="A258" s="9">
        <v>42992</v>
      </c>
      <c r="B258" s="8">
        <v>29</v>
      </c>
      <c r="C258" s="8">
        <v>26</v>
      </c>
    </row>
    <row r="259" spans="1:3" x14ac:dyDescent="0.25">
      <c r="A259" s="9">
        <v>42993</v>
      </c>
      <c r="B259" s="8">
        <v>41</v>
      </c>
      <c r="C259" s="8">
        <v>28</v>
      </c>
    </row>
    <row r="260" spans="1:3" x14ac:dyDescent="0.25">
      <c r="A260" s="9">
        <v>42994</v>
      </c>
      <c r="B260" s="8">
        <v>37</v>
      </c>
      <c r="C260" s="8">
        <v>27</v>
      </c>
    </row>
    <row r="261" spans="1:3" x14ac:dyDescent="0.25">
      <c r="A261" s="9">
        <v>42995</v>
      </c>
      <c r="B261" s="8">
        <v>53</v>
      </c>
      <c r="C261" s="8">
        <v>26</v>
      </c>
    </row>
    <row r="262" spans="1:3" x14ac:dyDescent="0.25">
      <c r="A262" s="9">
        <v>42996</v>
      </c>
      <c r="B262" s="8">
        <v>37</v>
      </c>
      <c r="C262" s="8">
        <v>26</v>
      </c>
    </row>
    <row r="263" spans="1:3" x14ac:dyDescent="0.25">
      <c r="A263" s="9">
        <v>42997</v>
      </c>
      <c r="B263" s="8">
        <v>48</v>
      </c>
      <c r="C263" s="8">
        <v>28</v>
      </c>
    </row>
    <row r="264" spans="1:3" x14ac:dyDescent="0.25">
      <c r="A264" s="9">
        <v>42998</v>
      </c>
      <c r="B264" s="8">
        <v>52</v>
      </c>
      <c r="C264" s="8">
        <v>27</v>
      </c>
    </row>
    <row r="265" spans="1:3" x14ac:dyDescent="0.25">
      <c r="A265" s="9">
        <v>42999</v>
      </c>
      <c r="B265" s="8">
        <v>42</v>
      </c>
      <c r="C265" s="8">
        <v>26</v>
      </c>
    </row>
    <row r="266" spans="1:3" x14ac:dyDescent="0.25">
      <c r="A266" s="9">
        <v>43000</v>
      </c>
      <c r="B266" s="8">
        <v>34</v>
      </c>
      <c r="C266" s="8">
        <v>26</v>
      </c>
    </row>
    <row r="267" spans="1:3" x14ac:dyDescent="0.25">
      <c r="A267" s="9">
        <v>43001</v>
      </c>
      <c r="B267" s="8">
        <v>39</v>
      </c>
      <c r="C267" s="8">
        <v>28</v>
      </c>
    </row>
    <row r="268" spans="1:3" x14ac:dyDescent="0.25">
      <c r="A268" s="9">
        <v>43002</v>
      </c>
      <c r="B268" s="8">
        <v>43</v>
      </c>
      <c r="C268" s="8">
        <v>28</v>
      </c>
    </row>
    <row r="269" spans="1:3" x14ac:dyDescent="0.25">
      <c r="A269" s="9">
        <v>43003</v>
      </c>
      <c r="B269" s="8">
        <v>33</v>
      </c>
      <c r="C269" s="8">
        <v>27</v>
      </c>
    </row>
    <row r="270" spans="1:3" x14ac:dyDescent="0.25">
      <c r="A270" s="9">
        <v>43004</v>
      </c>
      <c r="B270" s="8">
        <v>51</v>
      </c>
      <c r="C270" s="8">
        <v>26</v>
      </c>
    </row>
    <row r="271" spans="1:3" x14ac:dyDescent="0.25">
      <c r="A271" s="9">
        <v>43005</v>
      </c>
      <c r="B271" s="8">
        <v>51</v>
      </c>
      <c r="C271" s="8">
        <v>29</v>
      </c>
    </row>
    <row r="272" spans="1:3" x14ac:dyDescent="0.25">
      <c r="A272" s="9">
        <v>43006</v>
      </c>
      <c r="B272" s="8">
        <v>38</v>
      </c>
      <c r="C272" s="8">
        <v>28</v>
      </c>
    </row>
    <row r="273" spans="1:3" x14ac:dyDescent="0.25">
      <c r="A273" s="9">
        <v>43007</v>
      </c>
      <c r="B273" s="8">
        <v>48</v>
      </c>
      <c r="C273" s="8">
        <v>27</v>
      </c>
    </row>
    <row r="274" spans="1:3" x14ac:dyDescent="0.25">
      <c r="A274" s="9">
        <v>43008</v>
      </c>
      <c r="B274" s="8">
        <v>29</v>
      </c>
      <c r="C274" s="8">
        <v>26</v>
      </c>
    </row>
    <row r="275" spans="1:3" x14ac:dyDescent="0.25">
      <c r="A275" s="9">
        <v>43009</v>
      </c>
      <c r="B275" s="8">
        <v>43</v>
      </c>
      <c r="C275" s="8">
        <v>25</v>
      </c>
    </row>
    <row r="276" spans="1:3" x14ac:dyDescent="0.25">
      <c r="A276" s="9">
        <v>43010</v>
      </c>
      <c r="B276" s="8">
        <v>32</v>
      </c>
      <c r="C276" s="8">
        <v>25</v>
      </c>
    </row>
    <row r="277" spans="1:3" x14ac:dyDescent="0.25">
      <c r="A277" s="9">
        <v>43011</v>
      </c>
      <c r="B277" s="8">
        <v>34</v>
      </c>
      <c r="C277" s="8">
        <v>24</v>
      </c>
    </row>
    <row r="278" spans="1:3" x14ac:dyDescent="0.25">
      <c r="A278" s="9">
        <v>43012</v>
      </c>
      <c r="B278" s="8">
        <v>33</v>
      </c>
      <c r="C278" s="8">
        <v>24</v>
      </c>
    </row>
    <row r="279" spans="1:3" x14ac:dyDescent="0.25">
      <c r="A279" s="9">
        <v>43013</v>
      </c>
      <c r="B279" s="8">
        <v>33</v>
      </c>
      <c r="C279" s="8">
        <v>25</v>
      </c>
    </row>
    <row r="280" spans="1:3" x14ac:dyDescent="0.25">
      <c r="A280" s="9">
        <v>43014</v>
      </c>
      <c r="B280" s="8">
        <v>42</v>
      </c>
      <c r="C280" s="8">
        <v>25</v>
      </c>
    </row>
    <row r="281" spans="1:3" x14ac:dyDescent="0.25">
      <c r="A281" s="9">
        <v>43015</v>
      </c>
      <c r="B281" s="8">
        <v>31</v>
      </c>
      <c r="C281" s="8">
        <v>25</v>
      </c>
    </row>
    <row r="282" spans="1:3" x14ac:dyDescent="0.25">
      <c r="A282" s="9">
        <v>43016</v>
      </c>
      <c r="B282" s="8">
        <v>47</v>
      </c>
      <c r="C282" s="8">
        <v>24</v>
      </c>
    </row>
    <row r="283" spans="1:3" x14ac:dyDescent="0.25">
      <c r="A283" s="9">
        <v>43017</v>
      </c>
      <c r="B283" s="8">
        <v>47</v>
      </c>
      <c r="C283" s="8">
        <v>25</v>
      </c>
    </row>
    <row r="284" spans="1:3" x14ac:dyDescent="0.25">
      <c r="A284" s="9">
        <v>43018</v>
      </c>
      <c r="B284" s="8">
        <v>51</v>
      </c>
      <c r="C284" s="8">
        <v>25</v>
      </c>
    </row>
    <row r="285" spans="1:3" x14ac:dyDescent="0.25">
      <c r="A285" s="9">
        <v>43019</v>
      </c>
      <c r="B285" s="8">
        <v>47</v>
      </c>
      <c r="C285" s="8">
        <v>25</v>
      </c>
    </row>
    <row r="286" spans="1:3" x14ac:dyDescent="0.25">
      <c r="A286" s="9">
        <v>43020</v>
      </c>
      <c r="B286" s="8">
        <v>39</v>
      </c>
      <c r="C286" s="8">
        <v>24</v>
      </c>
    </row>
    <row r="287" spans="1:3" x14ac:dyDescent="0.25">
      <c r="A287" s="9">
        <v>43021</v>
      </c>
      <c r="B287" s="8">
        <v>28</v>
      </c>
      <c r="C287" s="8">
        <v>25</v>
      </c>
    </row>
    <row r="288" spans="1:3" x14ac:dyDescent="0.25">
      <c r="A288" s="9">
        <v>43022</v>
      </c>
      <c r="B288" s="8">
        <v>28</v>
      </c>
      <c r="C288" s="8">
        <v>25</v>
      </c>
    </row>
    <row r="289" spans="1:3" x14ac:dyDescent="0.25">
      <c r="A289" s="9">
        <v>43023</v>
      </c>
      <c r="B289" s="8">
        <v>36</v>
      </c>
      <c r="C289" s="8">
        <v>25</v>
      </c>
    </row>
    <row r="290" spans="1:3" x14ac:dyDescent="0.25">
      <c r="A290" s="9">
        <v>43024</v>
      </c>
      <c r="B290" s="8">
        <v>28</v>
      </c>
      <c r="C290" s="8">
        <v>24</v>
      </c>
    </row>
    <row r="291" spans="1:3" x14ac:dyDescent="0.25">
      <c r="A291" s="9">
        <v>43025</v>
      </c>
      <c r="B291" s="8">
        <v>46</v>
      </c>
      <c r="C291" s="8">
        <v>25</v>
      </c>
    </row>
    <row r="292" spans="1:3" x14ac:dyDescent="0.25">
      <c r="A292" s="9">
        <v>43026</v>
      </c>
      <c r="B292" s="8">
        <v>33</v>
      </c>
      <c r="C292" s="8">
        <v>25</v>
      </c>
    </row>
    <row r="293" spans="1:3" x14ac:dyDescent="0.25">
      <c r="A293" s="9">
        <v>43027</v>
      </c>
      <c r="B293" s="8">
        <v>41</v>
      </c>
      <c r="C293" s="8">
        <v>25</v>
      </c>
    </row>
    <row r="294" spans="1:3" x14ac:dyDescent="0.25">
      <c r="A294" s="9">
        <v>43028</v>
      </c>
      <c r="B294" s="8">
        <v>50</v>
      </c>
      <c r="C294" s="8">
        <v>24</v>
      </c>
    </row>
    <row r="295" spans="1:3" x14ac:dyDescent="0.25">
      <c r="A295" s="9">
        <v>43029</v>
      </c>
      <c r="B295" s="8">
        <v>28</v>
      </c>
      <c r="C295" s="8">
        <v>24</v>
      </c>
    </row>
    <row r="296" spans="1:3" x14ac:dyDescent="0.25">
      <c r="A296" s="9">
        <v>43030</v>
      </c>
      <c r="B296" s="8">
        <v>35</v>
      </c>
      <c r="C296" s="8">
        <v>25</v>
      </c>
    </row>
    <row r="297" spans="1:3" x14ac:dyDescent="0.25">
      <c r="A297" s="9">
        <v>43031</v>
      </c>
      <c r="B297" s="8">
        <v>50</v>
      </c>
      <c r="C297" s="8">
        <v>25</v>
      </c>
    </row>
    <row r="298" spans="1:3" x14ac:dyDescent="0.25">
      <c r="A298" s="9">
        <v>43032</v>
      </c>
      <c r="B298" s="8">
        <v>48</v>
      </c>
      <c r="C298" s="8">
        <v>25</v>
      </c>
    </row>
    <row r="299" spans="1:3" x14ac:dyDescent="0.25">
      <c r="A299" s="9">
        <v>43033</v>
      </c>
      <c r="B299" s="8">
        <v>44</v>
      </c>
      <c r="C299" s="8">
        <v>24</v>
      </c>
    </row>
    <row r="300" spans="1:3" x14ac:dyDescent="0.25">
      <c r="A300" s="9">
        <v>43034</v>
      </c>
      <c r="B300" s="8">
        <v>47</v>
      </c>
      <c r="C300" s="8">
        <v>24</v>
      </c>
    </row>
    <row r="301" spans="1:3" x14ac:dyDescent="0.25">
      <c r="A301" s="9">
        <v>43035</v>
      </c>
      <c r="B301" s="8">
        <v>52</v>
      </c>
      <c r="C301" s="8">
        <v>26</v>
      </c>
    </row>
    <row r="302" spans="1:3" x14ac:dyDescent="0.25">
      <c r="A302" s="9">
        <v>43036</v>
      </c>
      <c r="B302" s="8">
        <v>28</v>
      </c>
      <c r="C302" s="8">
        <v>25</v>
      </c>
    </row>
    <row r="303" spans="1:3" x14ac:dyDescent="0.25">
      <c r="A303" s="9">
        <v>43037</v>
      </c>
      <c r="B303" s="8">
        <v>34</v>
      </c>
      <c r="C303" s="8">
        <v>25</v>
      </c>
    </row>
    <row r="304" spans="1:3" x14ac:dyDescent="0.25">
      <c r="A304" s="9">
        <v>43038</v>
      </c>
      <c r="B304" s="8">
        <v>35</v>
      </c>
      <c r="C304" s="8">
        <v>24</v>
      </c>
    </row>
    <row r="305" spans="1:3" x14ac:dyDescent="0.25">
      <c r="A305" s="9">
        <v>43039</v>
      </c>
      <c r="B305" s="8">
        <v>38</v>
      </c>
      <c r="C305" s="8">
        <v>24</v>
      </c>
    </row>
    <row r="306" spans="1:3" x14ac:dyDescent="0.25">
      <c r="A306" s="9">
        <v>43040</v>
      </c>
      <c r="B306" s="8">
        <v>43</v>
      </c>
      <c r="C306" s="8">
        <v>23</v>
      </c>
    </row>
    <row r="307" spans="1:3" x14ac:dyDescent="0.25">
      <c r="A307" s="9">
        <v>43041</v>
      </c>
      <c r="B307" s="8">
        <v>46</v>
      </c>
      <c r="C307" s="8">
        <v>22</v>
      </c>
    </row>
    <row r="308" spans="1:3" x14ac:dyDescent="0.25">
      <c r="A308" s="9">
        <v>43042</v>
      </c>
      <c r="B308" s="8">
        <v>38</v>
      </c>
      <c r="C308" s="8">
        <v>21</v>
      </c>
    </row>
    <row r="309" spans="1:3" x14ac:dyDescent="0.25">
      <c r="A309" s="9">
        <v>43043</v>
      </c>
      <c r="B309" s="8">
        <v>39</v>
      </c>
      <c r="C309" s="8">
        <v>19</v>
      </c>
    </row>
    <row r="310" spans="1:3" x14ac:dyDescent="0.25">
      <c r="A310" s="9">
        <v>43044</v>
      </c>
      <c r="B310" s="8">
        <v>45</v>
      </c>
      <c r="C310" s="8">
        <v>23</v>
      </c>
    </row>
    <row r="311" spans="1:3" x14ac:dyDescent="0.25">
      <c r="A311" s="9">
        <v>43045</v>
      </c>
      <c r="B311" s="8">
        <v>28</v>
      </c>
      <c r="C311" s="8">
        <v>22</v>
      </c>
    </row>
    <row r="312" spans="1:3" x14ac:dyDescent="0.25">
      <c r="A312" s="9">
        <v>43046</v>
      </c>
      <c r="B312" s="8">
        <v>34</v>
      </c>
      <c r="C312" s="8">
        <v>21</v>
      </c>
    </row>
    <row r="313" spans="1:3" x14ac:dyDescent="0.25">
      <c r="A313" s="9">
        <v>43047</v>
      </c>
      <c r="B313" s="8">
        <v>37</v>
      </c>
      <c r="C313" s="8">
        <v>19</v>
      </c>
    </row>
    <row r="314" spans="1:3" x14ac:dyDescent="0.25">
      <c r="A314" s="9">
        <v>43048</v>
      </c>
      <c r="B314" s="8">
        <v>33</v>
      </c>
      <c r="C314" s="8">
        <v>23</v>
      </c>
    </row>
    <row r="315" spans="1:3" x14ac:dyDescent="0.25">
      <c r="A315" s="9">
        <v>43049</v>
      </c>
      <c r="B315" s="8">
        <v>28</v>
      </c>
      <c r="C315" s="8">
        <v>22</v>
      </c>
    </row>
    <row r="316" spans="1:3" x14ac:dyDescent="0.25">
      <c r="A316" s="9">
        <v>43050</v>
      </c>
      <c r="B316" s="8">
        <v>33</v>
      </c>
      <c r="C316" s="8">
        <v>21</v>
      </c>
    </row>
    <row r="317" spans="1:3" x14ac:dyDescent="0.25">
      <c r="A317" s="9">
        <v>43051</v>
      </c>
      <c r="B317" s="8">
        <v>38</v>
      </c>
      <c r="C317" s="8">
        <v>19</v>
      </c>
    </row>
    <row r="318" spans="1:3" x14ac:dyDescent="0.25">
      <c r="A318" s="9">
        <v>43052</v>
      </c>
      <c r="B318" s="8">
        <v>26</v>
      </c>
      <c r="C318" s="8">
        <v>19</v>
      </c>
    </row>
    <row r="319" spans="1:3" x14ac:dyDescent="0.25">
      <c r="A319" s="9">
        <v>43053</v>
      </c>
      <c r="B319" s="8">
        <v>28</v>
      </c>
      <c r="C319" s="8">
        <v>23</v>
      </c>
    </row>
    <row r="320" spans="1:3" x14ac:dyDescent="0.25">
      <c r="A320" s="9">
        <v>43054</v>
      </c>
      <c r="B320" s="8">
        <v>47</v>
      </c>
      <c r="C320" s="8">
        <v>23</v>
      </c>
    </row>
    <row r="321" spans="1:3" x14ac:dyDescent="0.25">
      <c r="A321" s="9">
        <v>43055</v>
      </c>
      <c r="B321" s="8">
        <v>28</v>
      </c>
      <c r="C321" s="8">
        <v>21</v>
      </c>
    </row>
    <row r="322" spans="1:3" x14ac:dyDescent="0.25">
      <c r="A322" s="9">
        <v>43056</v>
      </c>
      <c r="B322" s="8">
        <v>31</v>
      </c>
      <c r="C322" s="8">
        <v>20</v>
      </c>
    </row>
    <row r="323" spans="1:3" x14ac:dyDescent="0.25">
      <c r="A323" s="9">
        <v>43057</v>
      </c>
      <c r="B323" s="8">
        <v>37</v>
      </c>
      <c r="C323" s="8">
        <v>19</v>
      </c>
    </row>
    <row r="324" spans="1:3" x14ac:dyDescent="0.25">
      <c r="A324" s="9">
        <v>43058</v>
      </c>
      <c r="B324" s="8">
        <v>34</v>
      </c>
      <c r="C324" s="8">
        <v>23</v>
      </c>
    </row>
    <row r="325" spans="1:3" x14ac:dyDescent="0.25">
      <c r="A325" s="9">
        <v>43059</v>
      </c>
      <c r="B325" s="8">
        <v>41</v>
      </c>
      <c r="C325" s="8">
        <v>22</v>
      </c>
    </row>
    <row r="326" spans="1:3" x14ac:dyDescent="0.25">
      <c r="A326" s="9">
        <v>43060</v>
      </c>
      <c r="B326" s="8">
        <v>28</v>
      </c>
      <c r="C326" s="8">
        <v>20</v>
      </c>
    </row>
    <row r="327" spans="1:3" x14ac:dyDescent="0.25">
      <c r="A327" s="9">
        <v>43061</v>
      </c>
      <c r="B327" s="8">
        <v>40</v>
      </c>
      <c r="C327" s="8">
        <v>19</v>
      </c>
    </row>
    <row r="328" spans="1:3" x14ac:dyDescent="0.25">
      <c r="A328" s="9">
        <v>43062</v>
      </c>
      <c r="B328" s="8">
        <v>47</v>
      </c>
      <c r="C328" s="8">
        <v>23</v>
      </c>
    </row>
    <row r="329" spans="1:3" x14ac:dyDescent="0.25">
      <c r="A329" s="9">
        <v>43063</v>
      </c>
      <c r="B329" s="8">
        <v>46</v>
      </c>
      <c r="C329" s="8">
        <v>22</v>
      </c>
    </row>
    <row r="330" spans="1:3" x14ac:dyDescent="0.25">
      <c r="A330" s="9">
        <v>43064</v>
      </c>
      <c r="B330" s="8">
        <v>32</v>
      </c>
      <c r="C330" s="8">
        <v>20</v>
      </c>
    </row>
    <row r="331" spans="1:3" x14ac:dyDescent="0.25">
      <c r="A331" s="9">
        <v>43065</v>
      </c>
      <c r="B331" s="8">
        <v>30</v>
      </c>
      <c r="C331" s="8">
        <v>19</v>
      </c>
    </row>
    <row r="332" spans="1:3" x14ac:dyDescent="0.25">
      <c r="A332" s="9">
        <v>43066</v>
      </c>
      <c r="B332" s="8">
        <v>30</v>
      </c>
      <c r="C332" s="8">
        <v>23</v>
      </c>
    </row>
    <row r="333" spans="1:3" x14ac:dyDescent="0.25">
      <c r="A333" s="9">
        <v>43067</v>
      </c>
      <c r="B333" s="8">
        <v>37</v>
      </c>
      <c r="C333" s="8">
        <v>22</v>
      </c>
    </row>
    <row r="334" spans="1:3" x14ac:dyDescent="0.25">
      <c r="A334" s="9">
        <v>43068</v>
      </c>
      <c r="B334" s="8">
        <v>27</v>
      </c>
      <c r="C334" s="8">
        <v>20</v>
      </c>
    </row>
    <row r="335" spans="1:3" x14ac:dyDescent="0.25">
      <c r="A335" s="9">
        <v>43069</v>
      </c>
      <c r="B335" s="8">
        <v>28</v>
      </c>
      <c r="C335" s="8">
        <v>19</v>
      </c>
    </row>
    <row r="336" spans="1:3" x14ac:dyDescent="0.25">
      <c r="A336" s="9">
        <v>43070</v>
      </c>
      <c r="B336" s="8">
        <v>34</v>
      </c>
      <c r="C336" s="8">
        <v>19</v>
      </c>
    </row>
    <row r="337" spans="1:3" x14ac:dyDescent="0.25">
      <c r="A337" s="9">
        <v>43071</v>
      </c>
      <c r="B337" s="8">
        <v>35</v>
      </c>
      <c r="C337" s="8">
        <v>17</v>
      </c>
    </row>
    <row r="338" spans="1:3" x14ac:dyDescent="0.25">
      <c r="A338" s="9">
        <v>43072</v>
      </c>
      <c r="B338" s="8">
        <v>19</v>
      </c>
      <c r="C338" s="8">
        <v>15</v>
      </c>
    </row>
    <row r="339" spans="1:3" x14ac:dyDescent="0.25">
      <c r="A339" s="9">
        <v>43073</v>
      </c>
      <c r="B339" s="8">
        <v>16</v>
      </c>
      <c r="C339" s="8">
        <v>13</v>
      </c>
    </row>
    <row r="340" spans="1:3" x14ac:dyDescent="0.25">
      <c r="A340" s="9">
        <v>43074</v>
      </c>
      <c r="B340" s="8">
        <v>11</v>
      </c>
      <c r="C340" s="8">
        <v>10</v>
      </c>
    </row>
    <row r="341" spans="1:3" x14ac:dyDescent="0.25">
      <c r="A341" s="9">
        <v>43075</v>
      </c>
      <c r="B341" s="8">
        <v>28</v>
      </c>
      <c r="C341" s="8">
        <v>19</v>
      </c>
    </row>
    <row r="342" spans="1:3" x14ac:dyDescent="0.25">
      <c r="A342" s="9">
        <v>43076</v>
      </c>
      <c r="B342" s="8">
        <v>26</v>
      </c>
      <c r="C342" s="8">
        <v>17</v>
      </c>
    </row>
    <row r="343" spans="1:3" x14ac:dyDescent="0.25">
      <c r="A343" s="9">
        <v>43077</v>
      </c>
      <c r="B343" s="8">
        <v>30</v>
      </c>
      <c r="C343" s="8">
        <v>15</v>
      </c>
    </row>
    <row r="344" spans="1:3" x14ac:dyDescent="0.25">
      <c r="A344" s="9">
        <v>43078</v>
      </c>
      <c r="B344" s="8">
        <v>19</v>
      </c>
      <c r="C344" s="8">
        <v>14</v>
      </c>
    </row>
    <row r="345" spans="1:3" x14ac:dyDescent="0.25">
      <c r="A345" s="9">
        <v>43079</v>
      </c>
      <c r="B345" s="8">
        <v>15</v>
      </c>
      <c r="C345" s="8">
        <v>11</v>
      </c>
    </row>
    <row r="346" spans="1:3" x14ac:dyDescent="0.25">
      <c r="A346" s="9">
        <v>43080</v>
      </c>
      <c r="B346" s="8">
        <v>33</v>
      </c>
      <c r="C346" s="8">
        <v>17</v>
      </c>
    </row>
    <row r="347" spans="1:3" x14ac:dyDescent="0.25">
      <c r="A347" s="9">
        <v>43081</v>
      </c>
      <c r="B347" s="8">
        <v>22</v>
      </c>
      <c r="C347" s="8">
        <v>15</v>
      </c>
    </row>
    <row r="348" spans="1:3" x14ac:dyDescent="0.25">
      <c r="A348" s="9">
        <v>43082</v>
      </c>
      <c r="B348" s="8">
        <v>26</v>
      </c>
      <c r="C348" s="8">
        <v>14</v>
      </c>
    </row>
    <row r="349" spans="1:3" x14ac:dyDescent="0.25">
      <c r="A349" s="9">
        <v>43083</v>
      </c>
      <c r="B349" s="8">
        <v>24</v>
      </c>
      <c r="C349" s="8">
        <v>13</v>
      </c>
    </row>
    <row r="350" spans="1:3" x14ac:dyDescent="0.25">
      <c r="A350" s="9">
        <v>43084</v>
      </c>
      <c r="B350" s="8">
        <v>30</v>
      </c>
      <c r="C350" s="8">
        <v>17</v>
      </c>
    </row>
    <row r="351" spans="1:3" x14ac:dyDescent="0.25">
      <c r="A351" s="9">
        <v>43085</v>
      </c>
      <c r="B351" s="8">
        <v>30</v>
      </c>
      <c r="C351" s="8">
        <v>15</v>
      </c>
    </row>
    <row r="352" spans="1:3" x14ac:dyDescent="0.25">
      <c r="A352" s="9">
        <v>43086</v>
      </c>
      <c r="B352" s="8">
        <v>16</v>
      </c>
      <c r="C352" s="8">
        <v>14</v>
      </c>
    </row>
    <row r="353" spans="1:3" x14ac:dyDescent="0.25">
      <c r="A353" s="9">
        <v>43087</v>
      </c>
      <c r="B353" s="8">
        <v>27</v>
      </c>
      <c r="C353" s="8">
        <v>13</v>
      </c>
    </row>
    <row r="354" spans="1:3" x14ac:dyDescent="0.25">
      <c r="A354" s="9">
        <v>43088</v>
      </c>
      <c r="B354" s="8">
        <v>33</v>
      </c>
      <c r="C354" s="8">
        <v>18</v>
      </c>
    </row>
    <row r="355" spans="1:3" x14ac:dyDescent="0.25">
      <c r="A355" s="9">
        <v>43089</v>
      </c>
      <c r="B355" s="8">
        <v>20</v>
      </c>
      <c r="C355" s="8">
        <v>16</v>
      </c>
    </row>
    <row r="356" spans="1:3" x14ac:dyDescent="0.25">
      <c r="A356" s="9">
        <v>43090</v>
      </c>
      <c r="B356" s="8">
        <v>23</v>
      </c>
      <c r="C356" s="8">
        <v>15</v>
      </c>
    </row>
    <row r="357" spans="1:3" x14ac:dyDescent="0.25">
      <c r="A357" s="9">
        <v>43091</v>
      </c>
      <c r="B357" s="8">
        <v>17</v>
      </c>
      <c r="C357" s="8">
        <v>13</v>
      </c>
    </row>
    <row r="358" spans="1:3" x14ac:dyDescent="0.25">
      <c r="A358" s="9">
        <v>43092</v>
      </c>
      <c r="B358" s="8">
        <v>20</v>
      </c>
      <c r="C358" s="8">
        <v>18</v>
      </c>
    </row>
    <row r="359" spans="1:3" x14ac:dyDescent="0.25">
      <c r="A359" s="9">
        <v>43093</v>
      </c>
      <c r="B359" s="8">
        <v>26</v>
      </c>
      <c r="C359" s="8">
        <v>16</v>
      </c>
    </row>
    <row r="360" spans="1:3" x14ac:dyDescent="0.25">
      <c r="A360" s="9">
        <v>43094</v>
      </c>
      <c r="B360" s="8">
        <v>19</v>
      </c>
      <c r="C360" s="8">
        <v>15</v>
      </c>
    </row>
    <row r="361" spans="1:3" x14ac:dyDescent="0.25">
      <c r="A361" s="9">
        <v>43095</v>
      </c>
      <c r="B361" s="8">
        <v>23</v>
      </c>
      <c r="C361" s="8">
        <v>13</v>
      </c>
    </row>
    <row r="362" spans="1:3" x14ac:dyDescent="0.25">
      <c r="A362" s="9">
        <v>43096</v>
      </c>
      <c r="B362" s="8">
        <v>33</v>
      </c>
      <c r="C362" s="8">
        <v>19</v>
      </c>
    </row>
    <row r="363" spans="1:3" x14ac:dyDescent="0.25">
      <c r="A363" s="9">
        <v>43097</v>
      </c>
      <c r="B363" s="8">
        <v>32</v>
      </c>
      <c r="C363" s="8">
        <v>16</v>
      </c>
    </row>
    <row r="364" spans="1:3" x14ac:dyDescent="0.25">
      <c r="A364" s="9">
        <v>43098</v>
      </c>
      <c r="B364" s="8">
        <v>17</v>
      </c>
      <c r="C364" s="8">
        <v>15</v>
      </c>
    </row>
    <row r="365" spans="1:3" x14ac:dyDescent="0.25">
      <c r="A365" s="9">
        <v>43099</v>
      </c>
      <c r="B365" s="8">
        <v>22</v>
      </c>
      <c r="C365" s="8">
        <v>13</v>
      </c>
    </row>
    <row r="366" spans="1:3" x14ac:dyDescent="0.25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148B-CB01-47F7-A254-603CD7B1775E}">
  <dimension ref="A1:B8"/>
  <sheetViews>
    <sheetView workbookViewId="0">
      <selection sqref="A1:B8"/>
    </sheetView>
  </sheetViews>
  <sheetFormatPr defaultColWidth="9.140625" defaultRowHeight="15" x14ac:dyDescent="0.25"/>
  <cols>
    <col min="2" max="2" width="17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7" t="s">
        <v>14</v>
      </c>
      <c r="B2" s="4">
        <v>8.6307692307692321</v>
      </c>
    </row>
    <row r="3" spans="1:2" x14ac:dyDescent="0.25">
      <c r="A3" s="7" t="s">
        <v>15</v>
      </c>
      <c r="B3" s="4">
        <v>8.7884615384615383</v>
      </c>
    </row>
    <row r="4" spans="1:2" x14ac:dyDescent="0.25">
      <c r="A4" s="7" t="s">
        <v>16</v>
      </c>
      <c r="B4" s="4">
        <v>8.8038461538461537</v>
      </c>
    </row>
    <row r="5" spans="1:2" x14ac:dyDescent="0.25">
      <c r="A5" s="7" t="s">
        <v>17</v>
      </c>
      <c r="B5" s="4">
        <v>8.566037735849056</v>
      </c>
    </row>
    <row r="6" spans="1:2" x14ac:dyDescent="0.25">
      <c r="A6" s="7" t="s">
        <v>18</v>
      </c>
      <c r="B6" s="4">
        <v>8.8634615384615376</v>
      </c>
    </row>
    <row r="7" spans="1:2" x14ac:dyDescent="0.25">
      <c r="A7" s="7" t="s">
        <v>19</v>
      </c>
      <c r="B7" s="4">
        <v>8.6749999999999989</v>
      </c>
    </row>
    <row r="8" spans="1:2" x14ac:dyDescent="0.25">
      <c r="A8" s="7" t="s">
        <v>20</v>
      </c>
      <c r="B8" s="4">
        <v>8.7326923076923055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C237-B4C5-4A0F-928D-89D01DDA2048}">
  <dimension ref="A1:C367"/>
  <sheetViews>
    <sheetView workbookViewId="0">
      <selection activeCell="C366" sqref="A1:C366"/>
    </sheetView>
  </sheetViews>
  <sheetFormatPr defaultColWidth="9.140625" defaultRowHeight="15" x14ac:dyDescent="0.25"/>
  <cols>
    <col min="1" max="1" width="12.7109375" customWidth="1"/>
    <col min="3" max="3" width="13.28515625" customWidth="1"/>
  </cols>
  <sheetData>
    <row r="1" spans="1:3" x14ac:dyDescent="0.25">
      <c r="A1" t="s">
        <v>21</v>
      </c>
      <c r="B1" t="s">
        <v>11</v>
      </c>
      <c r="C1" t="s">
        <v>5</v>
      </c>
    </row>
    <row r="2" spans="1:3" x14ac:dyDescent="0.25">
      <c r="A2" s="9">
        <v>42736</v>
      </c>
      <c r="B2" s="8">
        <v>10</v>
      </c>
      <c r="C2" s="8">
        <v>27</v>
      </c>
    </row>
    <row r="3" spans="1:3" x14ac:dyDescent="0.25">
      <c r="A3" s="9">
        <v>42737</v>
      </c>
      <c r="B3" s="8">
        <v>13</v>
      </c>
      <c r="C3" s="8">
        <v>28.9</v>
      </c>
    </row>
    <row r="4" spans="1:3" x14ac:dyDescent="0.25">
      <c r="A4" s="9">
        <v>42738</v>
      </c>
      <c r="B4" s="8">
        <v>15</v>
      </c>
      <c r="C4" s="8">
        <v>34.5</v>
      </c>
    </row>
    <row r="5" spans="1:3" x14ac:dyDescent="0.25">
      <c r="A5" s="9">
        <v>42739</v>
      </c>
      <c r="B5" s="8">
        <v>17</v>
      </c>
      <c r="C5" s="8">
        <v>44.099999999999994</v>
      </c>
    </row>
    <row r="6" spans="1:3" x14ac:dyDescent="0.25">
      <c r="A6" s="9">
        <v>42740</v>
      </c>
      <c r="B6" s="8">
        <v>18</v>
      </c>
      <c r="C6" s="8">
        <v>42.4</v>
      </c>
    </row>
    <row r="7" spans="1:3" x14ac:dyDescent="0.25">
      <c r="A7" s="9">
        <v>42741</v>
      </c>
      <c r="B7" s="8">
        <v>11</v>
      </c>
      <c r="C7" s="8">
        <v>25.299999999999997</v>
      </c>
    </row>
    <row r="8" spans="1:3" x14ac:dyDescent="0.25">
      <c r="A8" s="9">
        <v>42742</v>
      </c>
      <c r="B8" s="8">
        <v>13</v>
      </c>
      <c r="C8" s="8">
        <v>32.9</v>
      </c>
    </row>
    <row r="9" spans="1:3" x14ac:dyDescent="0.25">
      <c r="A9" s="9">
        <v>42743</v>
      </c>
      <c r="B9" s="8">
        <v>15</v>
      </c>
      <c r="C9" s="8">
        <v>37.5</v>
      </c>
    </row>
    <row r="10" spans="1:3" x14ac:dyDescent="0.25">
      <c r="A10" s="9">
        <v>42744</v>
      </c>
      <c r="B10" s="8">
        <v>17</v>
      </c>
      <c r="C10" s="8">
        <v>38.099999999999994</v>
      </c>
    </row>
    <row r="11" spans="1:3" x14ac:dyDescent="0.25">
      <c r="A11" s="9">
        <v>42745</v>
      </c>
      <c r="B11" s="8">
        <v>18</v>
      </c>
      <c r="C11" s="8">
        <v>43.4</v>
      </c>
    </row>
    <row r="12" spans="1:3" x14ac:dyDescent="0.25">
      <c r="A12" s="9">
        <v>42746</v>
      </c>
      <c r="B12" s="8">
        <v>12</v>
      </c>
      <c r="C12" s="8">
        <v>32.599999999999994</v>
      </c>
    </row>
    <row r="13" spans="1:3" x14ac:dyDescent="0.25">
      <c r="A13" s="9">
        <v>42747</v>
      </c>
      <c r="B13" s="8">
        <v>14</v>
      </c>
      <c r="C13" s="8">
        <v>38.199999999999996</v>
      </c>
    </row>
    <row r="14" spans="1:3" x14ac:dyDescent="0.25">
      <c r="A14" s="9">
        <v>42748</v>
      </c>
      <c r="B14" s="8">
        <v>15</v>
      </c>
      <c r="C14" s="8">
        <v>37.5</v>
      </c>
    </row>
    <row r="15" spans="1:3" x14ac:dyDescent="0.25">
      <c r="A15" s="9">
        <v>42749</v>
      </c>
      <c r="B15" s="8">
        <v>17</v>
      </c>
      <c r="C15" s="8">
        <v>44.099999999999994</v>
      </c>
    </row>
    <row r="16" spans="1:3" x14ac:dyDescent="0.25">
      <c r="A16" s="9">
        <v>42750</v>
      </c>
      <c r="B16" s="8">
        <v>18</v>
      </c>
      <c r="C16" s="8">
        <v>43.4</v>
      </c>
    </row>
    <row r="17" spans="1:3" x14ac:dyDescent="0.25">
      <c r="A17" s="9">
        <v>42751</v>
      </c>
      <c r="B17" s="8">
        <v>12</v>
      </c>
      <c r="C17" s="8">
        <v>30.599999999999998</v>
      </c>
    </row>
    <row r="18" spans="1:3" x14ac:dyDescent="0.25">
      <c r="A18" s="9">
        <v>42752</v>
      </c>
      <c r="B18" s="8">
        <v>14</v>
      </c>
      <c r="C18" s="8">
        <v>32.199999999999996</v>
      </c>
    </row>
    <row r="19" spans="1:3" x14ac:dyDescent="0.25">
      <c r="A19" s="9">
        <v>42753</v>
      </c>
      <c r="B19" s="8">
        <v>16</v>
      </c>
      <c r="C19" s="8">
        <v>42.8</v>
      </c>
    </row>
    <row r="20" spans="1:3" x14ac:dyDescent="0.25">
      <c r="A20" s="9">
        <v>42754</v>
      </c>
      <c r="B20" s="8">
        <v>17</v>
      </c>
      <c r="C20" s="8">
        <v>43.099999999999994</v>
      </c>
    </row>
    <row r="21" spans="1:3" x14ac:dyDescent="0.25">
      <c r="A21" s="9">
        <v>42755</v>
      </c>
      <c r="B21" s="8">
        <v>12</v>
      </c>
      <c r="C21" s="8">
        <v>31.599999999999998</v>
      </c>
    </row>
    <row r="22" spans="1:3" x14ac:dyDescent="0.25">
      <c r="A22" s="9">
        <v>42756</v>
      </c>
      <c r="B22" s="8">
        <v>14</v>
      </c>
      <c r="C22" s="8">
        <v>36.199999999999996</v>
      </c>
    </row>
    <row r="23" spans="1:3" x14ac:dyDescent="0.25">
      <c r="A23" s="9">
        <v>42757</v>
      </c>
      <c r="B23" s="8">
        <v>16</v>
      </c>
      <c r="C23" s="8">
        <v>40.799999999999997</v>
      </c>
    </row>
    <row r="24" spans="1:3" x14ac:dyDescent="0.25">
      <c r="A24" s="9">
        <v>42758</v>
      </c>
      <c r="B24" s="8">
        <v>17</v>
      </c>
      <c r="C24" s="8">
        <v>38.099999999999994</v>
      </c>
    </row>
    <row r="25" spans="1:3" x14ac:dyDescent="0.25">
      <c r="A25" s="9">
        <v>42759</v>
      </c>
      <c r="B25" s="8">
        <v>12</v>
      </c>
      <c r="C25" s="8">
        <v>28.599999999999998</v>
      </c>
    </row>
    <row r="26" spans="1:3" x14ac:dyDescent="0.25">
      <c r="A26" s="9">
        <v>42760</v>
      </c>
      <c r="B26" s="8">
        <v>14</v>
      </c>
      <c r="C26" s="8">
        <v>32.199999999999996</v>
      </c>
    </row>
    <row r="27" spans="1:3" x14ac:dyDescent="0.25">
      <c r="A27" s="9">
        <v>42761</v>
      </c>
      <c r="B27" s="8">
        <v>16</v>
      </c>
      <c r="C27" s="8">
        <v>35.799999999999997</v>
      </c>
    </row>
    <row r="28" spans="1:3" x14ac:dyDescent="0.25">
      <c r="A28" s="9">
        <v>42762</v>
      </c>
      <c r="B28" s="8">
        <v>17</v>
      </c>
      <c r="C28" s="8">
        <v>42.099999999999994</v>
      </c>
    </row>
    <row r="29" spans="1:3" x14ac:dyDescent="0.25">
      <c r="A29" s="9">
        <v>42763</v>
      </c>
      <c r="B29" s="8">
        <v>13</v>
      </c>
      <c r="C29" s="8">
        <v>34.9</v>
      </c>
    </row>
    <row r="30" spans="1:3" x14ac:dyDescent="0.25">
      <c r="A30" s="9">
        <v>42764</v>
      </c>
      <c r="B30" s="8">
        <v>14</v>
      </c>
      <c r="C30" s="8">
        <v>35.199999999999996</v>
      </c>
    </row>
    <row r="31" spans="1:3" x14ac:dyDescent="0.25">
      <c r="A31" s="9">
        <v>42765</v>
      </c>
      <c r="B31" s="8">
        <v>17</v>
      </c>
      <c r="C31" s="8">
        <v>41.099999999999994</v>
      </c>
    </row>
    <row r="32" spans="1:3" x14ac:dyDescent="0.25">
      <c r="A32" s="9">
        <v>42766</v>
      </c>
      <c r="B32" s="8">
        <v>18</v>
      </c>
      <c r="C32" s="8">
        <v>40.4</v>
      </c>
    </row>
    <row r="33" spans="1:3" x14ac:dyDescent="0.25">
      <c r="A33" s="9">
        <v>42767</v>
      </c>
      <c r="B33" s="8">
        <v>18</v>
      </c>
      <c r="C33" s="8">
        <v>42.4</v>
      </c>
    </row>
    <row r="34" spans="1:3" x14ac:dyDescent="0.25">
      <c r="A34" s="9">
        <v>42768</v>
      </c>
      <c r="B34" s="8">
        <v>20</v>
      </c>
      <c r="C34" s="8">
        <v>52</v>
      </c>
    </row>
    <row r="35" spans="1:3" x14ac:dyDescent="0.25">
      <c r="A35" s="9">
        <v>42769</v>
      </c>
      <c r="B35" s="8">
        <v>21</v>
      </c>
      <c r="C35" s="8">
        <v>50.3</v>
      </c>
    </row>
    <row r="36" spans="1:3" x14ac:dyDescent="0.25">
      <c r="A36" s="9">
        <v>42770</v>
      </c>
      <c r="B36" s="8">
        <v>22</v>
      </c>
      <c r="C36" s="8">
        <v>56.599999999999994</v>
      </c>
    </row>
    <row r="37" spans="1:3" x14ac:dyDescent="0.25">
      <c r="A37" s="9">
        <v>42771</v>
      </c>
      <c r="B37" s="8">
        <v>18</v>
      </c>
      <c r="C37" s="8">
        <v>45.4</v>
      </c>
    </row>
    <row r="38" spans="1:3" x14ac:dyDescent="0.25">
      <c r="A38" s="9">
        <v>42772</v>
      </c>
      <c r="B38" s="8">
        <v>20</v>
      </c>
      <c r="C38" s="8">
        <v>45</v>
      </c>
    </row>
    <row r="39" spans="1:3" x14ac:dyDescent="0.25">
      <c r="A39" s="9">
        <v>42773</v>
      </c>
      <c r="B39" s="8">
        <v>21</v>
      </c>
      <c r="C39" s="8">
        <v>52.3</v>
      </c>
    </row>
    <row r="40" spans="1:3" x14ac:dyDescent="0.25">
      <c r="A40" s="9">
        <v>42774</v>
      </c>
      <c r="B40" s="8">
        <v>22</v>
      </c>
      <c r="C40" s="8">
        <v>52.599999999999994</v>
      </c>
    </row>
    <row r="41" spans="1:3" x14ac:dyDescent="0.25">
      <c r="A41" s="9">
        <v>42775</v>
      </c>
      <c r="B41" s="8">
        <v>19</v>
      </c>
      <c r="C41" s="8">
        <v>42.699999999999996</v>
      </c>
    </row>
    <row r="42" spans="1:3" x14ac:dyDescent="0.25">
      <c r="A42" s="9">
        <v>42776</v>
      </c>
      <c r="B42" s="8">
        <v>20</v>
      </c>
      <c r="C42" s="8">
        <v>50</v>
      </c>
    </row>
    <row r="43" spans="1:3" x14ac:dyDescent="0.25">
      <c r="A43" s="9">
        <v>42777</v>
      </c>
      <c r="B43" s="8">
        <v>21</v>
      </c>
      <c r="C43" s="8">
        <v>51.3</v>
      </c>
    </row>
    <row r="44" spans="1:3" x14ac:dyDescent="0.25">
      <c r="A44" s="9">
        <v>42778</v>
      </c>
      <c r="B44" s="8">
        <v>22</v>
      </c>
      <c r="C44" s="8">
        <v>55.599999999999994</v>
      </c>
    </row>
    <row r="45" spans="1:3" x14ac:dyDescent="0.25">
      <c r="A45" s="9">
        <v>42779</v>
      </c>
      <c r="B45" s="8">
        <v>18</v>
      </c>
      <c r="C45" s="8">
        <v>46.4</v>
      </c>
    </row>
    <row r="46" spans="1:3" x14ac:dyDescent="0.25">
      <c r="A46" s="9">
        <v>42780</v>
      </c>
      <c r="B46" s="8">
        <v>19</v>
      </c>
      <c r="C46" s="8">
        <v>47.699999999999996</v>
      </c>
    </row>
    <row r="47" spans="1:3" x14ac:dyDescent="0.25">
      <c r="A47" s="9">
        <v>42781</v>
      </c>
      <c r="B47" s="8">
        <v>20</v>
      </c>
      <c r="C47" s="8">
        <v>52</v>
      </c>
    </row>
    <row r="48" spans="1:3" x14ac:dyDescent="0.25">
      <c r="A48" s="9">
        <v>42782</v>
      </c>
      <c r="B48" s="8">
        <v>21</v>
      </c>
      <c r="C48" s="8">
        <v>47.3</v>
      </c>
    </row>
    <row r="49" spans="1:3" x14ac:dyDescent="0.25">
      <c r="A49" s="9">
        <v>42783</v>
      </c>
      <c r="B49" s="8">
        <v>18</v>
      </c>
      <c r="C49" s="8">
        <v>40.4</v>
      </c>
    </row>
    <row r="50" spans="1:3" x14ac:dyDescent="0.25">
      <c r="A50" s="9">
        <v>42784</v>
      </c>
      <c r="B50" s="8">
        <v>19</v>
      </c>
      <c r="C50" s="8">
        <v>43.699999999999996</v>
      </c>
    </row>
    <row r="51" spans="1:3" x14ac:dyDescent="0.25">
      <c r="A51" s="9">
        <v>42785</v>
      </c>
      <c r="B51" s="8">
        <v>20</v>
      </c>
      <c r="C51" s="8">
        <v>50</v>
      </c>
    </row>
    <row r="52" spans="1:3" x14ac:dyDescent="0.25">
      <c r="A52" s="9">
        <v>42786</v>
      </c>
      <c r="B52" s="8">
        <v>21</v>
      </c>
      <c r="C52" s="8">
        <v>50.3</v>
      </c>
    </row>
    <row r="53" spans="1:3" x14ac:dyDescent="0.25">
      <c r="A53" s="9">
        <v>42787</v>
      </c>
      <c r="B53" s="8">
        <v>18</v>
      </c>
      <c r="C53" s="8">
        <v>42.4</v>
      </c>
    </row>
    <row r="54" spans="1:3" x14ac:dyDescent="0.25">
      <c r="A54" s="9">
        <v>42788</v>
      </c>
      <c r="B54" s="8">
        <v>19</v>
      </c>
      <c r="C54" s="8">
        <v>47.699999999999996</v>
      </c>
    </row>
    <row r="55" spans="1:3" x14ac:dyDescent="0.25">
      <c r="A55" s="9">
        <v>42789</v>
      </c>
      <c r="B55" s="8">
        <v>20</v>
      </c>
      <c r="C55" s="8">
        <v>45</v>
      </c>
    </row>
    <row r="56" spans="1:3" x14ac:dyDescent="0.25">
      <c r="A56" s="9">
        <v>42790</v>
      </c>
      <c r="B56" s="8">
        <v>21</v>
      </c>
      <c r="C56" s="8">
        <v>47.3</v>
      </c>
    </row>
    <row r="57" spans="1:3" x14ac:dyDescent="0.25">
      <c r="A57" s="9">
        <v>42791</v>
      </c>
      <c r="B57" s="8">
        <v>18</v>
      </c>
      <c r="C57" s="8">
        <v>42.4</v>
      </c>
    </row>
    <row r="58" spans="1:3" x14ac:dyDescent="0.25">
      <c r="A58" s="9">
        <v>42792</v>
      </c>
      <c r="B58" s="8">
        <v>19</v>
      </c>
      <c r="C58" s="8">
        <v>48.699999999999996</v>
      </c>
    </row>
    <row r="59" spans="1:3" x14ac:dyDescent="0.25">
      <c r="A59" s="9">
        <v>42793</v>
      </c>
      <c r="B59" s="8">
        <v>20</v>
      </c>
      <c r="C59" s="8">
        <v>45</v>
      </c>
    </row>
    <row r="60" spans="1:3" x14ac:dyDescent="0.25">
      <c r="A60" s="9">
        <v>42794</v>
      </c>
      <c r="B60" s="8">
        <v>22</v>
      </c>
      <c r="C60" s="8">
        <v>49.599999999999994</v>
      </c>
    </row>
    <row r="61" spans="1:3" x14ac:dyDescent="0.25">
      <c r="A61" s="9">
        <v>42795</v>
      </c>
      <c r="B61" s="8">
        <v>23</v>
      </c>
      <c r="C61" s="8">
        <v>57.9</v>
      </c>
    </row>
    <row r="62" spans="1:3" x14ac:dyDescent="0.25">
      <c r="A62" s="9">
        <v>42796</v>
      </c>
      <c r="B62" s="8">
        <v>24</v>
      </c>
      <c r="C62" s="8">
        <v>57.199999999999996</v>
      </c>
    </row>
    <row r="63" spans="1:3" x14ac:dyDescent="0.25">
      <c r="A63" s="9">
        <v>42797</v>
      </c>
      <c r="B63" s="8">
        <v>24</v>
      </c>
      <c r="C63" s="8">
        <v>60.199999999999996</v>
      </c>
    </row>
    <row r="64" spans="1:3" x14ac:dyDescent="0.25">
      <c r="A64" s="9">
        <v>42798</v>
      </c>
      <c r="B64" s="8">
        <v>25</v>
      </c>
      <c r="C64" s="8">
        <v>59.499999999999993</v>
      </c>
    </row>
    <row r="65" spans="1:3" x14ac:dyDescent="0.25">
      <c r="A65" s="9">
        <v>42799</v>
      </c>
      <c r="B65" s="8">
        <v>23</v>
      </c>
      <c r="C65" s="8">
        <v>55.9</v>
      </c>
    </row>
    <row r="66" spans="1:3" x14ac:dyDescent="0.25">
      <c r="A66" s="9">
        <v>42800</v>
      </c>
      <c r="B66" s="8">
        <v>24</v>
      </c>
      <c r="C66" s="8">
        <v>61.199999999999996</v>
      </c>
    </row>
    <row r="67" spans="1:3" x14ac:dyDescent="0.25">
      <c r="A67" s="9">
        <v>42801</v>
      </c>
      <c r="B67" s="8">
        <v>24</v>
      </c>
      <c r="C67" s="8">
        <v>60.199999999999996</v>
      </c>
    </row>
    <row r="68" spans="1:3" x14ac:dyDescent="0.25">
      <c r="A68" s="9">
        <v>42802</v>
      </c>
      <c r="B68" s="8">
        <v>25</v>
      </c>
      <c r="C68" s="8">
        <v>58.499999999999993</v>
      </c>
    </row>
    <row r="69" spans="1:3" x14ac:dyDescent="0.25">
      <c r="A69" s="9">
        <v>42803</v>
      </c>
      <c r="B69" s="8">
        <v>23</v>
      </c>
      <c r="C69" s="8">
        <v>52.9</v>
      </c>
    </row>
    <row r="70" spans="1:3" x14ac:dyDescent="0.25">
      <c r="A70" s="9">
        <v>42804</v>
      </c>
      <c r="B70" s="8">
        <v>24</v>
      </c>
      <c r="C70" s="8">
        <v>59.199999999999996</v>
      </c>
    </row>
    <row r="71" spans="1:3" x14ac:dyDescent="0.25">
      <c r="A71" s="9">
        <v>42805</v>
      </c>
      <c r="B71" s="8">
        <v>24</v>
      </c>
      <c r="C71" s="8">
        <v>58.199999999999996</v>
      </c>
    </row>
    <row r="72" spans="1:3" x14ac:dyDescent="0.25">
      <c r="A72" s="9">
        <v>42806</v>
      </c>
      <c r="B72" s="8">
        <v>25</v>
      </c>
      <c r="C72" s="8">
        <v>61.499999999999993</v>
      </c>
    </row>
    <row r="73" spans="1:3" x14ac:dyDescent="0.25">
      <c r="A73" s="9">
        <v>42807</v>
      </c>
      <c r="B73" s="8">
        <v>23</v>
      </c>
      <c r="C73" s="8">
        <v>55.9</v>
      </c>
    </row>
    <row r="74" spans="1:3" x14ac:dyDescent="0.25">
      <c r="A74" s="9">
        <v>42808</v>
      </c>
      <c r="B74" s="8">
        <v>23</v>
      </c>
      <c r="C74" s="8">
        <v>58.9</v>
      </c>
    </row>
    <row r="75" spans="1:3" x14ac:dyDescent="0.25">
      <c r="A75" s="9">
        <v>42809</v>
      </c>
      <c r="B75" s="8">
        <v>24</v>
      </c>
      <c r="C75" s="8">
        <v>56.199999999999996</v>
      </c>
    </row>
    <row r="76" spans="1:3" x14ac:dyDescent="0.25">
      <c r="A76" s="9">
        <v>42810</v>
      </c>
      <c r="B76" s="8">
        <v>24</v>
      </c>
      <c r="C76" s="8">
        <v>60.199999999999996</v>
      </c>
    </row>
    <row r="77" spans="1:3" x14ac:dyDescent="0.25">
      <c r="A77" s="9">
        <v>42811</v>
      </c>
      <c r="B77" s="8">
        <v>25</v>
      </c>
      <c r="C77" s="8">
        <v>56.499999999999993</v>
      </c>
    </row>
    <row r="78" spans="1:3" x14ac:dyDescent="0.25">
      <c r="A78" s="9">
        <v>42812</v>
      </c>
      <c r="B78" s="8">
        <v>23</v>
      </c>
      <c r="C78" s="8">
        <v>53.9</v>
      </c>
    </row>
    <row r="79" spans="1:3" x14ac:dyDescent="0.25">
      <c r="A79" s="9">
        <v>42813</v>
      </c>
      <c r="B79" s="8">
        <v>23</v>
      </c>
      <c r="C79" s="8">
        <v>56.9</v>
      </c>
    </row>
    <row r="80" spans="1:3" x14ac:dyDescent="0.25">
      <c r="A80" s="9">
        <v>42814</v>
      </c>
      <c r="B80" s="8">
        <v>24</v>
      </c>
      <c r="C80" s="8">
        <v>58.199999999999996</v>
      </c>
    </row>
    <row r="81" spans="1:3" x14ac:dyDescent="0.25">
      <c r="A81" s="9">
        <v>42815</v>
      </c>
      <c r="B81" s="8">
        <v>24</v>
      </c>
      <c r="C81" s="8">
        <v>57.199999999999996</v>
      </c>
    </row>
    <row r="82" spans="1:3" x14ac:dyDescent="0.25">
      <c r="A82" s="9">
        <v>42816</v>
      </c>
      <c r="B82" s="8">
        <v>25</v>
      </c>
      <c r="C82" s="8">
        <v>56.499999999999993</v>
      </c>
    </row>
    <row r="83" spans="1:3" x14ac:dyDescent="0.25">
      <c r="A83" s="9">
        <v>42817</v>
      </c>
      <c r="B83" s="8">
        <v>23</v>
      </c>
      <c r="C83" s="8">
        <v>55.9</v>
      </c>
    </row>
    <row r="84" spans="1:3" x14ac:dyDescent="0.25">
      <c r="A84" s="9">
        <v>42818</v>
      </c>
      <c r="B84" s="8">
        <v>23</v>
      </c>
      <c r="C84" s="8">
        <v>56.9</v>
      </c>
    </row>
    <row r="85" spans="1:3" x14ac:dyDescent="0.25">
      <c r="A85" s="9">
        <v>42819</v>
      </c>
      <c r="B85" s="8">
        <v>24</v>
      </c>
      <c r="C85" s="8">
        <v>58.199999999999996</v>
      </c>
    </row>
    <row r="86" spans="1:3" x14ac:dyDescent="0.25">
      <c r="A86" s="9">
        <v>42820</v>
      </c>
      <c r="B86" s="8">
        <v>25</v>
      </c>
      <c r="C86" s="8">
        <v>59.499999999999993</v>
      </c>
    </row>
    <row r="87" spans="1:3" x14ac:dyDescent="0.25">
      <c r="A87" s="9">
        <v>42821</v>
      </c>
      <c r="B87" s="8">
        <v>25</v>
      </c>
      <c r="C87" s="8">
        <v>60.499999999999993</v>
      </c>
    </row>
    <row r="88" spans="1:3" x14ac:dyDescent="0.25">
      <c r="A88" s="9">
        <v>42822</v>
      </c>
      <c r="B88" s="8">
        <v>23</v>
      </c>
      <c r="C88" s="8">
        <v>55.9</v>
      </c>
    </row>
    <row r="89" spans="1:3" x14ac:dyDescent="0.25">
      <c r="A89" s="9">
        <v>42823</v>
      </c>
      <c r="B89" s="8">
        <v>24</v>
      </c>
      <c r="C89" s="8">
        <v>57.199999999999996</v>
      </c>
    </row>
    <row r="90" spans="1:3" x14ac:dyDescent="0.25">
      <c r="A90" s="9">
        <v>42824</v>
      </c>
      <c r="B90" s="8">
        <v>24</v>
      </c>
      <c r="C90" s="8">
        <v>55.199999999999996</v>
      </c>
    </row>
    <row r="91" spans="1:3" x14ac:dyDescent="0.25">
      <c r="A91" s="9">
        <v>42825</v>
      </c>
      <c r="B91" s="8">
        <v>25</v>
      </c>
      <c r="C91" s="8">
        <v>58.499999999999993</v>
      </c>
    </row>
    <row r="92" spans="1:3" x14ac:dyDescent="0.25">
      <c r="A92" s="9">
        <v>42826</v>
      </c>
      <c r="B92" s="8">
        <v>25</v>
      </c>
      <c r="C92" s="8">
        <v>57.499999999999993</v>
      </c>
    </row>
    <row r="93" spans="1:3" x14ac:dyDescent="0.25">
      <c r="A93" s="9">
        <v>42827</v>
      </c>
      <c r="B93" s="8">
        <v>26</v>
      </c>
      <c r="C93" s="8">
        <v>65.8</v>
      </c>
    </row>
    <row r="94" spans="1:3" x14ac:dyDescent="0.25">
      <c r="A94" s="9">
        <v>42828</v>
      </c>
      <c r="B94" s="8">
        <v>26</v>
      </c>
      <c r="C94" s="8">
        <v>60.8</v>
      </c>
    </row>
    <row r="95" spans="1:3" x14ac:dyDescent="0.25">
      <c r="A95" s="9">
        <v>42829</v>
      </c>
      <c r="B95" s="8">
        <v>27</v>
      </c>
      <c r="C95" s="8">
        <v>62.099999999999994</v>
      </c>
    </row>
    <row r="96" spans="1:3" x14ac:dyDescent="0.25">
      <c r="A96" s="9">
        <v>42830</v>
      </c>
      <c r="B96" s="8">
        <v>28</v>
      </c>
      <c r="C96" s="8">
        <v>64.399999999999991</v>
      </c>
    </row>
    <row r="97" spans="1:3" x14ac:dyDescent="0.25">
      <c r="A97" s="9">
        <v>42831</v>
      </c>
      <c r="B97" s="8">
        <v>25</v>
      </c>
      <c r="C97" s="8">
        <v>57.499999999999993</v>
      </c>
    </row>
    <row r="98" spans="1:3" x14ac:dyDescent="0.25">
      <c r="A98" s="9">
        <v>42832</v>
      </c>
      <c r="B98" s="8">
        <v>26</v>
      </c>
      <c r="C98" s="8">
        <v>59.8</v>
      </c>
    </row>
    <row r="99" spans="1:3" x14ac:dyDescent="0.25">
      <c r="A99" s="9">
        <v>42833</v>
      </c>
      <c r="B99" s="8">
        <v>26</v>
      </c>
      <c r="C99" s="8">
        <v>63.8</v>
      </c>
    </row>
    <row r="100" spans="1:3" x14ac:dyDescent="0.25">
      <c r="A100" s="9">
        <v>42834</v>
      </c>
      <c r="B100" s="8">
        <v>27</v>
      </c>
      <c r="C100" s="8">
        <v>63.099999999999994</v>
      </c>
    </row>
    <row r="101" spans="1:3" x14ac:dyDescent="0.25">
      <c r="A101" s="9">
        <v>42835</v>
      </c>
      <c r="B101" s="8">
        <v>25</v>
      </c>
      <c r="C101" s="8">
        <v>58.499999999999993</v>
      </c>
    </row>
    <row r="102" spans="1:3" x14ac:dyDescent="0.25">
      <c r="A102" s="9">
        <v>42836</v>
      </c>
      <c r="B102" s="8">
        <v>26</v>
      </c>
      <c r="C102" s="8">
        <v>60.8</v>
      </c>
    </row>
    <row r="103" spans="1:3" x14ac:dyDescent="0.25">
      <c r="A103" s="9">
        <v>42837</v>
      </c>
      <c r="B103" s="8">
        <v>27</v>
      </c>
      <c r="C103" s="8">
        <v>66.099999999999994</v>
      </c>
    </row>
    <row r="104" spans="1:3" x14ac:dyDescent="0.25">
      <c r="A104" s="9">
        <v>42838</v>
      </c>
      <c r="B104" s="8">
        <v>27</v>
      </c>
      <c r="C104" s="8">
        <v>61.099999999999994</v>
      </c>
    </row>
    <row r="105" spans="1:3" x14ac:dyDescent="0.25">
      <c r="A105" s="9">
        <v>42839</v>
      </c>
      <c r="B105" s="8">
        <v>25</v>
      </c>
      <c r="C105" s="8">
        <v>61.499999999999993</v>
      </c>
    </row>
    <row r="106" spans="1:3" x14ac:dyDescent="0.25">
      <c r="A106" s="9">
        <v>42840</v>
      </c>
      <c r="B106" s="8">
        <v>26</v>
      </c>
      <c r="C106" s="8">
        <v>65.8</v>
      </c>
    </row>
    <row r="107" spans="1:3" x14ac:dyDescent="0.25">
      <c r="A107" s="9">
        <v>42841</v>
      </c>
      <c r="B107" s="8">
        <v>27</v>
      </c>
      <c r="C107" s="8">
        <v>65.099999999999994</v>
      </c>
    </row>
    <row r="108" spans="1:3" x14ac:dyDescent="0.25">
      <c r="A108" s="9">
        <v>42842</v>
      </c>
      <c r="B108" s="8">
        <v>27</v>
      </c>
      <c r="C108" s="8">
        <v>64.099999999999994</v>
      </c>
    </row>
    <row r="109" spans="1:3" x14ac:dyDescent="0.25">
      <c r="A109" s="9">
        <v>42843</v>
      </c>
      <c r="B109" s="8">
        <v>25</v>
      </c>
      <c r="C109" s="8">
        <v>62.499999999999993</v>
      </c>
    </row>
    <row r="110" spans="1:3" x14ac:dyDescent="0.25">
      <c r="A110" s="9">
        <v>42844</v>
      </c>
      <c r="B110" s="8">
        <v>26</v>
      </c>
      <c r="C110" s="8">
        <v>59.8</v>
      </c>
    </row>
    <row r="111" spans="1:3" x14ac:dyDescent="0.25">
      <c r="A111" s="9">
        <v>42845</v>
      </c>
      <c r="B111" s="8">
        <v>27</v>
      </c>
      <c r="C111" s="8">
        <v>68.099999999999994</v>
      </c>
    </row>
    <row r="112" spans="1:3" x14ac:dyDescent="0.25">
      <c r="A112" s="9">
        <v>42846</v>
      </c>
      <c r="B112" s="8">
        <v>27</v>
      </c>
      <c r="C112" s="8">
        <v>67.099999999999994</v>
      </c>
    </row>
    <row r="113" spans="1:3" x14ac:dyDescent="0.25">
      <c r="A113" s="9">
        <v>42847</v>
      </c>
      <c r="B113" s="8">
        <v>25</v>
      </c>
      <c r="C113" s="8">
        <v>57.499999999999993</v>
      </c>
    </row>
    <row r="114" spans="1:3" x14ac:dyDescent="0.25">
      <c r="A114" s="9">
        <v>42848</v>
      </c>
      <c r="B114" s="8">
        <v>26</v>
      </c>
      <c r="C114" s="8">
        <v>60.8</v>
      </c>
    </row>
    <row r="115" spans="1:3" x14ac:dyDescent="0.25">
      <c r="A115" s="9">
        <v>42849</v>
      </c>
      <c r="B115" s="8">
        <v>27</v>
      </c>
      <c r="C115" s="8">
        <v>65.099999999999994</v>
      </c>
    </row>
    <row r="116" spans="1:3" x14ac:dyDescent="0.25">
      <c r="A116" s="9">
        <v>42850</v>
      </c>
      <c r="B116" s="8">
        <v>27</v>
      </c>
      <c r="C116" s="8">
        <v>65.099999999999994</v>
      </c>
    </row>
    <row r="117" spans="1:3" x14ac:dyDescent="0.25">
      <c r="A117" s="9">
        <v>42851</v>
      </c>
      <c r="B117" s="8">
        <v>25</v>
      </c>
      <c r="C117" s="8">
        <v>62.499999999999993</v>
      </c>
    </row>
    <row r="118" spans="1:3" x14ac:dyDescent="0.25">
      <c r="A118" s="9">
        <v>42852</v>
      </c>
      <c r="B118" s="8">
        <v>25</v>
      </c>
      <c r="C118" s="8">
        <v>63.499999999999993</v>
      </c>
    </row>
    <row r="119" spans="1:3" x14ac:dyDescent="0.25">
      <c r="A119" s="9">
        <v>42853</v>
      </c>
      <c r="B119" s="8">
        <v>26</v>
      </c>
      <c r="C119" s="8">
        <v>58.8</v>
      </c>
    </row>
    <row r="120" spans="1:3" x14ac:dyDescent="0.25">
      <c r="A120" s="9">
        <v>42854</v>
      </c>
      <c r="B120" s="8">
        <v>27</v>
      </c>
      <c r="C120" s="8">
        <v>65.099999999999994</v>
      </c>
    </row>
    <row r="121" spans="1:3" x14ac:dyDescent="0.25">
      <c r="A121" s="9">
        <v>42855</v>
      </c>
      <c r="B121" s="8">
        <v>27</v>
      </c>
      <c r="C121" s="8">
        <v>67.099999999999994</v>
      </c>
    </row>
    <row r="122" spans="1:3" x14ac:dyDescent="0.25">
      <c r="A122" s="9">
        <v>42856</v>
      </c>
      <c r="B122" s="8">
        <v>29</v>
      </c>
      <c r="C122" s="8">
        <v>66.699999999999989</v>
      </c>
    </row>
    <row r="123" spans="1:3" x14ac:dyDescent="0.25">
      <c r="A123" s="9">
        <v>42857</v>
      </c>
      <c r="B123" s="8">
        <v>29</v>
      </c>
      <c r="C123" s="8">
        <v>65.699999999999989</v>
      </c>
    </row>
    <row r="124" spans="1:3" x14ac:dyDescent="0.25">
      <c r="A124" s="9">
        <v>42858</v>
      </c>
      <c r="B124" s="8">
        <v>30</v>
      </c>
      <c r="C124" s="8">
        <v>71</v>
      </c>
    </row>
    <row r="125" spans="1:3" x14ac:dyDescent="0.25">
      <c r="A125" s="9">
        <v>42859</v>
      </c>
      <c r="B125" s="8">
        <v>31</v>
      </c>
      <c r="C125" s="8">
        <v>71.3</v>
      </c>
    </row>
    <row r="126" spans="1:3" x14ac:dyDescent="0.25">
      <c r="A126" s="9">
        <v>42860</v>
      </c>
      <c r="B126" s="8">
        <v>28</v>
      </c>
      <c r="C126" s="8">
        <v>69.399999999999991</v>
      </c>
    </row>
    <row r="127" spans="1:3" x14ac:dyDescent="0.25">
      <c r="A127" s="9">
        <v>42861</v>
      </c>
      <c r="B127" s="8">
        <v>29</v>
      </c>
      <c r="C127" s="8">
        <v>66.699999999999989</v>
      </c>
    </row>
    <row r="128" spans="1:3" x14ac:dyDescent="0.25">
      <c r="A128" s="9">
        <v>42862</v>
      </c>
      <c r="B128" s="8">
        <v>29</v>
      </c>
      <c r="C128" s="8">
        <v>69.699999999999989</v>
      </c>
    </row>
    <row r="129" spans="1:3" x14ac:dyDescent="0.25">
      <c r="A129" s="9">
        <v>42863</v>
      </c>
      <c r="B129" s="8">
        <v>30</v>
      </c>
      <c r="C129" s="8">
        <v>75</v>
      </c>
    </row>
    <row r="130" spans="1:3" x14ac:dyDescent="0.25">
      <c r="A130" s="9">
        <v>42864</v>
      </c>
      <c r="B130" s="8">
        <v>31</v>
      </c>
      <c r="C130" s="8">
        <v>71.3</v>
      </c>
    </row>
    <row r="131" spans="1:3" x14ac:dyDescent="0.25">
      <c r="A131" s="9">
        <v>42865</v>
      </c>
      <c r="B131" s="8">
        <v>28</v>
      </c>
      <c r="C131" s="8">
        <v>69.399999999999991</v>
      </c>
    </row>
    <row r="132" spans="1:3" x14ac:dyDescent="0.25">
      <c r="A132" s="9">
        <v>42866</v>
      </c>
      <c r="B132" s="8">
        <v>29</v>
      </c>
      <c r="C132" s="8">
        <v>72.699999999999989</v>
      </c>
    </row>
    <row r="133" spans="1:3" x14ac:dyDescent="0.25">
      <c r="A133" s="9">
        <v>42867</v>
      </c>
      <c r="B133" s="8">
        <v>29</v>
      </c>
      <c r="C133" s="8">
        <v>66.699999999999989</v>
      </c>
    </row>
    <row r="134" spans="1:3" x14ac:dyDescent="0.25">
      <c r="A134" s="9">
        <v>42868</v>
      </c>
      <c r="B134" s="8">
        <v>30</v>
      </c>
      <c r="C134" s="8">
        <v>70</v>
      </c>
    </row>
    <row r="135" spans="1:3" x14ac:dyDescent="0.25">
      <c r="A135" s="9">
        <v>42869</v>
      </c>
      <c r="B135" s="8">
        <v>31</v>
      </c>
      <c r="C135" s="8">
        <v>77.3</v>
      </c>
    </row>
    <row r="136" spans="1:3" x14ac:dyDescent="0.25">
      <c r="A136" s="9">
        <v>42870</v>
      </c>
      <c r="B136" s="8">
        <v>28</v>
      </c>
      <c r="C136" s="8">
        <v>63.399999999999991</v>
      </c>
    </row>
    <row r="137" spans="1:3" x14ac:dyDescent="0.25">
      <c r="A137" s="9">
        <v>42871</v>
      </c>
      <c r="B137" s="8">
        <v>29</v>
      </c>
      <c r="C137" s="8">
        <v>65.699999999999989</v>
      </c>
    </row>
    <row r="138" spans="1:3" x14ac:dyDescent="0.25">
      <c r="A138" s="9">
        <v>42872</v>
      </c>
      <c r="B138" s="8">
        <v>29</v>
      </c>
      <c r="C138" s="8">
        <v>70.699999999999989</v>
      </c>
    </row>
    <row r="139" spans="1:3" x14ac:dyDescent="0.25">
      <c r="A139" s="9">
        <v>42873</v>
      </c>
      <c r="B139" s="8">
        <v>30</v>
      </c>
      <c r="C139" s="8">
        <v>72</v>
      </c>
    </row>
    <row r="140" spans="1:3" x14ac:dyDescent="0.25">
      <c r="A140" s="9">
        <v>42874</v>
      </c>
      <c r="B140" s="8">
        <v>31</v>
      </c>
      <c r="C140" s="8">
        <v>75.3</v>
      </c>
    </row>
    <row r="141" spans="1:3" x14ac:dyDescent="0.25">
      <c r="A141" s="9">
        <v>42875</v>
      </c>
      <c r="B141" s="8">
        <v>28</v>
      </c>
      <c r="C141" s="8">
        <v>64.399999999999991</v>
      </c>
    </row>
    <row r="142" spans="1:3" x14ac:dyDescent="0.25">
      <c r="A142" s="9">
        <v>42876</v>
      </c>
      <c r="B142" s="8">
        <v>29</v>
      </c>
      <c r="C142" s="8">
        <v>71.699999999999989</v>
      </c>
    </row>
    <row r="143" spans="1:3" x14ac:dyDescent="0.25">
      <c r="A143" s="9">
        <v>42877</v>
      </c>
      <c r="B143" s="8">
        <v>30</v>
      </c>
      <c r="C143" s="8">
        <v>71</v>
      </c>
    </row>
    <row r="144" spans="1:3" x14ac:dyDescent="0.25">
      <c r="A144" s="9">
        <v>42878</v>
      </c>
      <c r="B144" s="8">
        <v>31</v>
      </c>
      <c r="C144" s="8">
        <v>76.3</v>
      </c>
    </row>
    <row r="145" spans="1:3" x14ac:dyDescent="0.25">
      <c r="A145" s="9">
        <v>42879</v>
      </c>
      <c r="B145" s="8">
        <v>28</v>
      </c>
      <c r="C145" s="8">
        <v>69.399999999999991</v>
      </c>
    </row>
    <row r="146" spans="1:3" x14ac:dyDescent="0.25">
      <c r="A146" s="9">
        <v>42880</v>
      </c>
      <c r="B146" s="8">
        <v>29</v>
      </c>
      <c r="C146" s="8">
        <v>71.699999999999989</v>
      </c>
    </row>
    <row r="147" spans="1:3" x14ac:dyDescent="0.25">
      <c r="A147" s="9">
        <v>42881</v>
      </c>
      <c r="B147" s="8">
        <v>30</v>
      </c>
      <c r="C147" s="8">
        <v>72</v>
      </c>
    </row>
    <row r="148" spans="1:3" x14ac:dyDescent="0.25">
      <c r="A148" s="9">
        <v>42882</v>
      </c>
      <c r="B148" s="8">
        <v>31</v>
      </c>
      <c r="C148" s="8">
        <v>77.3</v>
      </c>
    </row>
    <row r="149" spans="1:3" x14ac:dyDescent="0.25">
      <c r="A149" s="9">
        <v>42883</v>
      </c>
      <c r="B149" s="8">
        <v>29</v>
      </c>
      <c r="C149" s="8">
        <v>71.699999999999989</v>
      </c>
    </row>
    <row r="150" spans="1:3" x14ac:dyDescent="0.25">
      <c r="A150" s="9">
        <v>42884</v>
      </c>
      <c r="B150" s="8">
        <v>29</v>
      </c>
      <c r="C150" s="8">
        <v>66.699999999999989</v>
      </c>
    </row>
    <row r="151" spans="1:3" x14ac:dyDescent="0.25">
      <c r="A151" s="9">
        <v>42885</v>
      </c>
      <c r="B151" s="8">
        <v>30</v>
      </c>
      <c r="C151" s="8">
        <v>75</v>
      </c>
    </row>
    <row r="152" spans="1:3" x14ac:dyDescent="0.25">
      <c r="A152" s="9">
        <v>42886</v>
      </c>
      <c r="B152" s="8">
        <v>31</v>
      </c>
      <c r="C152" s="8">
        <v>77.3</v>
      </c>
    </row>
    <row r="153" spans="1:3" x14ac:dyDescent="0.25">
      <c r="A153" s="9">
        <v>42887</v>
      </c>
      <c r="B153" s="8">
        <v>31</v>
      </c>
      <c r="C153" s="8">
        <v>71.3</v>
      </c>
    </row>
    <row r="154" spans="1:3" x14ac:dyDescent="0.25">
      <c r="A154" s="9">
        <v>42888</v>
      </c>
      <c r="B154" s="8">
        <v>33</v>
      </c>
      <c r="C154" s="8">
        <v>79.899999999999991</v>
      </c>
    </row>
    <row r="155" spans="1:3" x14ac:dyDescent="0.25">
      <c r="A155" s="9">
        <v>42889</v>
      </c>
      <c r="B155" s="8">
        <v>35</v>
      </c>
      <c r="C155" s="8">
        <v>81.5</v>
      </c>
    </row>
    <row r="156" spans="1:3" x14ac:dyDescent="0.25">
      <c r="A156" s="9">
        <v>42890</v>
      </c>
      <c r="B156" s="8">
        <v>38</v>
      </c>
      <c r="C156" s="8">
        <v>90.399999999999991</v>
      </c>
    </row>
    <row r="157" spans="1:3" x14ac:dyDescent="0.25">
      <c r="A157" s="9">
        <v>42891</v>
      </c>
      <c r="B157" s="8">
        <v>32</v>
      </c>
      <c r="C157" s="8">
        <v>78.599999999999994</v>
      </c>
    </row>
    <row r="158" spans="1:3" x14ac:dyDescent="0.25">
      <c r="A158" s="9">
        <v>42892</v>
      </c>
      <c r="B158" s="8">
        <v>34</v>
      </c>
      <c r="C158" s="8">
        <v>84.199999999999989</v>
      </c>
    </row>
    <row r="159" spans="1:3" x14ac:dyDescent="0.25">
      <c r="A159" s="9">
        <v>42893</v>
      </c>
      <c r="B159" s="8">
        <v>36</v>
      </c>
      <c r="C159" s="8">
        <v>86.8</v>
      </c>
    </row>
    <row r="160" spans="1:3" x14ac:dyDescent="0.25">
      <c r="A160" s="9">
        <v>42894</v>
      </c>
      <c r="B160" s="8">
        <v>39</v>
      </c>
      <c r="C160" s="8">
        <v>90.699999999999989</v>
      </c>
    </row>
    <row r="161" spans="1:3" x14ac:dyDescent="0.25">
      <c r="A161" s="9">
        <v>42895</v>
      </c>
      <c r="B161" s="8">
        <v>32</v>
      </c>
      <c r="C161" s="8">
        <v>77.599999999999994</v>
      </c>
    </row>
    <row r="162" spans="1:3" x14ac:dyDescent="0.25">
      <c r="A162" s="9">
        <v>42896</v>
      </c>
      <c r="B162" s="8">
        <v>35</v>
      </c>
      <c r="C162" s="8">
        <v>79.5</v>
      </c>
    </row>
    <row r="163" spans="1:3" x14ac:dyDescent="0.25">
      <c r="A163" s="9">
        <v>42897</v>
      </c>
      <c r="B163" s="8">
        <v>36</v>
      </c>
      <c r="C163" s="8">
        <v>84.8</v>
      </c>
    </row>
    <row r="164" spans="1:3" x14ac:dyDescent="0.25">
      <c r="A164" s="9">
        <v>42898</v>
      </c>
      <c r="B164" s="8">
        <v>40</v>
      </c>
      <c r="C164" s="8">
        <v>93</v>
      </c>
    </row>
    <row r="165" spans="1:3" x14ac:dyDescent="0.25">
      <c r="A165" s="9">
        <v>42899</v>
      </c>
      <c r="B165" s="8">
        <v>32</v>
      </c>
      <c r="C165" s="8">
        <v>75.599999999999994</v>
      </c>
    </row>
    <row r="166" spans="1:3" x14ac:dyDescent="0.25">
      <c r="A166" s="9">
        <v>42900</v>
      </c>
      <c r="B166" s="8">
        <v>35</v>
      </c>
      <c r="C166" s="8">
        <v>80.5</v>
      </c>
    </row>
    <row r="167" spans="1:3" x14ac:dyDescent="0.25">
      <c r="A167" s="9">
        <v>42901</v>
      </c>
      <c r="B167" s="8">
        <v>36</v>
      </c>
      <c r="C167" s="8">
        <v>84.8</v>
      </c>
    </row>
    <row r="168" spans="1:3" x14ac:dyDescent="0.25">
      <c r="A168" s="9">
        <v>42902</v>
      </c>
      <c r="B168" s="8">
        <v>41</v>
      </c>
      <c r="C168" s="8">
        <v>99.3</v>
      </c>
    </row>
    <row r="169" spans="1:3" x14ac:dyDescent="0.25">
      <c r="A169" s="9">
        <v>42903</v>
      </c>
      <c r="B169" s="8">
        <v>31</v>
      </c>
      <c r="C169" s="8">
        <v>76.3</v>
      </c>
    </row>
    <row r="170" spans="1:3" x14ac:dyDescent="0.25">
      <c r="A170" s="9">
        <v>42904</v>
      </c>
      <c r="B170" s="8">
        <v>32</v>
      </c>
      <c r="C170" s="8">
        <v>72.599999999999994</v>
      </c>
    </row>
    <row r="171" spans="1:3" x14ac:dyDescent="0.25">
      <c r="A171" s="9">
        <v>42905</v>
      </c>
      <c r="B171" s="8">
        <v>35</v>
      </c>
      <c r="C171" s="8">
        <v>86.5</v>
      </c>
    </row>
    <row r="172" spans="1:3" x14ac:dyDescent="0.25">
      <c r="A172" s="9">
        <v>42906</v>
      </c>
      <c r="B172" s="8">
        <v>37</v>
      </c>
      <c r="C172" s="8">
        <v>85.1</v>
      </c>
    </row>
    <row r="173" spans="1:3" x14ac:dyDescent="0.25">
      <c r="A173" s="9">
        <v>42907</v>
      </c>
      <c r="B173" s="8">
        <v>41</v>
      </c>
      <c r="C173" s="8">
        <v>94.3</v>
      </c>
    </row>
    <row r="174" spans="1:3" x14ac:dyDescent="0.25">
      <c r="A174" s="9">
        <v>42908</v>
      </c>
      <c r="B174" s="8">
        <v>31</v>
      </c>
      <c r="C174" s="8">
        <v>72.3</v>
      </c>
    </row>
    <row r="175" spans="1:3" x14ac:dyDescent="0.25">
      <c r="A175" s="9">
        <v>42909</v>
      </c>
      <c r="B175" s="8">
        <v>33</v>
      </c>
      <c r="C175" s="8">
        <v>79.899999999999991</v>
      </c>
    </row>
    <row r="176" spans="1:3" x14ac:dyDescent="0.25">
      <c r="A176" s="9">
        <v>42910</v>
      </c>
      <c r="B176" s="8">
        <v>35</v>
      </c>
      <c r="C176" s="8">
        <v>80.5</v>
      </c>
    </row>
    <row r="177" spans="1:3" x14ac:dyDescent="0.25">
      <c r="A177" s="9">
        <v>42911</v>
      </c>
      <c r="B177" s="8">
        <v>37</v>
      </c>
      <c r="C177" s="8">
        <v>85.1</v>
      </c>
    </row>
    <row r="178" spans="1:3" x14ac:dyDescent="0.25">
      <c r="A178" s="9">
        <v>42912</v>
      </c>
      <c r="B178" s="8">
        <v>42</v>
      </c>
      <c r="C178" s="8">
        <v>102.6</v>
      </c>
    </row>
    <row r="179" spans="1:3" x14ac:dyDescent="0.25">
      <c r="A179" s="9">
        <v>42913</v>
      </c>
      <c r="B179" s="8">
        <v>31</v>
      </c>
      <c r="C179" s="8">
        <v>75.3</v>
      </c>
    </row>
    <row r="180" spans="1:3" x14ac:dyDescent="0.25">
      <c r="A180" s="9">
        <v>42914</v>
      </c>
      <c r="B180" s="8">
        <v>33</v>
      </c>
      <c r="C180" s="8">
        <v>75.899999999999991</v>
      </c>
    </row>
    <row r="181" spans="1:3" x14ac:dyDescent="0.25">
      <c r="A181" s="9">
        <v>42915</v>
      </c>
      <c r="B181" s="8">
        <v>35</v>
      </c>
      <c r="C181" s="8">
        <v>86.5</v>
      </c>
    </row>
    <row r="182" spans="1:3" x14ac:dyDescent="0.25">
      <c r="A182" s="9">
        <v>42916</v>
      </c>
      <c r="B182" s="8">
        <v>38</v>
      </c>
      <c r="C182" s="8">
        <v>89.399999999999991</v>
      </c>
    </row>
    <row r="183" spans="1:3" x14ac:dyDescent="0.25">
      <c r="A183" s="9">
        <v>42917</v>
      </c>
      <c r="B183" s="8">
        <v>43</v>
      </c>
      <c r="C183" s="8">
        <v>102.9</v>
      </c>
    </row>
    <row r="184" spans="1:3" x14ac:dyDescent="0.25">
      <c r="A184" s="9">
        <v>42918</v>
      </c>
      <c r="B184" s="8">
        <v>38</v>
      </c>
      <c r="C184" s="8">
        <v>93.399999999999991</v>
      </c>
    </row>
    <row r="185" spans="1:3" x14ac:dyDescent="0.25">
      <c r="A185" s="9">
        <v>42919</v>
      </c>
      <c r="B185" s="8">
        <v>35</v>
      </c>
      <c r="C185" s="8">
        <v>81.5</v>
      </c>
    </row>
    <row r="186" spans="1:3" x14ac:dyDescent="0.25">
      <c r="A186" s="9">
        <v>42920</v>
      </c>
      <c r="B186" s="8">
        <v>34</v>
      </c>
      <c r="C186" s="8">
        <v>84.199999999999989</v>
      </c>
    </row>
    <row r="187" spans="1:3" x14ac:dyDescent="0.25">
      <c r="A187" s="9">
        <v>42921</v>
      </c>
      <c r="B187" s="8">
        <v>32</v>
      </c>
      <c r="C187" s="8">
        <v>73.599999999999994</v>
      </c>
    </row>
    <row r="188" spans="1:3" x14ac:dyDescent="0.25">
      <c r="A188" s="9">
        <v>42922</v>
      </c>
      <c r="B188" s="8">
        <v>39</v>
      </c>
      <c r="C188" s="8">
        <v>91.699999999999989</v>
      </c>
    </row>
    <row r="189" spans="1:3" x14ac:dyDescent="0.25">
      <c r="A189" s="9">
        <v>42923</v>
      </c>
      <c r="B189" s="8">
        <v>35</v>
      </c>
      <c r="C189" s="8">
        <v>82.5</v>
      </c>
    </row>
    <row r="190" spans="1:3" x14ac:dyDescent="0.25">
      <c r="A190" s="9">
        <v>42924</v>
      </c>
      <c r="B190" s="8">
        <v>34</v>
      </c>
      <c r="C190" s="8">
        <v>83.199999999999989</v>
      </c>
    </row>
    <row r="191" spans="1:3" x14ac:dyDescent="0.25">
      <c r="A191" s="9">
        <v>42925</v>
      </c>
      <c r="B191" s="8">
        <v>33</v>
      </c>
      <c r="C191" s="8">
        <v>77.899999999999991</v>
      </c>
    </row>
    <row r="192" spans="1:3" x14ac:dyDescent="0.25">
      <c r="A192" s="9">
        <v>42926</v>
      </c>
      <c r="B192" s="8">
        <v>40</v>
      </c>
      <c r="C192" s="8">
        <v>98</v>
      </c>
    </row>
    <row r="193" spans="1:3" x14ac:dyDescent="0.25">
      <c r="A193" s="9">
        <v>42927</v>
      </c>
      <c r="B193" s="8">
        <v>35</v>
      </c>
      <c r="C193" s="8">
        <v>83.5</v>
      </c>
    </row>
    <row r="194" spans="1:3" x14ac:dyDescent="0.25">
      <c r="A194" s="9">
        <v>42928</v>
      </c>
      <c r="B194" s="8">
        <v>34</v>
      </c>
      <c r="C194" s="8">
        <v>80.199999999999989</v>
      </c>
    </row>
    <row r="195" spans="1:3" x14ac:dyDescent="0.25">
      <c r="A195" s="9">
        <v>42929</v>
      </c>
      <c r="B195" s="8">
        <v>33</v>
      </c>
      <c r="C195" s="8">
        <v>78.899999999999991</v>
      </c>
    </row>
    <row r="196" spans="1:3" x14ac:dyDescent="0.25">
      <c r="A196" s="9">
        <v>42930</v>
      </c>
      <c r="B196" s="8">
        <v>40</v>
      </c>
      <c r="C196" s="8">
        <v>92</v>
      </c>
    </row>
    <row r="197" spans="1:3" x14ac:dyDescent="0.25">
      <c r="A197" s="9">
        <v>42931</v>
      </c>
      <c r="B197" s="8">
        <v>35</v>
      </c>
      <c r="C197" s="8">
        <v>82.5</v>
      </c>
    </row>
    <row r="198" spans="1:3" x14ac:dyDescent="0.25">
      <c r="A198" s="9">
        <v>42932</v>
      </c>
      <c r="B198" s="8">
        <v>34</v>
      </c>
      <c r="C198" s="8">
        <v>79.199999999999989</v>
      </c>
    </row>
    <row r="199" spans="1:3" x14ac:dyDescent="0.25">
      <c r="A199" s="9">
        <v>42933</v>
      </c>
      <c r="B199" s="8">
        <v>33</v>
      </c>
      <c r="C199" s="8">
        <v>80.899999999999991</v>
      </c>
    </row>
    <row r="200" spans="1:3" x14ac:dyDescent="0.25">
      <c r="A200" s="9">
        <v>42934</v>
      </c>
      <c r="B200" s="8">
        <v>41</v>
      </c>
      <c r="C200" s="8">
        <v>99.3</v>
      </c>
    </row>
    <row r="201" spans="1:3" x14ac:dyDescent="0.25">
      <c r="A201" s="9">
        <v>42935</v>
      </c>
      <c r="B201" s="8">
        <v>36</v>
      </c>
      <c r="C201" s="8">
        <v>83.8</v>
      </c>
    </row>
    <row r="202" spans="1:3" x14ac:dyDescent="0.25">
      <c r="A202" s="9">
        <v>42936</v>
      </c>
      <c r="B202" s="8">
        <v>35</v>
      </c>
      <c r="C202" s="8">
        <v>86.5</v>
      </c>
    </row>
    <row r="203" spans="1:3" x14ac:dyDescent="0.25">
      <c r="A203" s="9">
        <v>42937</v>
      </c>
      <c r="B203" s="8">
        <v>33</v>
      </c>
      <c r="C203" s="8">
        <v>76.899999999999991</v>
      </c>
    </row>
    <row r="204" spans="1:3" x14ac:dyDescent="0.25">
      <c r="A204" s="9">
        <v>42938</v>
      </c>
      <c r="B204" s="8">
        <v>42</v>
      </c>
      <c r="C204" s="8">
        <v>99.6</v>
      </c>
    </row>
    <row r="205" spans="1:3" x14ac:dyDescent="0.25">
      <c r="A205" s="9">
        <v>42939</v>
      </c>
      <c r="B205" s="8">
        <v>37</v>
      </c>
      <c r="C205" s="8">
        <v>89.1</v>
      </c>
    </row>
    <row r="206" spans="1:3" x14ac:dyDescent="0.25">
      <c r="A206" s="9">
        <v>42940</v>
      </c>
      <c r="B206" s="8">
        <v>35</v>
      </c>
      <c r="C206" s="8">
        <v>83.5</v>
      </c>
    </row>
    <row r="207" spans="1:3" x14ac:dyDescent="0.25">
      <c r="A207" s="9">
        <v>42941</v>
      </c>
      <c r="B207" s="8">
        <v>33</v>
      </c>
      <c r="C207" s="8">
        <v>79.899999999999991</v>
      </c>
    </row>
    <row r="208" spans="1:3" x14ac:dyDescent="0.25">
      <c r="A208" s="9">
        <v>42942</v>
      </c>
      <c r="B208" s="8">
        <v>32</v>
      </c>
      <c r="C208" s="8">
        <v>76.599999999999994</v>
      </c>
    </row>
    <row r="209" spans="1:3" x14ac:dyDescent="0.25">
      <c r="A209" s="9">
        <v>42943</v>
      </c>
      <c r="B209" s="8">
        <v>43</v>
      </c>
      <c r="C209" s="8">
        <v>97.899999999999991</v>
      </c>
    </row>
    <row r="210" spans="1:3" x14ac:dyDescent="0.25">
      <c r="A210" s="9">
        <v>42944</v>
      </c>
      <c r="B210" s="8">
        <v>38</v>
      </c>
      <c r="C210" s="8">
        <v>87.399999999999991</v>
      </c>
    </row>
    <row r="211" spans="1:3" x14ac:dyDescent="0.25">
      <c r="A211" s="9">
        <v>42945</v>
      </c>
      <c r="B211" s="8">
        <v>35</v>
      </c>
      <c r="C211" s="8">
        <v>85.5</v>
      </c>
    </row>
    <row r="212" spans="1:3" x14ac:dyDescent="0.25">
      <c r="A212" s="9">
        <v>42946</v>
      </c>
      <c r="B212" s="8">
        <v>34</v>
      </c>
      <c r="C212" s="8">
        <v>78.199999999999989</v>
      </c>
    </row>
    <row r="213" spans="1:3" x14ac:dyDescent="0.25">
      <c r="A213" s="9">
        <v>42947</v>
      </c>
      <c r="B213" s="8">
        <v>32</v>
      </c>
      <c r="C213" s="8">
        <v>74.599999999999994</v>
      </c>
    </row>
    <row r="214" spans="1:3" x14ac:dyDescent="0.25">
      <c r="A214" s="9">
        <v>42948</v>
      </c>
      <c r="B214" s="8">
        <v>32</v>
      </c>
      <c r="C214" s="8">
        <v>75.599999999999994</v>
      </c>
    </row>
    <row r="215" spans="1:3" x14ac:dyDescent="0.25">
      <c r="A215" s="9">
        <v>42949</v>
      </c>
      <c r="B215" s="8">
        <v>31</v>
      </c>
      <c r="C215" s="8">
        <v>76.3</v>
      </c>
    </row>
    <row r="216" spans="1:3" x14ac:dyDescent="0.25">
      <c r="A216" s="9">
        <v>42950</v>
      </c>
      <c r="B216" s="8">
        <v>30</v>
      </c>
      <c r="C216" s="8">
        <v>75</v>
      </c>
    </row>
    <row r="217" spans="1:3" x14ac:dyDescent="0.25">
      <c r="A217" s="9">
        <v>42951</v>
      </c>
      <c r="B217" s="8">
        <v>29</v>
      </c>
      <c r="C217" s="8">
        <v>70.699999999999989</v>
      </c>
    </row>
    <row r="218" spans="1:3" x14ac:dyDescent="0.25">
      <c r="A218" s="9">
        <v>42952</v>
      </c>
      <c r="B218" s="8">
        <v>32</v>
      </c>
      <c r="C218" s="8">
        <v>76.599999999999994</v>
      </c>
    </row>
    <row r="219" spans="1:3" x14ac:dyDescent="0.25">
      <c r="A219" s="9">
        <v>42953</v>
      </c>
      <c r="B219" s="8">
        <v>31</v>
      </c>
      <c r="C219" s="8">
        <v>77.3</v>
      </c>
    </row>
    <row r="220" spans="1:3" x14ac:dyDescent="0.25">
      <c r="A220" s="9">
        <v>42954</v>
      </c>
      <c r="B220" s="8">
        <v>30</v>
      </c>
      <c r="C220" s="8">
        <v>75</v>
      </c>
    </row>
    <row r="221" spans="1:3" x14ac:dyDescent="0.25">
      <c r="A221" s="9">
        <v>42955</v>
      </c>
      <c r="B221" s="8">
        <v>29</v>
      </c>
      <c r="C221" s="8">
        <v>68.699999999999989</v>
      </c>
    </row>
    <row r="222" spans="1:3" x14ac:dyDescent="0.25">
      <c r="A222" s="9">
        <v>42956</v>
      </c>
      <c r="B222" s="8">
        <v>32</v>
      </c>
      <c r="C222" s="8">
        <v>76.599999999999994</v>
      </c>
    </row>
    <row r="223" spans="1:3" x14ac:dyDescent="0.25">
      <c r="A223" s="9">
        <v>42957</v>
      </c>
      <c r="B223" s="8">
        <v>31</v>
      </c>
      <c r="C223" s="8">
        <v>70.3</v>
      </c>
    </row>
    <row r="224" spans="1:3" x14ac:dyDescent="0.25">
      <c r="A224" s="9">
        <v>42958</v>
      </c>
      <c r="B224" s="8">
        <v>30</v>
      </c>
      <c r="C224" s="8">
        <v>75</v>
      </c>
    </row>
    <row r="225" spans="1:3" x14ac:dyDescent="0.25">
      <c r="A225" s="9">
        <v>42959</v>
      </c>
      <c r="B225" s="8">
        <v>29</v>
      </c>
      <c r="C225" s="8">
        <v>67.699999999999989</v>
      </c>
    </row>
    <row r="226" spans="1:3" x14ac:dyDescent="0.25">
      <c r="A226" s="9">
        <v>42960</v>
      </c>
      <c r="B226" s="8">
        <v>29</v>
      </c>
      <c r="C226" s="8">
        <v>67.699999999999989</v>
      </c>
    </row>
    <row r="227" spans="1:3" x14ac:dyDescent="0.25">
      <c r="A227" s="9">
        <v>42961</v>
      </c>
      <c r="B227" s="8">
        <v>32</v>
      </c>
      <c r="C227" s="8">
        <v>72.599999999999994</v>
      </c>
    </row>
    <row r="228" spans="1:3" x14ac:dyDescent="0.25">
      <c r="A228" s="9">
        <v>42962</v>
      </c>
      <c r="B228" s="8">
        <v>31</v>
      </c>
      <c r="C228" s="8">
        <v>74.3</v>
      </c>
    </row>
    <row r="229" spans="1:3" x14ac:dyDescent="0.25">
      <c r="A229" s="9">
        <v>42963</v>
      </c>
      <c r="B229" s="8">
        <v>30</v>
      </c>
      <c r="C229" s="8">
        <v>71</v>
      </c>
    </row>
    <row r="230" spans="1:3" x14ac:dyDescent="0.25">
      <c r="A230" s="9">
        <v>42964</v>
      </c>
      <c r="B230" s="8">
        <v>30</v>
      </c>
      <c r="C230" s="8">
        <v>68</v>
      </c>
    </row>
    <row r="231" spans="1:3" x14ac:dyDescent="0.25">
      <c r="A231" s="9">
        <v>42965</v>
      </c>
      <c r="B231" s="8">
        <v>29</v>
      </c>
      <c r="C231" s="8">
        <v>65.699999999999989</v>
      </c>
    </row>
    <row r="232" spans="1:3" x14ac:dyDescent="0.25">
      <c r="A232" s="9">
        <v>42966</v>
      </c>
      <c r="B232" s="8">
        <v>32</v>
      </c>
      <c r="C232" s="8">
        <v>79.599999999999994</v>
      </c>
    </row>
    <row r="233" spans="1:3" x14ac:dyDescent="0.25">
      <c r="A233" s="9">
        <v>42967</v>
      </c>
      <c r="B233" s="8">
        <v>31</v>
      </c>
      <c r="C233" s="8">
        <v>74.3</v>
      </c>
    </row>
    <row r="234" spans="1:3" x14ac:dyDescent="0.25">
      <c r="A234" s="9">
        <v>42968</v>
      </c>
      <c r="B234" s="8">
        <v>30</v>
      </c>
      <c r="C234" s="8">
        <v>68</v>
      </c>
    </row>
    <row r="235" spans="1:3" x14ac:dyDescent="0.25">
      <c r="A235" s="9">
        <v>42969</v>
      </c>
      <c r="B235" s="8">
        <v>30</v>
      </c>
      <c r="C235" s="8">
        <v>69</v>
      </c>
    </row>
    <row r="236" spans="1:3" x14ac:dyDescent="0.25">
      <c r="A236" s="9">
        <v>42970</v>
      </c>
      <c r="B236" s="8">
        <v>29</v>
      </c>
      <c r="C236" s="8">
        <v>70.699999999999989</v>
      </c>
    </row>
    <row r="237" spans="1:3" x14ac:dyDescent="0.25">
      <c r="A237" s="9">
        <v>42971</v>
      </c>
      <c r="B237" s="8">
        <v>32</v>
      </c>
      <c r="C237" s="8">
        <v>74.599999999999994</v>
      </c>
    </row>
    <row r="238" spans="1:3" x14ac:dyDescent="0.25">
      <c r="A238" s="9">
        <v>42972</v>
      </c>
      <c r="B238" s="8">
        <v>30</v>
      </c>
      <c r="C238" s="8">
        <v>71</v>
      </c>
    </row>
    <row r="239" spans="1:3" x14ac:dyDescent="0.25">
      <c r="A239" s="9">
        <v>42973</v>
      </c>
      <c r="B239" s="8">
        <v>30</v>
      </c>
      <c r="C239" s="8">
        <v>70</v>
      </c>
    </row>
    <row r="240" spans="1:3" x14ac:dyDescent="0.25">
      <c r="A240" s="9">
        <v>42974</v>
      </c>
      <c r="B240" s="8">
        <v>29</v>
      </c>
      <c r="C240" s="8">
        <v>65.699999999999989</v>
      </c>
    </row>
    <row r="241" spans="1:3" x14ac:dyDescent="0.25">
      <c r="A241" s="9">
        <v>42975</v>
      </c>
      <c r="B241" s="8">
        <v>32</v>
      </c>
      <c r="C241" s="8">
        <v>77.599999999999994</v>
      </c>
    </row>
    <row r="242" spans="1:3" x14ac:dyDescent="0.25">
      <c r="A242" s="9">
        <v>42976</v>
      </c>
      <c r="B242" s="8">
        <v>30</v>
      </c>
      <c r="C242" s="8">
        <v>75</v>
      </c>
    </row>
    <row r="243" spans="1:3" x14ac:dyDescent="0.25">
      <c r="A243" s="9">
        <v>42977</v>
      </c>
      <c r="B243" s="8">
        <v>30</v>
      </c>
      <c r="C243" s="8">
        <v>72</v>
      </c>
    </row>
    <row r="244" spans="1:3" x14ac:dyDescent="0.25">
      <c r="A244" s="9">
        <v>42978</v>
      </c>
      <c r="B244" s="8">
        <v>29</v>
      </c>
      <c r="C244" s="8">
        <v>67.699999999999989</v>
      </c>
    </row>
    <row r="245" spans="1:3" x14ac:dyDescent="0.25">
      <c r="A245" s="9">
        <v>42979</v>
      </c>
      <c r="B245" s="8">
        <v>29</v>
      </c>
      <c r="C245" s="8">
        <v>71.699999999999989</v>
      </c>
    </row>
    <row r="246" spans="1:3" x14ac:dyDescent="0.25">
      <c r="A246" s="9">
        <v>42980</v>
      </c>
      <c r="B246" s="8">
        <v>28</v>
      </c>
      <c r="C246" s="8">
        <v>67.399999999999991</v>
      </c>
    </row>
    <row r="247" spans="1:3" x14ac:dyDescent="0.25">
      <c r="A247" s="9">
        <v>42981</v>
      </c>
      <c r="B247" s="8">
        <v>27</v>
      </c>
      <c r="C247" s="8">
        <v>61.099999999999994</v>
      </c>
    </row>
    <row r="248" spans="1:3" x14ac:dyDescent="0.25">
      <c r="A248" s="9">
        <v>42982</v>
      </c>
      <c r="B248" s="8">
        <v>26</v>
      </c>
      <c r="C248" s="8">
        <v>59.8</v>
      </c>
    </row>
    <row r="249" spans="1:3" x14ac:dyDescent="0.25">
      <c r="A249" s="9">
        <v>42983</v>
      </c>
      <c r="B249" s="8">
        <v>26</v>
      </c>
      <c r="C249" s="8">
        <v>61.8</v>
      </c>
    </row>
    <row r="250" spans="1:3" x14ac:dyDescent="0.25">
      <c r="A250" s="9">
        <v>42984</v>
      </c>
      <c r="B250" s="8">
        <v>29</v>
      </c>
      <c r="C250" s="8">
        <v>71.699999999999989</v>
      </c>
    </row>
    <row r="251" spans="1:3" x14ac:dyDescent="0.25">
      <c r="A251" s="9">
        <v>42985</v>
      </c>
      <c r="B251" s="8">
        <v>28</v>
      </c>
      <c r="C251" s="8">
        <v>68.399999999999991</v>
      </c>
    </row>
    <row r="252" spans="1:3" x14ac:dyDescent="0.25">
      <c r="A252" s="9">
        <v>42986</v>
      </c>
      <c r="B252" s="8">
        <v>27</v>
      </c>
      <c r="C252" s="8">
        <v>65.099999999999994</v>
      </c>
    </row>
    <row r="253" spans="1:3" x14ac:dyDescent="0.25">
      <c r="A253" s="9">
        <v>42987</v>
      </c>
      <c r="B253" s="8">
        <v>26</v>
      </c>
      <c r="C253" s="8">
        <v>64.8</v>
      </c>
    </row>
    <row r="254" spans="1:3" x14ac:dyDescent="0.25">
      <c r="A254" s="9">
        <v>42988</v>
      </c>
      <c r="B254" s="8">
        <v>26</v>
      </c>
      <c r="C254" s="8">
        <v>61.8</v>
      </c>
    </row>
    <row r="255" spans="1:3" x14ac:dyDescent="0.25">
      <c r="A255" s="9">
        <v>42989</v>
      </c>
      <c r="B255" s="8">
        <v>28</v>
      </c>
      <c r="C255" s="8">
        <v>68.399999999999991</v>
      </c>
    </row>
    <row r="256" spans="1:3" x14ac:dyDescent="0.25">
      <c r="A256" s="9">
        <v>42990</v>
      </c>
      <c r="B256" s="8">
        <v>27</v>
      </c>
      <c r="C256" s="8">
        <v>61.099999999999994</v>
      </c>
    </row>
    <row r="257" spans="1:3" x14ac:dyDescent="0.25">
      <c r="A257" s="9">
        <v>42991</v>
      </c>
      <c r="B257" s="8">
        <v>26</v>
      </c>
      <c r="C257" s="8">
        <v>64.8</v>
      </c>
    </row>
    <row r="258" spans="1:3" x14ac:dyDescent="0.25">
      <c r="A258" s="9">
        <v>42992</v>
      </c>
      <c r="B258" s="8">
        <v>26</v>
      </c>
      <c r="C258" s="8">
        <v>63.8</v>
      </c>
    </row>
    <row r="259" spans="1:3" x14ac:dyDescent="0.25">
      <c r="A259" s="9">
        <v>42993</v>
      </c>
      <c r="B259" s="8">
        <v>28</v>
      </c>
      <c r="C259" s="8">
        <v>63.399999999999991</v>
      </c>
    </row>
    <row r="260" spans="1:3" x14ac:dyDescent="0.25">
      <c r="A260" s="9">
        <v>42994</v>
      </c>
      <c r="B260" s="8">
        <v>27</v>
      </c>
      <c r="C260" s="8">
        <v>68.099999999999994</v>
      </c>
    </row>
    <row r="261" spans="1:3" x14ac:dyDescent="0.25">
      <c r="A261" s="9">
        <v>42995</v>
      </c>
      <c r="B261" s="8">
        <v>26</v>
      </c>
      <c r="C261" s="8">
        <v>59.8</v>
      </c>
    </row>
    <row r="262" spans="1:3" x14ac:dyDescent="0.25">
      <c r="A262" s="9">
        <v>42996</v>
      </c>
      <c r="B262" s="8">
        <v>26</v>
      </c>
      <c r="C262" s="8">
        <v>64.8</v>
      </c>
    </row>
    <row r="263" spans="1:3" x14ac:dyDescent="0.25">
      <c r="A263" s="9">
        <v>42997</v>
      </c>
      <c r="B263" s="8">
        <v>28</v>
      </c>
      <c r="C263" s="8">
        <v>67.399999999999991</v>
      </c>
    </row>
    <row r="264" spans="1:3" x14ac:dyDescent="0.25">
      <c r="A264" s="9">
        <v>42998</v>
      </c>
      <c r="B264" s="8">
        <v>27</v>
      </c>
      <c r="C264" s="8">
        <v>67.099999999999994</v>
      </c>
    </row>
    <row r="265" spans="1:3" x14ac:dyDescent="0.25">
      <c r="A265" s="9">
        <v>42999</v>
      </c>
      <c r="B265" s="8">
        <v>26</v>
      </c>
      <c r="C265" s="8">
        <v>59.8</v>
      </c>
    </row>
    <row r="266" spans="1:3" x14ac:dyDescent="0.25">
      <c r="A266" s="9">
        <v>43000</v>
      </c>
      <c r="B266" s="8">
        <v>26</v>
      </c>
      <c r="C266" s="8">
        <v>64.8</v>
      </c>
    </row>
    <row r="267" spans="1:3" x14ac:dyDescent="0.25">
      <c r="A267" s="9">
        <v>43001</v>
      </c>
      <c r="B267" s="8">
        <v>28</v>
      </c>
      <c r="C267" s="8">
        <v>63.399999999999991</v>
      </c>
    </row>
    <row r="268" spans="1:3" x14ac:dyDescent="0.25">
      <c r="A268" s="9">
        <v>43002</v>
      </c>
      <c r="B268" s="8">
        <v>28</v>
      </c>
      <c r="C268" s="8">
        <v>63.399999999999991</v>
      </c>
    </row>
    <row r="269" spans="1:3" x14ac:dyDescent="0.25">
      <c r="A269" s="9">
        <v>43003</v>
      </c>
      <c r="B269" s="8">
        <v>27</v>
      </c>
      <c r="C269" s="8">
        <v>61.099999999999994</v>
      </c>
    </row>
    <row r="270" spans="1:3" x14ac:dyDescent="0.25">
      <c r="A270" s="9">
        <v>43004</v>
      </c>
      <c r="B270" s="8">
        <v>26</v>
      </c>
      <c r="C270" s="8">
        <v>61.8</v>
      </c>
    </row>
    <row r="271" spans="1:3" x14ac:dyDescent="0.25">
      <c r="A271" s="9">
        <v>43005</v>
      </c>
      <c r="B271" s="8">
        <v>29</v>
      </c>
      <c r="C271" s="8">
        <v>70.699999999999989</v>
      </c>
    </row>
    <row r="272" spans="1:3" x14ac:dyDescent="0.25">
      <c r="A272" s="9">
        <v>43006</v>
      </c>
      <c r="B272" s="8">
        <v>28</v>
      </c>
      <c r="C272" s="8">
        <v>67.399999999999991</v>
      </c>
    </row>
    <row r="273" spans="1:3" x14ac:dyDescent="0.25">
      <c r="A273" s="9">
        <v>43007</v>
      </c>
      <c r="B273" s="8">
        <v>27</v>
      </c>
      <c r="C273" s="8">
        <v>66.099999999999994</v>
      </c>
    </row>
    <row r="274" spans="1:3" x14ac:dyDescent="0.25">
      <c r="A274" s="9">
        <v>43008</v>
      </c>
      <c r="B274" s="8">
        <v>26</v>
      </c>
      <c r="C274" s="8">
        <v>64.8</v>
      </c>
    </row>
    <row r="275" spans="1:3" x14ac:dyDescent="0.25">
      <c r="A275" s="9">
        <v>43009</v>
      </c>
      <c r="B275" s="8">
        <v>25</v>
      </c>
      <c r="C275" s="8">
        <v>56.499999999999993</v>
      </c>
    </row>
    <row r="276" spans="1:3" x14ac:dyDescent="0.25">
      <c r="A276" s="9">
        <v>43010</v>
      </c>
      <c r="B276" s="8">
        <v>25</v>
      </c>
      <c r="C276" s="8">
        <v>58.499999999999993</v>
      </c>
    </row>
    <row r="277" spans="1:3" x14ac:dyDescent="0.25">
      <c r="A277" s="9">
        <v>43011</v>
      </c>
      <c r="B277" s="8">
        <v>24</v>
      </c>
      <c r="C277" s="8">
        <v>59.199999999999996</v>
      </c>
    </row>
    <row r="278" spans="1:3" x14ac:dyDescent="0.25">
      <c r="A278" s="9">
        <v>43012</v>
      </c>
      <c r="B278" s="8">
        <v>24</v>
      </c>
      <c r="C278" s="8">
        <v>61.199999999999996</v>
      </c>
    </row>
    <row r="279" spans="1:3" x14ac:dyDescent="0.25">
      <c r="A279" s="9">
        <v>43013</v>
      </c>
      <c r="B279" s="8">
        <v>25</v>
      </c>
      <c r="C279" s="8">
        <v>60.499999999999993</v>
      </c>
    </row>
    <row r="280" spans="1:3" x14ac:dyDescent="0.25">
      <c r="A280" s="9">
        <v>43014</v>
      </c>
      <c r="B280" s="8">
        <v>25</v>
      </c>
      <c r="C280" s="8">
        <v>62.499999999999993</v>
      </c>
    </row>
    <row r="281" spans="1:3" x14ac:dyDescent="0.25">
      <c r="A281" s="9">
        <v>43015</v>
      </c>
      <c r="B281" s="8">
        <v>25</v>
      </c>
      <c r="C281" s="8">
        <v>63.499999999999993</v>
      </c>
    </row>
    <row r="282" spans="1:3" x14ac:dyDescent="0.25">
      <c r="A282" s="9">
        <v>43016</v>
      </c>
      <c r="B282" s="8">
        <v>24</v>
      </c>
      <c r="C282" s="8">
        <v>60.199999999999996</v>
      </c>
    </row>
    <row r="283" spans="1:3" x14ac:dyDescent="0.25">
      <c r="A283" s="9">
        <v>43017</v>
      </c>
      <c r="B283" s="8">
        <v>25</v>
      </c>
      <c r="C283" s="8">
        <v>63.499999999999993</v>
      </c>
    </row>
    <row r="284" spans="1:3" x14ac:dyDescent="0.25">
      <c r="A284" s="9">
        <v>43018</v>
      </c>
      <c r="B284" s="8">
        <v>25</v>
      </c>
      <c r="C284" s="8">
        <v>58.499999999999993</v>
      </c>
    </row>
    <row r="285" spans="1:3" x14ac:dyDescent="0.25">
      <c r="A285" s="9">
        <v>43019</v>
      </c>
      <c r="B285" s="8">
        <v>25</v>
      </c>
      <c r="C285" s="8">
        <v>61.499999999999993</v>
      </c>
    </row>
    <row r="286" spans="1:3" x14ac:dyDescent="0.25">
      <c r="A286" s="9">
        <v>43020</v>
      </c>
      <c r="B286" s="8">
        <v>24</v>
      </c>
      <c r="C286" s="8">
        <v>58.199999999999996</v>
      </c>
    </row>
    <row r="287" spans="1:3" x14ac:dyDescent="0.25">
      <c r="A287" s="9">
        <v>43021</v>
      </c>
      <c r="B287" s="8">
        <v>25</v>
      </c>
      <c r="C287" s="8">
        <v>61.499999999999993</v>
      </c>
    </row>
    <row r="288" spans="1:3" x14ac:dyDescent="0.25">
      <c r="A288" s="9">
        <v>43022</v>
      </c>
      <c r="B288" s="8">
        <v>25</v>
      </c>
      <c r="C288" s="8">
        <v>59.499999999999993</v>
      </c>
    </row>
    <row r="289" spans="1:3" x14ac:dyDescent="0.25">
      <c r="A289" s="9">
        <v>43023</v>
      </c>
      <c r="B289" s="8">
        <v>25</v>
      </c>
      <c r="C289" s="8">
        <v>61.499999999999993</v>
      </c>
    </row>
    <row r="290" spans="1:3" x14ac:dyDescent="0.25">
      <c r="A290" s="9">
        <v>43024</v>
      </c>
      <c r="B290" s="8">
        <v>24</v>
      </c>
      <c r="C290" s="8">
        <v>58.199999999999996</v>
      </c>
    </row>
    <row r="291" spans="1:3" x14ac:dyDescent="0.25">
      <c r="A291" s="9">
        <v>43025</v>
      </c>
      <c r="B291" s="8">
        <v>25</v>
      </c>
      <c r="C291" s="8">
        <v>58.499999999999993</v>
      </c>
    </row>
    <row r="292" spans="1:3" x14ac:dyDescent="0.25">
      <c r="A292" s="9">
        <v>43026</v>
      </c>
      <c r="B292" s="8">
        <v>25</v>
      </c>
      <c r="C292" s="8">
        <v>62.499999999999993</v>
      </c>
    </row>
    <row r="293" spans="1:3" x14ac:dyDescent="0.25">
      <c r="A293" s="9">
        <v>43027</v>
      </c>
      <c r="B293" s="8">
        <v>25</v>
      </c>
      <c r="C293" s="8">
        <v>60.499999999999993</v>
      </c>
    </row>
    <row r="294" spans="1:3" x14ac:dyDescent="0.25">
      <c r="A294" s="9">
        <v>43028</v>
      </c>
      <c r="B294" s="8">
        <v>24</v>
      </c>
      <c r="C294" s="8">
        <v>60.199999999999996</v>
      </c>
    </row>
    <row r="295" spans="1:3" x14ac:dyDescent="0.25">
      <c r="A295" s="9">
        <v>43029</v>
      </c>
      <c r="B295" s="8">
        <v>24</v>
      </c>
      <c r="C295" s="8">
        <v>56.199999999999996</v>
      </c>
    </row>
    <row r="296" spans="1:3" x14ac:dyDescent="0.25">
      <c r="A296" s="9">
        <v>43030</v>
      </c>
      <c r="B296" s="8">
        <v>25</v>
      </c>
      <c r="C296" s="8">
        <v>57.499999999999993</v>
      </c>
    </row>
    <row r="297" spans="1:3" x14ac:dyDescent="0.25">
      <c r="A297" s="9">
        <v>43031</v>
      </c>
      <c r="B297" s="8">
        <v>25</v>
      </c>
      <c r="C297" s="8">
        <v>58.499999999999993</v>
      </c>
    </row>
    <row r="298" spans="1:3" x14ac:dyDescent="0.25">
      <c r="A298" s="9">
        <v>43032</v>
      </c>
      <c r="B298" s="8">
        <v>25</v>
      </c>
      <c r="C298" s="8">
        <v>61.499999999999993</v>
      </c>
    </row>
    <row r="299" spans="1:3" x14ac:dyDescent="0.25">
      <c r="A299" s="9">
        <v>43033</v>
      </c>
      <c r="B299" s="8">
        <v>24</v>
      </c>
      <c r="C299" s="8">
        <v>61.199999999999996</v>
      </c>
    </row>
    <row r="300" spans="1:3" x14ac:dyDescent="0.25">
      <c r="A300" s="9">
        <v>43034</v>
      </c>
      <c r="B300" s="8">
        <v>24</v>
      </c>
      <c r="C300" s="8">
        <v>54.199999999999996</v>
      </c>
    </row>
    <row r="301" spans="1:3" x14ac:dyDescent="0.25">
      <c r="A301" s="9">
        <v>43035</v>
      </c>
      <c r="B301" s="8">
        <v>26</v>
      </c>
      <c r="C301" s="8">
        <v>62.8</v>
      </c>
    </row>
    <row r="302" spans="1:3" x14ac:dyDescent="0.25">
      <c r="A302" s="9">
        <v>43036</v>
      </c>
      <c r="B302" s="8">
        <v>25</v>
      </c>
      <c r="C302" s="8">
        <v>57.499999999999993</v>
      </c>
    </row>
    <row r="303" spans="1:3" x14ac:dyDescent="0.25">
      <c r="A303" s="9">
        <v>43037</v>
      </c>
      <c r="B303" s="8">
        <v>25</v>
      </c>
      <c r="C303" s="8">
        <v>61.499999999999993</v>
      </c>
    </row>
    <row r="304" spans="1:3" x14ac:dyDescent="0.25">
      <c r="A304" s="9">
        <v>43038</v>
      </c>
      <c r="B304" s="8">
        <v>24</v>
      </c>
      <c r="C304" s="8">
        <v>58.199999999999996</v>
      </c>
    </row>
    <row r="305" spans="1:3" x14ac:dyDescent="0.25">
      <c r="A305" s="9">
        <v>43039</v>
      </c>
      <c r="B305" s="8">
        <v>24</v>
      </c>
      <c r="C305" s="8">
        <v>54.199999999999996</v>
      </c>
    </row>
    <row r="306" spans="1:3" x14ac:dyDescent="0.25">
      <c r="A306" s="9">
        <v>43040</v>
      </c>
      <c r="B306" s="8">
        <v>23</v>
      </c>
      <c r="C306" s="8">
        <v>51.9</v>
      </c>
    </row>
    <row r="307" spans="1:3" x14ac:dyDescent="0.25">
      <c r="A307" s="9">
        <v>43041</v>
      </c>
      <c r="B307" s="8">
        <v>22</v>
      </c>
      <c r="C307" s="8">
        <v>53.599999999999994</v>
      </c>
    </row>
    <row r="308" spans="1:3" x14ac:dyDescent="0.25">
      <c r="A308" s="9">
        <v>43042</v>
      </c>
      <c r="B308" s="8">
        <v>21</v>
      </c>
      <c r="C308" s="8">
        <v>51.3</v>
      </c>
    </row>
    <row r="309" spans="1:3" x14ac:dyDescent="0.25">
      <c r="A309" s="9">
        <v>43043</v>
      </c>
      <c r="B309" s="8">
        <v>19</v>
      </c>
      <c r="C309" s="8">
        <v>48.699999999999996</v>
      </c>
    </row>
    <row r="310" spans="1:3" x14ac:dyDescent="0.25">
      <c r="A310" s="9">
        <v>43044</v>
      </c>
      <c r="B310" s="8">
        <v>23</v>
      </c>
      <c r="C310" s="8">
        <v>55.9</v>
      </c>
    </row>
    <row r="311" spans="1:3" x14ac:dyDescent="0.25">
      <c r="A311" s="9">
        <v>43045</v>
      </c>
      <c r="B311" s="8">
        <v>22</v>
      </c>
      <c r="C311" s="8">
        <v>51.599999999999994</v>
      </c>
    </row>
    <row r="312" spans="1:3" x14ac:dyDescent="0.25">
      <c r="A312" s="9">
        <v>43046</v>
      </c>
      <c r="B312" s="8">
        <v>21</v>
      </c>
      <c r="C312" s="8">
        <v>52.3</v>
      </c>
    </row>
    <row r="313" spans="1:3" x14ac:dyDescent="0.25">
      <c r="A313" s="9">
        <v>43047</v>
      </c>
      <c r="B313" s="8">
        <v>19</v>
      </c>
      <c r="C313" s="8">
        <v>44.699999999999996</v>
      </c>
    </row>
    <row r="314" spans="1:3" x14ac:dyDescent="0.25">
      <c r="A314" s="9">
        <v>43048</v>
      </c>
      <c r="B314" s="8">
        <v>23</v>
      </c>
      <c r="C314" s="8">
        <v>53.9</v>
      </c>
    </row>
    <row r="315" spans="1:3" x14ac:dyDescent="0.25">
      <c r="A315" s="9">
        <v>43049</v>
      </c>
      <c r="B315" s="8">
        <v>22</v>
      </c>
      <c r="C315" s="8">
        <v>54.599999999999994</v>
      </c>
    </row>
    <row r="316" spans="1:3" x14ac:dyDescent="0.25">
      <c r="A316" s="9">
        <v>43050</v>
      </c>
      <c r="B316" s="8">
        <v>21</v>
      </c>
      <c r="C316" s="8">
        <v>47.3</v>
      </c>
    </row>
    <row r="317" spans="1:3" x14ac:dyDescent="0.25">
      <c r="A317" s="9">
        <v>43051</v>
      </c>
      <c r="B317" s="8">
        <v>19</v>
      </c>
      <c r="C317" s="8">
        <v>49.699999999999996</v>
      </c>
    </row>
    <row r="318" spans="1:3" x14ac:dyDescent="0.25">
      <c r="A318" s="9">
        <v>43052</v>
      </c>
      <c r="B318" s="8">
        <v>19</v>
      </c>
      <c r="C318" s="8">
        <v>44.699999999999996</v>
      </c>
    </row>
    <row r="319" spans="1:3" x14ac:dyDescent="0.25">
      <c r="A319" s="9">
        <v>43053</v>
      </c>
      <c r="B319" s="8">
        <v>23</v>
      </c>
      <c r="C319" s="8">
        <v>55.9</v>
      </c>
    </row>
    <row r="320" spans="1:3" x14ac:dyDescent="0.25">
      <c r="A320" s="9">
        <v>43054</v>
      </c>
      <c r="B320" s="8">
        <v>23</v>
      </c>
      <c r="C320" s="8">
        <v>55.9</v>
      </c>
    </row>
    <row r="321" spans="1:3" x14ac:dyDescent="0.25">
      <c r="A321" s="9">
        <v>43055</v>
      </c>
      <c r="B321" s="8">
        <v>21</v>
      </c>
      <c r="C321" s="8">
        <v>47.3</v>
      </c>
    </row>
    <row r="322" spans="1:3" x14ac:dyDescent="0.25">
      <c r="A322" s="9">
        <v>43056</v>
      </c>
      <c r="B322" s="8">
        <v>20</v>
      </c>
      <c r="C322" s="8">
        <v>46</v>
      </c>
    </row>
    <row r="323" spans="1:3" x14ac:dyDescent="0.25">
      <c r="A323" s="9">
        <v>43057</v>
      </c>
      <c r="B323" s="8">
        <v>19</v>
      </c>
      <c r="C323" s="8">
        <v>48.699999999999996</v>
      </c>
    </row>
    <row r="324" spans="1:3" x14ac:dyDescent="0.25">
      <c r="A324" s="9">
        <v>43058</v>
      </c>
      <c r="B324" s="8">
        <v>23</v>
      </c>
      <c r="C324" s="8">
        <v>55.9</v>
      </c>
    </row>
    <row r="325" spans="1:3" x14ac:dyDescent="0.25">
      <c r="A325" s="9">
        <v>43059</v>
      </c>
      <c r="B325" s="8">
        <v>22</v>
      </c>
      <c r="C325" s="8">
        <v>55.599999999999994</v>
      </c>
    </row>
    <row r="326" spans="1:3" x14ac:dyDescent="0.25">
      <c r="A326" s="9">
        <v>43060</v>
      </c>
      <c r="B326" s="8">
        <v>20</v>
      </c>
      <c r="C326" s="8">
        <v>47</v>
      </c>
    </row>
    <row r="327" spans="1:3" x14ac:dyDescent="0.25">
      <c r="A327" s="9">
        <v>43061</v>
      </c>
      <c r="B327" s="8">
        <v>19</v>
      </c>
      <c r="C327" s="8">
        <v>48.699999999999996</v>
      </c>
    </row>
    <row r="328" spans="1:3" x14ac:dyDescent="0.25">
      <c r="A328" s="9">
        <v>43062</v>
      </c>
      <c r="B328" s="8">
        <v>23</v>
      </c>
      <c r="C328" s="8">
        <v>51.9</v>
      </c>
    </row>
    <row r="329" spans="1:3" x14ac:dyDescent="0.25">
      <c r="A329" s="9">
        <v>43063</v>
      </c>
      <c r="B329" s="8">
        <v>22</v>
      </c>
      <c r="C329" s="8">
        <v>53.599999999999994</v>
      </c>
    </row>
    <row r="330" spans="1:3" x14ac:dyDescent="0.25">
      <c r="A330" s="9">
        <v>43064</v>
      </c>
      <c r="B330" s="8">
        <v>20</v>
      </c>
      <c r="C330" s="8">
        <v>49</v>
      </c>
    </row>
    <row r="331" spans="1:3" x14ac:dyDescent="0.25">
      <c r="A331" s="9">
        <v>43065</v>
      </c>
      <c r="B331" s="8">
        <v>19</v>
      </c>
      <c r="C331" s="8">
        <v>49.699999999999996</v>
      </c>
    </row>
    <row r="332" spans="1:3" x14ac:dyDescent="0.25">
      <c r="A332" s="9">
        <v>43066</v>
      </c>
      <c r="B332" s="8">
        <v>23</v>
      </c>
      <c r="C332" s="8">
        <v>53.9</v>
      </c>
    </row>
    <row r="333" spans="1:3" x14ac:dyDescent="0.25">
      <c r="A333" s="9">
        <v>43067</v>
      </c>
      <c r="B333" s="8">
        <v>22</v>
      </c>
      <c r="C333" s="8">
        <v>54.599999999999994</v>
      </c>
    </row>
    <row r="334" spans="1:3" x14ac:dyDescent="0.25">
      <c r="A334" s="9">
        <v>43068</v>
      </c>
      <c r="B334" s="8">
        <v>20</v>
      </c>
      <c r="C334" s="8">
        <v>50</v>
      </c>
    </row>
    <row r="335" spans="1:3" x14ac:dyDescent="0.25">
      <c r="A335" s="9">
        <v>43069</v>
      </c>
      <c r="B335" s="8">
        <v>19</v>
      </c>
      <c r="C335" s="8">
        <v>44.699999999999996</v>
      </c>
    </row>
    <row r="336" spans="1:3" x14ac:dyDescent="0.25">
      <c r="A336" s="9">
        <v>43070</v>
      </c>
      <c r="B336" s="8">
        <v>19</v>
      </c>
      <c r="C336" s="8">
        <v>48.699999999999996</v>
      </c>
    </row>
    <row r="337" spans="1:3" x14ac:dyDescent="0.25">
      <c r="A337" s="9">
        <v>43071</v>
      </c>
      <c r="B337" s="8">
        <v>17</v>
      </c>
      <c r="C337" s="8">
        <v>44.099999999999994</v>
      </c>
    </row>
    <row r="338" spans="1:3" x14ac:dyDescent="0.25">
      <c r="A338" s="9">
        <v>43072</v>
      </c>
      <c r="B338" s="8">
        <v>15</v>
      </c>
      <c r="C338" s="8">
        <v>33.5</v>
      </c>
    </row>
    <row r="339" spans="1:3" x14ac:dyDescent="0.25">
      <c r="A339" s="9">
        <v>43073</v>
      </c>
      <c r="B339" s="8">
        <v>13</v>
      </c>
      <c r="C339" s="8">
        <v>34.9</v>
      </c>
    </row>
    <row r="340" spans="1:3" x14ac:dyDescent="0.25">
      <c r="A340" s="9">
        <v>43074</v>
      </c>
      <c r="B340" s="8">
        <v>10</v>
      </c>
      <c r="C340" s="8">
        <v>22</v>
      </c>
    </row>
    <row r="341" spans="1:3" x14ac:dyDescent="0.25">
      <c r="A341" s="9">
        <v>43075</v>
      </c>
      <c r="B341" s="8">
        <v>19</v>
      </c>
      <c r="C341" s="8">
        <v>44.699999999999996</v>
      </c>
    </row>
    <row r="342" spans="1:3" x14ac:dyDescent="0.25">
      <c r="A342" s="9">
        <v>43076</v>
      </c>
      <c r="B342" s="8">
        <v>17</v>
      </c>
      <c r="C342" s="8">
        <v>42.099999999999994</v>
      </c>
    </row>
    <row r="343" spans="1:3" x14ac:dyDescent="0.25">
      <c r="A343" s="9">
        <v>43077</v>
      </c>
      <c r="B343" s="8">
        <v>15</v>
      </c>
      <c r="C343" s="8">
        <v>40.5</v>
      </c>
    </row>
    <row r="344" spans="1:3" x14ac:dyDescent="0.25">
      <c r="A344" s="9">
        <v>43078</v>
      </c>
      <c r="B344" s="8">
        <v>14</v>
      </c>
      <c r="C344" s="8">
        <v>31.199999999999996</v>
      </c>
    </row>
    <row r="345" spans="1:3" x14ac:dyDescent="0.25">
      <c r="A345" s="9">
        <v>43079</v>
      </c>
      <c r="B345" s="8">
        <v>11</v>
      </c>
      <c r="C345" s="8">
        <v>31.299999999999997</v>
      </c>
    </row>
    <row r="346" spans="1:3" x14ac:dyDescent="0.25">
      <c r="A346" s="9">
        <v>43080</v>
      </c>
      <c r="B346" s="8">
        <v>17</v>
      </c>
      <c r="C346" s="8">
        <v>45.099999999999994</v>
      </c>
    </row>
    <row r="347" spans="1:3" x14ac:dyDescent="0.25">
      <c r="A347" s="9">
        <v>43081</v>
      </c>
      <c r="B347" s="8">
        <v>15</v>
      </c>
      <c r="C347" s="8">
        <v>33.5</v>
      </c>
    </row>
    <row r="348" spans="1:3" x14ac:dyDescent="0.25">
      <c r="A348" s="9">
        <v>43082</v>
      </c>
      <c r="B348" s="8">
        <v>14</v>
      </c>
      <c r="C348" s="8">
        <v>32.199999999999996</v>
      </c>
    </row>
    <row r="349" spans="1:3" x14ac:dyDescent="0.25">
      <c r="A349" s="9">
        <v>43083</v>
      </c>
      <c r="B349" s="8">
        <v>13</v>
      </c>
      <c r="C349" s="8">
        <v>31.9</v>
      </c>
    </row>
    <row r="350" spans="1:3" x14ac:dyDescent="0.25">
      <c r="A350" s="9">
        <v>43084</v>
      </c>
      <c r="B350" s="8">
        <v>17</v>
      </c>
      <c r="C350" s="8">
        <v>42.099999999999994</v>
      </c>
    </row>
    <row r="351" spans="1:3" x14ac:dyDescent="0.25">
      <c r="A351" s="9">
        <v>43085</v>
      </c>
      <c r="B351" s="8">
        <v>15</v>
      </c>
      <c r="C351" s="8">
        <v>35.5</v>
      </c>
    </row>
    <row r="352" spans="1:3" x14ac:dyDescent="0.25">
      <c r="A352" s="9">
        <v>43086</v>
      </c>
      <c r="B352" s="8">
        <v>14</v>
      </c>
      <c r="C352" s="8">
        <v>32.199999999999996</v>
      </c>
    </row>
    <row r="353" spans="1:3" x14ac:dyDescent="0.25">
      <c r="A353" s="9">
        <v>43087</v>
      </c>
      <c r="B353" s="8">
        <v>13</v>
      </c>
      <c r="C353" s="8">
        <v>30.9</v>
      </c>
    </row>
    <row r="354" spans="1:3" x14ac:dyDescent="0.25">
      <c r="A354" s="9">
        <v>43088</v>
      </c>
      <c r="B354" s="8">
        <v>18</v>
      </c>
      <c r="C354" s="8">
        <v>41.4</v>
      </c>
    </row>
    <row r="355" spans="1:3" x14ac:dyDescent="0.25">
      <c r="A355" s="9">
        <v>43089</v>
      </c>
      <c r="B355" s="8">
        <v>16</v>
      </c>
      <c r="C355" s="8">
        <v>36.799999999999997</v>
      </c>
    </row>
    <row r="356" spans="1:3" x14ac:dyDescent="0.25">
      <c r="A356" s="9">
        <v>43090</v>
      </c>
      <c r="B356" s="8">
        <v>15</v>
      </c>
      <c r="C356" s="8">
        <v>40.5</v>
      </c>
    </row>
    <row r="357" spans="1:3" x14ac:dyDescent="0.25">
      <c r="A357" s="9">
        <v>43091</v>
      </c>
      <c r="B357" s="8">
        <v>13</v>
      </c>
      <c r="C357" s="8">
        <v>30.9</v>
      </c>
    </row>
    <row r="358" spans="1:3" x14ac:dyDescent="0.25">
      <c r="A358" s="9">
        <v>43092</v>
      </c>
      <c r="B358" s="8">
        <v>18</v>
      </c>
      <c r="C358" s="8">
        <v>42.4</v>
      </c>
    </row>
    <row r="359" spans="1:3" x14ac:dyDescent="0.25">
      <c r="A359" s="9">
        <v>43093</v>
      </c>
      <c r="B359" s="8">
        <v>16</v>
      </c>
      <c r="C359" s="8">
        <v>35.799999999999997</v>
      </c>
    </row>
    <row r="360" spans="1:3" x14ac:dyDescent="0.25">
      <c r="A360" s="9">
        <v>43094</v>
      </c>
      <c r="B360" s="8">
        <v>15</v>
      </c>
      <c r="C360" s="8">
        <v>35.5</v>
      </c>
    </row>
    <row r="361" spans="1:3" x14ac:dyDescent="0.25">
      <c r="A361" s="9">
        <v>43095</v>
      </c>
      <c r="B361" s="8">
        <v>13</v>
      </c>
      <c r="C361" s="8">
        <v>28.9</v>
      </c>
    </row>
    <row r="362" spans="1:3" x14ac:dyDescent="0.25">
      <c r="A362" s="9">
        <v>43096</v>
      </c>
      <c r="B362" s="8">
        <v>19</v>
      </c>
      <c r="C362" s="8">
        <v>42.699999999999996</v>
      </c>
    </row>
    <row r="363" spans="1:3" x14ac:dyDescent="0.25">
      <c r="A363" s="9">
        <v>43097</v>
      </c>
      <c r="B363" s="8">
        <v>16</v>
      </c>
      <c r="C363" s="8">
        <v>37.799999999999997</v>
      </c>
    </row>
    <row r="364" spans="1:3" x14ac:dyDescent="0.25">
      <c r="A364" s="9">
        <v>43098</v>
      </c>
      <c r="B364" s="8">
        <v>15</v>
      </c>
      <c r="C364" s="8">
        <v>39.5</v>
      </c>
    </row>
    <row r="365" spans="1:3" x14ac:dyDescent="0.25">
      <c r="A365" s="9">
        <v>43099</v>
      </c>
      <c r="B365" s="8">
        <v>13</v>
      </c>
      <c r="C365" s="8">
        <v>30.9</v>
      </c>
    </row>
    <row r="366" spans="1:3" x14ac:dyDescent="0.25">
      <c r="A366" s="9">
        <v>43100</v>
      </c>
      <c r="B366" s="8">
        <v>7</v>
      </c>
      <c r="C366" s="8">
        <v>15.099999999999998</v>
      </c>
    </row>
    <row r="367" spans="1:3" x14ac:dyDescent="0.25">
      <c r="A367" s="10" t="s">
        <v>2</v>
      </c>
      <c r="B367" s="11">
        <v>9243</v>
      </c>
      <c r="C367" s="11">
        <v>22166.900000000016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D50-C186-4C68-8043-FE9C28D6E8A0}">
  <dimension ref="A3:C369"/>
  <sheetViews>
    <sheetView topLeftCell="A3" workbookViewId="0">
      <selection activeCell="B368" sqref="B3:C368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2.140625" bestFit="1" customWidth="1"/>
  </cols>
  <sheetData>
    <row r="3" spans="1:3" x14ac:dyDescent="0.25">
      <c r="A3" s="6" t="s">
        <v>333</v>
      </c>
      <c r="B3" t="s">
        <v>715</v>
      </c>
      <c r="C3" t="s">
        <v>335</v>
      </c>
    </row>
    <row r="4" spans="1:3" x14ac:dyDescent="0.25">
      <c r="A4" s="9" t="s">
        <v>337</v>
      </c>
      <c r="B4" s="8">
        <v>2</v>
      </c>
      <c r="C4" s="8">
        <v>10</v>
      </c>
    </row>
    <row r="5" spans="1:3" x14ac:dyDescent="0.25">
      <c r="A5" s="9" t="s">
        <v>338</v>
      </c>
      <c r="B5" s="8">
        <v>1.33</v>
      </c>
      <c r="C5" s="8">
        <v>13</v>
      </c>
    </row>
    <row r="6" spans="1:3" x14ac:dyDescent="0.25">
      <c r="A6" s="9" t="s">
        <v>339</v>
      </c>
      <c r="B6" s="8">
        <v>1.33</v>
      </c>
      <c r="C6" s="8">
        <v>15</v>
      </c>
    </row>
    <row r="7" spans="1:3" x14ac:dyDescent="0.25">
      <c r="A7" s="9" t="s">
        <v>340</v>
      </c>
      <c r="B7" s="8">
        <v>1.05</v>
      </c>
      <c r="C7" s="8">
        <v>17</v>
      </c>
    </row>
    <row r="8" spans="1:3" x14ac:dyDescent="0.25">
      <c r="A8" s="9" t="s">
        <v>341</v>
      </c>
      <c r="B8" s="8">
        <v>1</v>
      </c>
      <c r="C8" s="8">
        <v>18</v>
      </c>
    </row>
    <row r="9" spans="1:3" x14ac:dyDescent="0.25">
      <c r="A9" s="9" t="s">
        <v>342</v>
      </c>
      <c r="B9" s="8">
        <v>1.54</v>
      </c>
      <c r="C9" s="8">
        <v>11</v>
      </c>
    </row>
    <row r="10" spans="1:3" x14ac:dyDescent="0.25">
      <c r="A10" s="9" t="s">
        <v>343</v>
      </c>
      <c r="B10" s="8">
        <v>1.54</v>
      </c>
      <c r="C10" s="8">
        <v>13</v>
      </c>
    </row>
    <row r="11" spans="1:3" x14ac:dyDescent="0.25">
      <c r="A11" s="9" t="s">
        <v>344</v>
      </c>
      <c r="B11" s="8">
        <v>1.18</v>
      </c>
      <c r="C11" s="8">
        <v>15</v>
      </c>
    </row>
    <row r="12" spans="1:3" x14ac:dyDescent="0.25">
      <c r="A12" s="9" t="s">
        <v>345</v>
      </c>
      <c r="B12" s="8">
        <v>1.18</v>
      </c>
      <c r="C12" s="8">
        <v>17</v>
      </c>
    </row>
    <row r="13" spans="1:3" x14ac:dyDescent="0.25">
      <c r="A13" s="9" t="s">
        <v>346</v>
      </c>
      <c r="B13" s="8">
        <v>1.05</v>
      </c>
      <c r="C13" s="8">
        <v>18</v>
      </c>
    </row>
    <row r="14" spans="1:3" x14ac:dyDescent="0.25">
      <c r="A14" s="9" t="s">
        <v>347</v>
      </c>
      <c r="B14" s="8">
        <v>1.54</v>
      </c>
      <c r="C14" s="8">
        <v>12</v>
      </c>
    </row>
    <row r="15" spans="1:3" x14ac:dyDescent="0.25">
      <c r="A15" s="9" t="s">
        <v>348</v>
      </c>
      <c r="B15" s="8">
        <v>1.33</v>
      </c>
      <c r="C15" s="8">
        <v>14</v>
      </c>
    </row>
    <row r="16" spans="1:3" x14ac:dyDescent="0.25">
      <c r="A16" s="9" t="s">
        <v>349</v>
      </c>
      <c r="B16" s="8">
        <v>1.33</v>
      </c>
      <c r="C16" s="8">
        <v>15</v>
      </c>
    </row>
    <row r="17" spans="1:3" x14ac:dyDescent="0.25">
      <c r="A17" s="9" t="s">
        <v>350</v>
      </c>
      <c r="B17" s="8">
        <v>1.05</v>
      </c>
      <c r="C17" s="8">
        <v>17</v>
      </c>
    </row>
    <row r="18" spans="1:3" x14ac:dyDescent="0.25">
      <c r="A18" s="9" t="s">
        <v>351</v>
      </c>
      <c r="B18" s="8">
        <v>1.1100000000000001</v>
      </c>
      <c r="C18" s="8">
        <v>18</v>
      </c>
    </row>
    <row r="19" spans="1:3" x14ac:dyDescent="0.25">
      <c r="A19" s="9" t="s">
        <v>352</v>
      </c>
      <c r="B19" s="8">
        <v>1.67</v>
      </c>
      <c r="C19" s="8">
        <v>12</v>
      </c>
    </row>
    <row r="20" spans="1:3" x14ac:dyDescent="0.25">
      <c r="A20" s="9" t="s">
        <v>353</v>
      </c>
      <c r="B20" s="8">
        <v>1.43</v>
      </c>
      <c r="C20" s="8">
        <v>14</v>
      </c>
    </row>
    <row r="21" spans="1:3" x14ac:dyDescent="0.25">
      <c r="A21" s="9" t="s">
        <v>354</v>
      </c>
      <c r="B21" s="8">
        <v>1.18</v>
      </c>
      <c r="C21" s="8">
        <v>16</v>
      </c>
    </row>
    <row r="22" spans="1:3" x14ac:dyDescent="0.25">
      <c r="A22" s="9" t="s">
        <v>355</v>
      </c>
      <c r="B22" s="8">
        <v>1.18</v>
      </c>
      <c r="C22" s="8">
        <v>17</v>
      </c>
    </row>
    <row r="23" spans="1:3" x14ac:dyDescent="0.25">
      <c r="A23" s="9" t="s">
        <v>356</v>
      </c>
      <c r="B23" s="8">
        <v>1.43</v>
      </c>
      <c r="C23" s="8">
        <v>12</v>
      </c>
    </row>
    <row r="24" spans="1:3" x14ac:dyDescent="0.25">
      <c r="A24" s="9" t="s">
        <v>357</v>
      </c>
      <c r="B24" s="8">
        <v>1.25</v>
      </c>
      <c r="C24" s="8">
        <v>14</v>
      </c>
    </row>
    <row r="25" spans="1:3" x14ac:dyDescent="0.25">
      <c r="A25" s="9" t="s">
        <v>358</v>
      </c>
      <c r="B25" s="8">
        <v>1.1100000000000001</v>
      </c>
      <c r="C25" s="8">
        <v>16</v>
      </c>
    </row>
    <row r="26" spans="1:3" x14ac:dyDescent="0.25">
      <c r="A26" s="9" t="s">
        <v>359</v>
      </c>
      <c r="B26" s="8">
        <v>1.05</v>
      </c>
      <c r="C26" s="8">
        <v>17</v>
      </c>
    </row>
    <row r="27" spans="1:3" x14ac:dyDescent="0.25">
      <c r="A27" s="9" t="s">
        <v>360</v>
      </c>
      <c r="B27" s="8">
        <v>1.54</v>
      </c>
      <c r="C27" s="8">
        <v>12</v>
      </c>
    </row>
    <row r="28" spans="1:3" x14ac:dyDescent="0.25">
      <c r="A28" s="9" t="s">
        <v>361</v>
      </c>
      <c r="B28" s="8">
        <v>1.25</v>
      </c>
      <c r="C28" s="8">
        <v>14</v>
      </c>
    </row>
    <row r="29" spans="1:3" x14ac:dyDescent="0.25">
      <c r="A29" s="9" t="s">
        <v>362</v>
      </c>
      <c r="B29" s="8">
        <v>1.25</v>
      </c>
      <c r="C29" s="8">
        <v>16</v>
      </c>
    </row>
    <row r="30" spans="1:3" x14ac:dyDescent="0.25">
      <c r="A30" s="9" t="s">
        <v>363</v>
      </c>
      <c r="B30" s="8">
        <v>1.05</v>
      </c>
      <c r="C30" s="8">
        <v>17</v>
      </c>
    </row>
    <row r="31" spans="1:3" x14ac:dyDescent="0.25">
      <c r="A31" s="9" t="s">
        <v>364</v>
      </c>
      <c r="B31" s="8">
        <v>1.33</v>
      </c>
      <c r="C31" s="8">
        <v>13</v>
      </c>
    </row>
    <row r="32" spans="1:3" x14ac:dyDescent="0.25">
      <c r="A32" s="9" t="s">
        <v>365</v>
      </c>
      <c r="B32" s="8">
        <v>1.33</v>
      </c>
      <c r="C32" s="8">
        <v>14</v>
      </c>
    </row>
    <row r="33" spans="1:3" x14ac:dyDescent="0.25">
      <c r="A33" s="9" t="s">
        <v>366</v>
      </c>
      <c r="B33" s="8">
        <v>1.05</v>
      </c>
      <c r="C33" s="8">
        <v>17</v>
      </c>
    </row>
    <row r="34" spans="1:3" x14ac:dyDescent="0.25">
      <c r="A34" s="9" t="s">
        <v>367</v>
      </c>
      <c r="B34" s="8">
        <v>1.05</v>
      </c>
      <c r="C34" s="8">
        <v>18</v>
      </c>
    </row>
    <row r="35" spans="1:3" x14ac:dyDescent="0.25">
      <c r="A35" s="9" t="s">
        <v>369</v>
      </c>
      <c r="B35" s="8">
        <v>1</v>
      </c>
      <c r="C35" s="8">
        <v>18</v>
      </c>
    </row>
    <row r="36" spans="1:3" x14ac:dyDescent="0.25">
      <c r="A36" s="9" t="s">
        <v>370</v>
      </c>
      <c r="B36" s="8">
        <v>1</v>
      </c>
      <c r="C36" s="8">
        <v>20</v>
      </c>
    </row>
    <row r="37" spans="1:3" x14ac:dyDescent="0.25">
      <c r="A37" s="9" t="s">
        <v>371</v>
      </c>
      <c r="B37" s="8">
        <v>0.87</v>
      </c>
      <c r="C37" s="8">
        <v>21</v>
      </c>
    </row>
    <row r="38" spans="1:3" x14ac:dyDescent="0.25">
      <c r="A38" s="9" t="s">
        <v>372</v>
      </c>
      <c r="B38" s="8">
        <v>0.83</v>
      </c>
      <c r="C38" s="8">
        <v>22</v>
      </c>
    </row>
    <row r="39" spans="1:3" x14ac:dyDescent="0.25">
      <c r="A39" s="9" t="s">
        <v>373</v>
      </c>
      <c r="B39" s="8">
        <v>1.1100000000000001</v>
      </c>
      <c r="C39" s="8">
        <v>18</v>
      </c>
    </row>
    <row r="40" spans="1:3" x14ac:dyDescent="0.25">
      <c r="A40" s="9" t="s">
        <v>374</v>
      </c>
      <c r="B40" s="8">
        <v>0.95</v>
      </c>
      <c r="C40" s="8">
        <v>20</v>
      </c>
    </row>
    <row r="41" spans="1:3" x14ac:dyDescent="0.25">
      <c r="A41" s="9" t="s">
        <v>375</v>
      </c>
      <c r="B41" s="8">
        <v>0.87</v>
      </c>
      <c r="C41" s="8">
        <v>21</v>
      </c>
    </row>
    <row r="42" spans="1:3" x14ac:dyDescent="0.25">
      <c r="A42" s="9" t="s">
        <v>376</v>
      </c>
      <c r="B42" s="8">
        <v>0.87</v>
      </c>
      <c r="C42" s="8">
        <v>22</v>
      </c>
    </row>
    <row r="43" spans="1:3" x14ac:dyDescent="0.25">
      <c r="A43" s="9" t="s">
        <v>377</v>
      </c>
      <c r="B43" s="8">
        <v>1</v>
      </c>
      <c r="C43" s="8">
        <v>19</v>
      </c>
    </row>
    <row r="44" spans="1:3" x14ac:dyDescent="0.25">
      <c r="A44" s="9" t="s">
        <v>378</v>
      </c>
      <c r="B44" s="8">
        <v>0.91</v>
      </c>
      <c r="C44" s="8">
        <v>20</v>
      </c>
    </row>
    <row r="45" spans="1:3" x14ac:dyDescent="0.25">
      <c r="A45" s="9" t="s">
        <v>379</v>
      </c>
      <c r="B45" s="8">
        <v>0.91</v>
      </c>
      <c r="C45" s="8">
        <v>21</v>
      </c>
    </row>
    <row r="46" spans="1:3" x14ac:dyDescent="0.25">
      <c r="A46" s="9" t="s">
        <v>380</v>
      </c>
      <c r="B46" s="8">
        <v>0.83</v>
      </c>
      <c r="C46" s="8">
        <v>22</v>
      </c>
    </row>
    <row r="47" spans="1:3" x14ac:dyDescent="0.25">
      <c r="A47" s="9" t="s">
        <v>381</v>
      </c>
      <c r="B47" s="8">
        <v>1.1100000000000001</v>
      </c>
      <c r="C47" s="8">
        <v>18</v>
      </c>
    </row>
    <row r="48" spans="1:3" x14ac:dyDescent="0.25">
      <c r="A48" s="9" t="s">
        <v>382</v>
      </c>
      <c r="B48" s="8">
        <v>0.95</v>
      </c>
      <c r="C48" s="8">
        <v>19</v>
      </c>
    </row>
    <row r="49" spans="1:3" x14ac:dyDescent="0.25">
      <c r="A49" s="9" t="s">
        <v>383</v>
      </c>
      <c r="B49" s="8">
        <v>0.91</v>
      </c>
      <c r="C49" s="8">
        <v>20</v>
      </c>
    </row>
    <row r="50" spans="1:3" x14ac:dyDescent="0.25">
      <c r="A50" s="9" t="s">
        <v>384</v>
      </c>
      <c r="B50" s="8">
        <v>0.87</v>
      </c>
      <c r="C50" s="8">
        <v>21</v>
      </c>
    </row>
    <row r="51" spans="1:3" x14ac:dyDescent="0.25">
      <c r="A51" s="9" t="s">
        <v>385</v>
      </c>
      <c r="B51" s="8">
        <v>1</v>
      </c>
      <c r="C51" s="8">
        <v>18</v>
      </c>
    </row>
    <row r="52" spans="1:3" x14ac:dyDescent="0.25">
      <c r="A52" s="9" t="s">
        <v>386</v>
      </c>
      <c r="B52" s="8">
        <v>0.95</v>
      </c>
      <c r="C52" s="8">
        <v>19</v>
      </c>
    </row>
    <row r="53" spans="1:3" x14ac:dyDescent="0.25">
      <c r="A53" s="9" t="s">
        <v>387</v>
      </c>
      <c r="B53" s="8">
        <v>0.95</v>
      </c>
      <c r="C53" s="8">
        <v>20</v>
      </c>
    </row>
    <row r="54" spans="1:3" x14ac:dyDescent="0.25">
      <c r="A54" s="9" t="s">
        <v>388</v>
      </c>
      <c r="B54" s="8">
        <v>0.95</v>
      </c>
      <c r="C54" s="8">
        <v>21</v>
      </c>
    </row>
    <row r="55" spans="1:3" x14ac:dyDescent="0.25">
      <c r="A55" s="9" t="s">
        <v>389</v>
      </c>
      <c r="B55" s="8">
        <v>1</v>
      </c>
      <c r="C55" s="8">
        <v>18</v>
      </c>
    </row>
    <row r="56" spans="1:3" x14ac:dyDescent="0.25">
      <c r="A56" s="9" t="s">
        <v>390</v>
      </c>
      <c r="B56" s="8">
        <v>0.95</v>
      </c>
      <c r="C56" s="8">
        <v>19</v>
      </c>
    </row>
    <row r="57" spans="1:3" x14ac:dyDescent="0.25">
      <c r="A57" s="9" t="s">
        <v>391</v>
      </c>
      <c r="B57" s="8">
        <v>1</v>
      </c>
      <c r="C57" s="8">
        <v>20</v>
      </c>
    </row>
    <row r="58" spans="1:3" x14ac:dyDescent="0.25">
      <c r="A58" s="9" t="s">
        <v>392</v>
      </c>
      <c r="B58" s="8">
        <v>0.87</v>
      </c>
      <c r="C58" s="8">
        <v>21</v>
      </c>
    </row>
    <row r="59" spans="1:3" x14ac:dyDescent="0.25">
      <c r="A59" s="9" t="s">
        <v>393</v>
      </c>
      <c r="B59" s="8">
        <v>1</v>
      </c>
      <c r="C59" s="8">
        <v>18</v>
      </c>
    </row>
    <row r="60" spans="1:3" x14ac:dyDescent="0.25">
      <c r="A60" s="9" t="s">
        <v>394</v>
      </c>
      <c r="B60" s="8">
        <v>1.05</v>
      </c>
      <c r="C60" s="8">
        <v>19</v>
      </c>
    </row>
    <row r="61" spans="1:3" x14ac:dyDescent="0.25">
      <c r="A61" s="9" t="s">
        <v>395</v>
      </c>
      <c r="B61" s="8">
        <v>1</v>
      </c>
      <c r="C61" s="8">
        <v>20</v>
      </c>
    </row>
    <row r="62" spans="1:3" x14ac:dyDescent="0.25">
      <c r="A62" s="9" t="s">
        <v>396</v>
      </c>
      <c r="B62" s="8">
        <v>0.91</v>
      </c>
      <c r="C62" s="8">
        <v>22</v>
      </c>
    </row>
    <row r="63" spans="1:3" x14ac:dyDescent="0.25">
      <c r="A63" s="9" t="s">
        <v>398</v>
      </c>
      <c r="B63" s="8">
        <v>0.87</v>
      </c>
      <c r="C63" s="8">
        <v>23</v>
      </c>
    </row>
    <row r="64" spans="1:3" x14ac:dyDescent="0.25">
      <c r="A64" s="9" t="s">
        <v>399</v>
      </c>
      <c r="B64" s="8">
        <v>0.8</v>
      </c>
      <c r="C64" s="8">
        <v>24</v>
      </c>
    </row>
    <row r="65" spans="1:3" x14ac:dyDescent="0.25">
      <c r="A65" s="9" t="s">
        <v>400</v>
      </c>
      <c r="B65" s="8">
        <v>0.77</v>
      </c>
      <c r="C65" s="8">
        <v>24</v>
      </c>
    </row>
    <row r="66" spans="1:3" x14ac:dyDescent="0.25">
      <c r="A66" s="9" t="s">
        <v>401</v>
      </c>
      <c r="B66" s="8">
        <v>0.77</v>
      </c>
      <c r="C66" s="8">
        <v>25</v>
      </c>
    </row>
    <row r="67" spans="1:3" x14ac:dyDescent="0.25">
      <c r="A67" s="9" t="s">
        <v>402</v>
      </c>
      <c r="B67" s="8">
        <v>0.87</v>
      </c>
      <c r="C67" s="8">
        <v>23</v>
      </c>
    </row>
    <row r="68" spans="1:3" x14ac:dyDescent="0.25">
      <c r="A68" s="9" t="s">
        <v>403</v>
      </c>
      <c r="B68" s="8">
        <v>0.77</v>
      </c>
      <c r="C68" s="8">
        <v>24</v>
      </c>
    </row>
    <row r="69" spans="1:3" x14ac:dyDescent="0.25">
      <c r="A69" s="9" t="s">
        <v>404</v>
      </c>
      <c r="B69" s="8">
        <v>0.77</v>
      </c>
      <c r="C69" s="8">
        <v>24</v>
      </c>
    </row>
    <row r="70" spans="1:3" x14ac:dyDescent="0.25">
      <c r="A70" s="9" t="s">
        <v>405</v>
      </c>
      <c r="B70" s="8">
        <v>0.77</v>
      </c>
      <c r="C70" s="8">
        <v>25</v>
      </c>
    </row>
    <row r="71" spans="1:3" x14ac:dyDescent="0.25">
      <c r="A71" s="9" t="s">
        <v>406</v>
      </c>
      <c r="B71" s="8">
        <v>0.8</v>
      </c>
      <c r="C71" s="8">
        <v>23</v>
      </c>
    </row>
    <row r="72" spans="1:3" x14ac:dyDescent="0.25">
      <c r="A72" s="9" t="s">
        <v>407</v>
      </c>
      <c r="B72" s="8">
        <v>0.83</v>
      </c>
      <c r="C72" s="8">
        <v>24</v>
      </c>
    </row>
    <row r="73" spans="1:3" x14ac:dyDescent="0.25">
      <c r="A73" s="9" t="s">
        <v>408</v>
      </c>
      <c r="B73" s="8">
        <v>0.83</v>
      </c>
      <c r="C73" s="8">
        <v>24</v>
      </c>
    </row>
    <row r="74" spans="1:3" x14ac:dyDescent="0.25">
      <c r="A74" s="9" t="s">
        <v>409</v>
      </c>
      <c r="B74" s="8">
        <v>0.74</v>
      </c>
      <c r="C74" s="8">
        <v>25</v>
      </c>
    </row>
    <row r="75" spans="1:3" x14ac:dyDescent="0.25">
      <c r="A75" s="9" t="s">
        <v>410</v>
      </c>
      <c r="B75" s="8">
        <v>0.87</v>
      </c>
      <c r="C75" s="8">
        <v>23</v>
      </c>
    </row>
    <row r="76" spans="1:3" x14ac:dyDescent="0.25">
      <c r="A76" s="9" t="s">
        <v>411</v>
      </c>
      <c r="B76" s="8">
        <v>0.87</v>
      </c>
      <c r="C76" s="8">
        <v>23</v>
      </c>
    </row>
    <row r="77" spans="1:3" x14ac:dyDescent="0.25">
      <c r="A77" s="9" t="s">
        <v>412</v>
      </c>
      <c r="B77" s="8">
        <v>0.83</v>
      </c>
      <c r="C77" s="8">
        <v>24</v>
      </c>
    </row>
    <row r="78" spans="1:3" x14ac:dyDescent="0.25">
      <c r="A78" s="9" t="s">
        <v>413</v>
      </c>
      <c r="B78" s="8">
        <v>0.83</v>
      </c>
      <c r="C78" s="8">
        <v>24</v>
      </c>
    </row>
    <row r="79" spans="1:3" x14ac:dyDescent="0.25">
      <c r="A79" s="9" t="s">
        <v>414</v>
      </c>
      <c r="B79" s="8">
        <v>0.77</v>
      </c>
      <c r="C79" s="8">
        <v>25</v>
      </c>
    </row>
    <row r="80" spans="1:3" x14ac:dyDescent="0.25">
      <c r="A80" s="9" t="s">
        <v>415</v>
      </c>
      <c r="B80" s="8">
        <v>0.83</v>
      </c>
      <c r="C80" s="8">
        <v>23</v>
      </c>
    </row>
    <row r="81" spans="1:3" x14ac:dyDescent="0.25">
      <c r="A81" s="9" t="s">
        <v>416</v>
      </c>
      <c r="B81" s="8">
        <v>0.83</v>
      </c>
      <c r="C81" s="8">
        <v>23</v>
      </c>
    </row>
    <row r="82" spans="1:3" x14ac:dyDescent="0.25">
      <c r="A82" s="9" t="s">
        <v>417</v>
      </c>
      <c r="B82" s="8">
        <v>0.77</v>
      </c>
      <c r="C82" s="8">
        <v>24</v>
      </c>
    </row>
    <row r="83" spans="1:3" x14ac:dyDescent="0.25">
      <c r="A83" s="9" t="s">
        <v>418</v>
      </c>
      <c r="B83" s="8">
        <v>0.83</v>
      </c>
      <c r="C83" s="8">
        <v>24</v>
      </c>
    </row>
    <row r="84" spans="1:3" x14ac:dyDescent="0.25">
      <c r="A84" s="9" t="s">
        <v>419</v>
      </c>
      <c r="B84" s="8">
        <v>0.74</v>
      </c>
      <c r="C84" s="8">
        <v>25</v>
      </c>
    </row>
    <row r="85" spans="1:3" x14ac:dyDescent="0.25">
      <c r="A85" s="9" t="s">
        <v>420</v>
      </c>
      <c r="B85" s="8">
        <v>0.87</v>
      </c>
      <c r="C85" s="8">
        <v>23</v>
      </c>
    </row>
    <row r="86" spans="1:3" x14ac:dyDescent="0.25">
      <c r="A86" s="9" t="s">
        <v>421</v>
      </c>
      <c r="B86" s="8">
        <v>0.83</v>
      </c>
      <c r="C86" s="8">
        <v>23</v>
      </c>
    </row>
    <row r="87" spans="1:3" x14ac:dyDescent="0.25">
      <c r="A87" s="9" t="s">
        <v>422</v>
      </c>
      <c r="B87" s="8">
        <v>0.8</v>
      </c>
      <c r="C87" s="8">
        <v>24</v>
      </c>
    </row>
    <row r="88" spans="1:3" x14ac:dyDescent="0.25">
      <c r="A88" s="9" t="s">
        <v>423</v>
      </c>
      <c r="B88" s="8">
        <v>0.77</v>
      </c>
      <c r="C88" s="8">
        <v>25</v>
      </c>
    </row>
    <row r="89" spans="1:3" x14ac:dyDescent="0.25">
      <c r="A89" s="9" t="s">
        <v>424</v>
      </c>
      <c r="B89" s="8">
        <v>0.74</v>
      </c>
      <c r="C89" s="8">
        <v>25</v>
      </c>
    </row>
    <row r="90" spans="1:3" x14ac:dyDescent="0.25">
      <c r="A90" s="9" t="s">
        <v>425</v>
      </c>
      <c r="B90" s="8">
        <v>0.83</v>
      </c>
      <c r="C90" s="8">
        <v>23</v>
      </c>
    </row>
    <row r="91" spans="1:3" x14ac:dyDescent="0.25">
      <c r="A91" s="9" t="s">
        <v>426</v>
      </c>
      <c r="B91" s="8">
        <v>0.83</v>
      </c>
      <c r="C91" s="8">
        <v>24</v>
      </c>
    </row>
    <row r="92" spans="1:3" x14ac:dyDescent="0.25">
      <c r="A92" s="9" t="s">
        <v>427</v>
      </c>
      <c r="B92" s="8">
        <v>0.8</v>
      </c>
      <c r="C92" s="8">
        <v>24</v>
      </c>
    </row>
    <row r="93" spans="1:3" x14ac:dyDescent="0.25">
      <c r="A93" s="9" t="s">
        <v>428</v>
      </c>
      <c r="B93" s="8">
        <v>0.77</v>
      </c>
      <c r="C93" s="8">
        <v>25</v>
      </c>
    </row>
    <row r="94" spans="1:3" x14ac:dyDescent="0.25">
      <c r="A94" s="9" t="s">
        <v>430</v>
      </c>
      <c r="B94" s="8">
        <v>0.8</v>
      </c>
      <c r="C94" s="8">
        <v>25</v>
      </c>
    </row>
    <row r="95" spans="1:3" x14ac:dyDescent="0.25">
      <c r="A95" s="9" t="s">
        <v>431</v>
      </c>
      <c r="B95" s="8">
        <v>0.74</v>
      </c>
      <c r="C95" s="8">
        <v>26</v>
      </c>
    </row>
    <row r="96" spans="1:3" x14ac:dyDescent="0.25">
      <c r="A96" s="9" t="s">
        <v>432</v>
      </c>
      <c r="B96" s="8">
        <v>0.74</v>
      </c>
      <c r="C96" s="8">
        <v>26</v>
      </c>
    </row>
    <row r="97" spans="1:3" x14ac:dyDescent="0.25">
      <c r="A97" s="9" t="s">
        <v>433</v>
      </c>
      <c r="B97" s="8">
        <v>0.71</v>
      </c>
      <c r="C97" s="8">
        <v>27</v>
      </c>
    </row>
    <row r="98" spans="1:3" x14ac:dyDescent="0.25">
      <c r="A98" s="9" t="s">
        <v>434</v>
      </c>
      <c r="B98" s="8">
        <v>0.71</v>
      </c>
      <c r="C98" s="8">
        <v>28</v>
      </c>
    </row>
    <row r="99" spans="1:3" x14ac:dyDescent="0.25">
      <c r="A99" s="9" t="s">
        <v>435</v>
      </c>
      <c r="B99" s="8">
        <v>0.8</v>
      </c>
      <c r="C99" s="8">
        <v>25</v>
      </c>
    </row>
    <row r="100" spans="1:3" x14ac:dyDescent="0.25">
      <c r="A100" s="9" t="s">
        <v>436</v>
      </c>
      <c r="B100" s="8">
        <v>0.74</v>
      </c>
      <c r="C100" s="8">
        <v>26</v>
      </c>
    </row>
    <row r="101" spans="1:3" x14ac:dyDescent="0.25">
      <c r="A101" s="9" t="s">
        <v>437</v>
      </c>
      <c r="B101" s="8">
        <v>0.74</v>
      </c>
      <c r="C101" s="8">
        <v>26</v>
      </c>
    </row>
    <row r="102" spans="1:3" x14ac:dyDescent="0.25">
      <c r="A102" s="9" t="s">
        <v>438</v>
      </c>
      <c r="B102" s="8">
        <v>0.69</v>
      </c>
      <c r="C102" s="8">
        <v>27</v>
      </c>
    </row>
    <row r="103" spans="1:3" x14ac:dyDescent="0.25">
      <c r="A103" s="9" t="s">
        <v>439</v>
      </c>
      <c r="B103" s="8">
        <v>0.74</v>
      </c>
      <c r="C103" s="8">
        <v>25</v>
      </c>
    </row>
    <row r="104" spans="1:3" x14ac:dyDescent="0.25">
      <c r="A104" s="9" t="s">
        <v>440</v>
      </c>
      <c r="B104" s="8">
        <v>0.74</v>
      </c>
      <c r="C104" s="8">
        <v>26</v>
      </c>
    </row>
    <row r="105" spans="1:3" x14ac:dyDescent="0.25">
      <c r="A105" s="9" t="s">
        <v>441</v>
      </c>
      <c r="B105" s="8">
        <v>0.74</v>
      </c>
      <c r="C105" s="8">
        <v>27</v>
      </c>
    </row>
    <row r="106" spans="1:3" x14ac:dyDescent="0.25">
      <c r="A106" s="9" t="s">
        <v>442</v>
      </c>
      <c r="B106" s="8">
        <v>0.69</v>
      </c>
      <c r="C106" s="8">
        <v>27</v>
      </c>
    </row>
    <row r="107" spans="1:3" x14ac:dyDescent="0.25">
      <c r="A107" s="9" t="s">
        <v>443</v>
      </c>
      <c r="B107" s="8">
        <v>0.77</v>
      </c>
      <c r="C107" s="8">
        <v>25</v>
      </c>
    </row>
    <row r="108" spans="1:3" x14ac:dyDescent="0.25">
      <c r="A108" s="9" t="s">
        <v>444</v>
      </c>
      <c r="B108" s="8">
        <v>0.74</v>
      </c>
      <c r="C108" s="8">
        <v>26</v>
      </c>
    </row>
    <row r="109" spans="1:3" x14ac:dyDescent="0.25">
      <c r="A109" s="9" t="s">
        <v>445</v>
      </c>
      <c r="B109" s="8">
        <v>0.69</v>
      </c>
      <c r="C109" s="8">
        <v>27</v>
      </c>
    </row>
    <row r="110" spans="1:3" x14ac:dyDescent="0.25">
      <c r="A110" s="9" t="s">
        <v>446</v>
      </c>
      <c r="B110" s="8">
        <v>0.71</v>
      </c>
      <c r="C110" s="8">
        <v>27</v>
      </c>
    </row>
    <row r="111" spans="1:3" x14ac:dyDescent="0.25">
      <c r="A111" s="9" t="s">
        <v>447</v>
      </c>
      <c r="B111" s="8">
        <v>0.74</v>
      </c>
      <c r="C111" s="8">
        <v>25</v>
      </c>
    </row>
    <row r="112" spans="1:3" x14ac:dyDescent="0.25">
      <c r="A112" s="9" t="s">
        <v>448</v>
      </c>
      <c r="B112" s="8">
        <v>0.77</v>
      </c>
      <c r="C112" s="8">
        <v>26</v>
      </c>
    </row>
    <row r="113" spans="1:3" x14ac:dyDescent="0.25">
      <c r="A113" s="9" t="s">
        <v>449</v>
      </c>
      <c r="B113" s="8">
        <v>0.69</v>
      </c>
      <c r="C113" s="8">
        <v>27</v>
      </c>
    </row>
    <row r="114" spans="1:3" x14ac:dyDescent="0.25">
      <c r="A114" s="9" t="s">
        <v>450</v>
      </c>
      <c r="B114" s="8">
        <v>0.74</v>
      </c>
      <c r="C114" s="8">
        <v>27</v>
      </c>
    </row>
    <row r="115" spans="1:3" x14ac:dyDescent="0.25">
      <c r="A115" s="9" t="s">
        <v>451</v>
      </c>
      <c r="B115" s="8">
        <v>0.77</v>
      </c>
      <c r="C115" s="8">
        <v>25</v>
      </c>
    </row>
    <row r="116" spans="1:3" x14ac:dyDescent="0.25">
      <c r="A116" s="9" t="s">
        <v>452</v>
      </c>
      <c r="B116" s="8">
        <v>0.77</v>
      </c>
      <c r="C116" s="8">
        <v>26</v>
      </c>
    </row>
    <row r="117" spans="1:3" x14ac:dyDescent="0.25">
      <c r="A117" s="9" t="s">
        <v>453</v>
      </c>
      <c r="B117" s="8">
        <v>0.69</v>
      </c>
      <c r="C117" s="8">
        <v>27</v>
      </c>
    </row>
    <row r="118" spans="1:3" x14ac:dyDescent="0.25">
      <c r="A118" s="9" t="s">
        <v>454</v>
      </c>
      <c r="B118" s="8">
        <v>0.71</v>
      </c>
      <c r="C118" s="8">
        <v>27</v>
      </c>
    </row>
    <row r="119" spans="1:3" x14ac:dyDescent="0.25">
      <c r="A119" s="9" t="s">
        <v>455</v>
      </c>
      <c r="B119" s="8">
        <v>0.8</v>
      </c>
      <c r="C119" s="8">
        <v>25</v>
      </c>
    </row>
    <row r="120" spans="1:3" x14ac:dyDescent="0.25">
      <c r="A120" s="9" t="s">
        <v>456</v>
      </c>
      <c r="B120" s="8">
        <v>0.77</v>
      </c>
      <c r="C120" s="8">
        <v>25</v>
      </c>
    </row>
    <row r="121" spans="1:3" x14ac:dyDescent="0.25">
      <c r="A121" s="9" t="s">
        <v>457</v>
      </c>
      <c r="B121" s="8">
        <v>0.74</v>
      </c>
      <c r="C121" s="8">
        <v>26</v>
      </c>
    </row>
    <row r="122" spans="1:3" x14ac:dyDescent="0.25">
      <c r="A122" s="9" t="s">
        <v>458</v>
      </c>
      <c r="B122" s="8">
        <v>0.71</v>
      </c>
      <c r="C122" s="8">
        <v>27</v>
      </c>
    </row>
    <row r="123" spans="1:3" x14ac:dyDescent="0.25">
      <c r="A123" s="9" t="s">
        <v>459</v>
      </c>
      <c r="B123" s="8">
        <v>0.74</v>
      </c>
      <c r="C123" s="8">
        <v>27</v>
      </c>
    </row>
    <row r="124" spans="1:3" x14ac:dyDescent="0.25">
      <c r="A124" s="9" t="s">
        <v>461</v>
      </c>
      <c r="B124" s="8">
        <v>0.65</v>
      </c>
      <c r="C124" s="8">
        <v>29</v>
      </c>
    </row>
    <row r="125" spans="1:3" x14ac:dyDescent="0.25">
      <c r="A125" s="9" t="s">
        <v>462</v>
      </c>
      <c r="B125" s="8">
        <v>0.69</v>
      </c>
      <c r="C125" s="8">
        <v>29</v>
      </c>
    </row>
    <row r="126" spans="1:3" x14ac:dyDescent="0.25">
      <c r="A126" s="9" t="s">
        <v>463</v>
      </c>
      <c r="B126" s="8">
        <v>0.63</v>
      </c>
      <c r="C126" s="8">
        <v>30</v>
      </c>
    </row>
    <row r="127" spans="1:3" x14ac:dyDescent="0.25">
      <c r="A127" s="9" t="s">
        <v>464</v>
      </c>
      <c r="B127" s="8">
        <v>0.63</v>
      </c>
      <c r="C127" s="8">
        <v>31</v>
      </c>
    </row>
    <row r="128" spans="1:3" x14ac:dyDescent="0.25">
      <c r="A128" s="9" t="s">
        <v>465</v>
      </c>
      <c r="B128" s="8">
        <v>0.71</v>
      </c>
      <c r="C128" s="8">
        <v>28</v>
      </c>
    </row>
    <row r="129" spans="1:3" x14ac:dyDescent="0.25">
      <c r="A129" s="9" t="s">
        <v>466</v>
      </c>
      <c r="B129" s="8">
        <v>0.67</v>
      </c>
      <c r="C129" s="8">
        <v>29</v>
      </c>
    </row>
    <row r="130" spans="1:3" x14ac:dyDescent="0.25">
      <c r="A130" s="9" t="s">
        <v>467</v>
      </c>
      <c r="B130" s="8">
        <v>0.65</v>
      </c>
      <c r="C130" s="8">
        <v>29</v>
      </c>
    </row>
    <row r="131" spans="1:3" x14ac:dyDescent="0.25">
      <c r="A131" s="9" t="s">
        <v>468</v>
      </c>
      <c r="B131" s="8">
        <v>0.67</v>
      </c>
      <c r="C131" s="8">
        <v>30</v>
      </c>
    </row>
    <row r="132" spans="1:3" x14ac:dyDescent="0.25">
      <c r="A132" s="9" t="s">
        <v>469</v>
      </c>
      <c r="B132" s="8">
        <v>0.63</v>
      </c>
      <c r="C132" s="8">
        <v>31</v>
      </c>
    </row>
    <row r="133" spans="1:3" x14ac:dyDescent="0.25">
      <c r="A133" s="9" t="s">
        <v>470</v>
      </c>
      <c r="B133" s="8">
        <v>0.69</v>
      </c>
      <c r="C133" s="8">
        <v>28</v>
      </c>
    </row>
    <row r="134" spans="1:3" x14ac:dyDescent="0.25">
      <c r="A134" s="9" t="s">
        <v>471</v>
      </c>
      <c r="B134" s="8">
        <v>0.67</v>
      </c>
      <c r="C134" s="8">
        <v>29</v>
      </c>
    </row>
    <row r="135" spans="1:3" x14ac:dyDescent="0.25">
      <c r="A135" s="9" t="s">
        <v>472</v>
      </c>
      <c r="B135" s="8">
        <v>0.67</v>
      </c>
      <c r="C135" s="8">
        <v>29</v>
      </c>
    </row>
    <row r="136" spans="1:3" x14ac:dyDescent="0.25">
      <c r="A136" s="9" t="s">
        <v>473</v>
      </c>
      <c r="B136" s="8">
        <v>0.65</v>
      </c>
      <c r="C136" s="8">
        <v>30</v>
      </c>
    </row>
    <row r="137" spans="1:3" x14ac:dyDescent="0.25">
      <c r="A137" s="9" t="s">
        <v>474</v>
      </c>
      <c r="B137" s="8">
        <v>0.63</v>
      </c>
      <c r="C137" s="8">
        <v>31</v>
      </c>
    </row>
    <row r="138" spans="1:3" x14ac:dyDescent="0.25">
      <c r="A138" s="9" t="s">
        <v>475</v>
      </c>
      <c r="B138" s="8">
        <v>0.69</v>
      </c>
      <c r="C138" s="8">
        <v>28</v>
      </c>
    </row>
    <row r="139" spans="1:3" x14ac:dyDescent="0.25">
      <c r="A139" s="9" t="s">
        <v>476</v>
      </c>
      <c r="B139" s="8">
        <v>0.67</v>
      </c>
      <c r="C139" s="8">
        <v>29</v>
      </c>
    </row>
    <row r="140" spans="1:3" x14ac:dyDescent="0.25">
      <c r="A140" s="9" t="s">
        <v>477</v>
      </c>
      <c r="B140" s="8">
        <v>0.67</v>
      </c>
      <c r="C140" s="8">
        <v>29</v>
      </c>
    </row>
    <row r="141" spans="1:3" x14ac:dyDescent="0.25">
      <c r="A141" s="9" t="s">
        <v>478</v>
      </c>
      <c r="B141" s="8">
        <v>0.67</v>
      </c>
      <c r="C141" s="8">
        <v>30</v>
      </c>
    </row>
    <row r="142" spans="1:3" x14ac:dyDescent="0.25">
      <c r="A142" s="9" t="s">
        <v>479</v>
      </c>
      <c r="B142" s="8">
        <v>0.61</v>
      </c>
      <c r="C142" s="8">
        <v>31</v>
      </c>
    </row>
    <row r="143" spans="1:3" x14ac:dyDescent="0.25">
      <c r="A143" s="9" t="s">
        <v>480</v>
      </c>
      <c r="B143" s="8">
        <v>0.67</v>
      </c>
      <c r="C143" s="8">
        <v>28</v>
      </c>
    </row>
    <row r="144" spans="1:3" x14ac:dyDescent="0.25">
      <c r="A144" s="9" t="s">
        <v>481</v>
      </c>
      <c r="B144" s="8">
        <v>0.69</v>
      </c>
      <c r="C144" s="8">
        <v>29</v>
      </c>
    </row>
    <row r="145" spans="1:3" x14ac:dyDescent="0.25">
      <c r="A145" s="9" t="s">
        <v>482</v>
      </c>
      <c r="B145" s="8">
        <v>0.67</v>
      </c>
      <c r="C145" s="8">
        <v>30</v>
      </c>
    </row>
    <row r="146" spans="1:3" x14ac:dyDescent="0.25">
      <c r="A146" s="9" t="s">
        <v>483</v>
      </c>
      <c r="B146" s="8">
        <v>0.63</v>
      </c>
      <c r="C146" s="8">
        <v>31</v>
      </c>
    </row>
    <row r="147" spans="1:3" x14ac:dyDescent="0.25">
      <c r="A147" s="9" t="s">
        <v>484</v>
      </c>
      <c r="B147" s="8">
        <v>0.69</v>
      </c>
      <c r="C147" s="8">
        <v>28</v>
      </c>
    </row>
    <row r="148" spans="1:3" x14ac:dyDescent="0.25">
      <c r="A148" s="9" t="s">
        <v>485</v>
      </c>
      <c r="B148" s="8">
        <v>0.69</v>
      </c>
      <c r="C148" s="8">
        <v>29</v>
      </c>
    </row>
    <row r="149" spans="1:3" x14ac:dyDescent="0.25">
      <c r="A149" s="9" t="s">
        <v>486</v>
      </c>
      <c r="B149" s="8">
        <v>0.67</v>
      </c>
      <c r="C149" s="8">
        <v>30</v>
      </c>
    </row>
    <row r="150" spans="1:3" x14ac:dyDescent="0.25">
      <c r="A150" s="9" t="s">
        <v>487</v>
      </c>
      <c r="B150" s="8">
        <v>0.63</v>
      </c>
      <c r="C150" s="8">
        <v>31</v>
      </c>
    </row>
    <row r="151" spans="1:3" x14ac:dyDescent="0.25">
      <c r="A151" s="9" t="s">
        <v>488</v>
      </c>
      <c r="B151" s="8">
        <v>0.65</v>
      </c>
      <c r="C151" s="8">
        <v>29</v>
      </c>
    </row>
    <row r="152" spans="1:3" x14ac:dyDescent="0.25">
      <c r="A152" s="9" t="s">
        <v>489</v>
      </c>
      <c r="B152" s="8">
        <v>0.65</v>
      </c>
      <c r="C152" s="8">
        <v>29</v>
      </c>
    </row>
    <row r="153" spans="1:3" x14ac:dyDescent="0.25">
      <c r="A153" s="9" t="s">
        <v>490</v>
      </c>
      <c r="B153" s="8">
        <v>0.67</v>
      </c>
      <c r="C153" s="8">
        <v>30</v>
      </c>
    </row>
    <row r="154" spans="1:3" x14ac:dyDescent="0.25">
      <c r="A154" s="9" t="s">
        <v>491</v>
      </c>
      <c r="B154" s="8">
        <v>0.65</v>
      </c>
      <c r="C154" s="8">
        <v>31</v>
      </c>
    </row>
    <row r="155" spans="1:3" x14ac:dyDescent="0.25">
      <c r="A155" s="9" t="s">
        <v>493</v>
      </c>
      <c r="B155" s="8">
        <v>0.65</v>
      </c>
      <c r="C155" s="8">
        <v>31</v>
      </c>
    </row>
    <row r="156" spans="1:3" x14ac:dyDescent="0.25">
      <c r="A156" s="9" t="s">
        <v>494</v>
      </c>
      <c r="B156" s="8">
        <v>0.59</v>
      </c>
      <c r="C156" s="8">
        <v>33</v>
      </c>
    </row>
    <row r="157" spans="1:3" x14ac:dyDescent="0.25">
      <c r="A157" s="9" t="s">
        <v>495</v>
      </c>
      <c r="B157" s="8">
        <v>0.56000000000000005</v>
      </c>
      <c r="C157" s="8">
        <v>35</v>
      </c>
    </row>
    <row r="158" spans="1:3" x14ac:dyDescent="0.25">
      <c r="A158" s="9" t="s">
        <v>496</v>
      </c>
      <c r="B158" s="8">
        <v>0.51</v>
      </c>
      <c r="C158" s="8">
        <v>38</v>
      </c>
    </row>
    <row r="159" spans="1:3" x14ac:dyDescent="0.25">
      <c r="A159" s="9" t="s">
        <v>497</v>
      </c>
      <c r="B159" s="8">
        <v>0.59</v>
      </c>
      <c r="C159" s="8">
        <v>32</v>
      </c>
    </row>
    <row r="160" spans="1:3" x14ac:dyDescent="0.25">
      <c r="A160" s="9" t="s">
        <v>498</v>
      </c>
      <c r="B160" s="8">
        <v>0.56000000000000005</v>
      </c>
      <c r="C160" s="8">
        <v>34</v>
      </c>
    </row>
    <row r="161" spans="1:3" x14ac:dyDescent="0.25">
      <c r="A161" s="9" t="s">
        <v>499</v>
      </c>
      <c r="B161" s="8">
        <v>0.56000000000000005</v>
      </c>
      <c r="C161" s="8">
        <v>36</v>
      </c>
    </row>
    <row r="162" spans="1:3" x14ac:dyDescent="0.25">
      <c r="A162" s="9" t="s">
        <v>500</v>
      </c>
      <c r="B162" s="8">
        <v>0.5</v>
      </c>
      <c r="C162" s="8">
        <v>39</v>
      </c>
    </row>
    <row r="163" spans="1:3" x14ac:dyDescent="0.25">
      <c r="A163" s="9" t="s">
        <v>501</v>
      </c>
      <c r="B163" s="8">
        <v>0.61</v>
      </c>
      <c r="C163" s="8">
        <v>32</v>
      </c>
    </row>
    <row r="164" spans="1:3" x14ac:dyDescent="0.25">
      <c r="A164" s="9" t="s">
        <v>502</v>
      </c>
      <c r="B164" s="8">
        <v>0.54</v>
      </c>
      <c r="C164" s="8">
        <v>35</v>
      </c>
    </row>
    <row r="165" spans="1:3" x14ac:dyDescent="0.25">
      <c r="A165" s="9" t="s">
        <v>503</v>
      </c>
      <c r="B165" s="8">
        <v>0.53</v>
      </c>
      <c r="C165" s="8">
        <v>36</v>
      </c>
    </row>
    <row r="166" spans="1:3" x14ac:dyDescent="0.25">
      <c r="A166" s="9" t="s">
        <v>504</v>
      </c>
      <c r="B166" s="8">
        <v>0.5</v>
      </c>
      <c r="C166" s="8">
        <v>40</v>
      </c>
    </row>
    <row r="167" spans="1:3" x14ac:dyDescent="0.25">
      <c r="A167" s="9" t="s">
        <v>505</v>
      </c>
      <c r="B167" s="8">
        <v>0.59</v>
      </c>
      <c r="C167" s="8">
        <v>32</v>
      </c>
    </row>
    <row r="168" spans="1:3" x14ac:dyDescent="0.25">
      <c r="A168" s="9" t="s">
        <v>506</v>
      </c>
      <c r="B168" s="8">
        <v>0.56999999999999995</v>
      </c>
      <c r="C168" s="8">
        <v>35</v>
      </c>
    </row>
    <row r="169" spans="1:3" x14ac:dyDescent="0.25">
      <c r="A169" s="9" t="s">
        <v>507</v>
      </c>
      <c r="B169" s="8">
        <v>0.56000000000000005</v>
      </c>
      <c r="C169" s="8">
        <v>36</v>
      </c>
    </row>
    <row r="170" spans="1:3" x14ac:dyDescent="0.25">
      <c r="A170" s="9" t="s">
        <v>508</v>
      </c>
      <c r="B170" s="8">
        <v>0.47</v>
      </c>
      <c r="C170" s="8">
        <v>41</v>
      </c>
    </row>
    <row r="171" spans="1:3" x14ac:dyDescent="0.25">
      <c r="A171" s="9" t="s">
        <v>509</v>
      </c>
      <c r="B171" s="8">
        <v>0.65</v>
      </c>
      <c r="C171" s="8">
        <v>31</v>
      </c>
    </row>
    <row r="172" spans="1:3" x14ac:dyDescent="0.25">
      <c r="A172" s="9" t="s">
        <v>510</v>
      </c>
      <c r="B172" s="8">
        <v>0.59</v>
      </c>
      <c r="C172" s="8">
        <v>32</v>
      </c>
    </row>
    <row r="173" spans="1:3" x14ac:dyDescent="0.25">
      <c r="A173" s="9" t="s">
        <v>511</v>
      </c>
      <c r="B173" s="8">
        <v>0.56000000000000005</v>
      </c>
      <c r="C173" s="8">
        <v>35</v>
      </c>
    </row>
    <row r="174" spans="1:3" x14ac:dyDescent="0.25">
      <c r="A174" s="9" t="s">
        <v>512</v>
      </c>
      <c r="B174" s="8">
        <v>0.54</v>
      </c>
      <c r="C174" s="8">
        <v>37</v>
      </c>
    </row>
    <row r="175" spans="1:3" x14ac:dyDescent="0.25">
      <c r="A175" s="9" t="s">
        <v>513</v>
      </c>
      <c r="B175" s="8">
        <v>0.47</v>
      </c>
      <c r="C175" s="8">
        <v>41</v>
      </c>
    </row>
    <row r="176" spans="1:3" x14ac:dyDescent="0.25">
      <c r="A176" s="9" t="s">
        <v>514</v>
      </c>
      <c r="B176" s="8">
        <v>0.65</v>
      </c>
      <c r="C176" s="8">
        <v>31</v>
      </c>
    </row>
    <row r="177" spans="1:3" x14ac:dyDescent="0.25">
      <c r="A177" s="9" t="s">
        <v>515</v>
      </c>
      <c r="B177" s="8">
        <v>0.61</v>
      </c>
      <c r="C177" s="8">
        <v>33</v>
      </c>
    </row>
    <row r="178" spans="1:3" x14ac:dyDescent="0.25">
      <c r="A178" s="9" t="s">
        <v>516</v>
      </c>
      <c r="B178" s="8">
        <v>0.56999999999999995</v>
      </c>
      <c r="C178" s="8">
        <v>35</v>
      </c>
    </row>
    <row r="179" spans="1:3" x14ac:dyDescent="0.25">
      <c r="A179" s="9" t="s">
        <v>517</v>
      </c>
      <c r="B179" s="8">
        <v>0.51</v>
      </c>
      <c r="C179" s="8">
        <v>37</v>
      </c>
    </row>
    <row r="180" spans="1:3" x14ac:dyDescent="0.25">
      <c r="A180" s="9" t="s">
        <v>518</v>
      </c>
      <c r="B180" s="8">
        <v>0.47</v>
      </c>
      <c r="C180" s="8">
        <v>42</v>
      </c>
    </row>
    <row r="181" spans="1:3" x14ac:dyDescent="0.25">
      <c r="A181" s="9" t="s">
        <v>519</v>
      </c>
      <c r="B181" s="8">
        <v>0.63</v>
      </c>
      <c r="C181" s="8">
        <v>31</v>
      </c>
    </row>
    <row r="182" spans="1:3" x14ac:dyDescent="0.25">
      <c r="A182" s="9" t="s">
        <v>520</v>
      </c>
      <c r="B182" s="8">
        <v>0.59</v>
      </c>
      <c r="C182" s="8">
        <v>33</v>
      </c>
    </row>
    <row r="183" spans="1:3" x14ac:dyDescent="0.25">
      <c r="A183" s="9" t="s">
        <v>521</v>
      </c>
      <c r="B183" s="8">
        <v>0.54</v>
      </c>
      <c r="C183" s="8">
        <v>35</v>
      </c>
    </row>
    <row r="184" spans="1:3" x14ac:dyDescent="0.25">
      <c r="A184" s="9" t="s">
        <v>522</v>
      </c>
      <c r="B184" s="8">
        <v>0.53</v>
      </c>
      <c r="C184" s="8">
        <v>38</v>
      </c>
    </row>
    <row r="185" spans="1:3" x14ac:dyDescent="0.25">
      <c r="A185" s="9" t="s">
        <v>524</v>
      </c>
      <c r="B185" s="8">
        <v>0.47</v>
      </c>
      <c r="C185" s="8">
        <v>43</v>
      </c>
    </row>
    <row r="186" spans="1:3" x14ac:dyDescent="0.25">
      <c r="A186" s="9" t="s">
        <v>525</v>
      </c>
      <c r="B186" s="8">
        <v>0.51</v>
      </c>
      <c r="C186" s="8">
        <v>38</v>
      </c>
    </row>
    <row r="187" spans="1:3" x14ac:dyDescent="0.25">
      <c r="A187" s="9" t="s">
        <v>526</v>
      </c>
      <c r="B187" s="8">
        <v>0.54</v>
      </c>
      <c r="C187" s="8">
        <v>35</v>
      </c>
    </row>
    <row r="188" spans="1:3" x14ac:dyDescent="0.25">
      <c r="A188" s="9" t="s">
        <v>527</v>
      </c>
      <c r="B188" s="8">
        <v>0.59</v>
      </c>
      <c r="C188" s="8">
        <v>34</v>
      </c>
    </row>
    <row r="189" spans="1:3" x14ac:dyDescent="0.25">
      <c r="A189" s="9" t="s">
        <v>528</v>
      </c>
      <c r="B189" s="8">
        <v>0.63</v>
      </c>
      <c r="C189" s="8">
        <v>32</v>
      </c>
    </row>
    <row r="190" spans="1:3" x14ac:dyDescent="0.25">
      <c r="A190" s="9" t="s">
        <v>529</v>
      </c>
      <c r="B190" s="8">
        <v>0.51</v>
      </c>
      <c r="C190" s="8">
        <v>39</v>
      </c>
    </row>
    <row r="191" spans="1:3" x14ac:dyDescent="0.25">
      <c r="A191" s="9" t="s">
        <v>530</v>
      </c>
      <c r="B191" s="8">
        <v>0.56999999999999995</v>
      </c>
      <c r="C191" s="8">
        <v>35</v>
      </c>
    </row>
    <row r="192" spans="1:3" x14ac:dyDescent="0.25">
      <c r="A192" s="9" t="s">
        <v>531</v>
      </c>
      <c r="B192" s="8">
        <v>0.56999999999999995</v>
      </c>
      <c r="C192" s="8">
        <v>34</v>
      </c>
    </row>
    <row r="193" spans="1:3" x14ac:dyDescent="0.25">
      <c r="A193" s="9" t="s">
        <v>532</v>
      </c>
      <c r="B193" s="8">
        <v>0.59</v>
      </c>
      <c r="C193" s="8">
        <v>33</v>
      </c>
    </row>
    <row r="194" spans="1:3" x14ac:dyDescent="0.25">
      <c r="A194" s="9" t="s">
        <v>533</v>
      </c>
      <c r="B194" s="8">
        <v>0.49</v>
      </c>
      <c r="C194" s="8">
        <v>40</v>
      </c>
    </row>
    <row r="195" spans="1:3" x14ac:dyDescent="0.25">
      <c r="A195" s="9" t="s">
        <v>534</v>
      </c>
      <c r="B195" s="8">
        <v>0.54</v>
      </c>
      <c r="C195" s="8">
        <v>35</v>
      </c>
    </row>
    <row r="196" spans="1:3" x14ac:dyDescent="0.25">
      <c r="A196" s="9" t="s">
        <v>535</v>
      </c>
      <c r="B196" s="8">
        <v>0.56000000000000005</v>
      </c>
      <c r="C196" s="8">
        <v>34</v>
      </c>
    </row>
    <row r="197" spans="1:3" x14ac:dyDescent="0.25">
      <c r="A197" s="9" t="s">
        <v>536</v>
      </c>
      <c r="B197" s="8">
        <v>0.61</v>
      </c>
      <c r="C197" s="8">
        <v>33</v>
      </c>
    </row>
    <row r="198" spans="1:3" x14ac:dyDescent="0.25">
      <c r="A198" s="9" t="s">
        <v>537</v>
      </c>
      <c r="B198" s="8">
        <v>0.5</v>
      </c>
      <c r="C198" s="8">
        <v>40</v>
      </c>
    </row>
    <row r="199" spans="1:3" x14ac:dyDescent="0.25">
      <c r="A199" s="9" t="s">
        <v>538</v>
      </c>
      <c r="B199" s="8">
        <v>0.54</v>
      </c>
      <c r="C199" s="8">
        <v>35</v>
      </c>
    </row>
    <row r="200" spans="1:3" x14ac:dyDescent="0.25">
      <c r="A200" s="9" t="s">
        <v>539</v>
      </c>
      <c r="B200" s="8">
        <v>0.59</v>
      </c>
      <c r="C200" s="8">
        <v>34</v>
      </c>
    </row>
    <row r="201" spans="1:3" x14ac:dyDescent="0.25">
      <c r="A201" s="9" t="s">
        <v>540</v>
      </c>
      <c r="B201" s="8">
        <v>0.56999999999999995</v>
      </c>
      <c r="C201" s="8">
        <v>33</v>
      </c>
    </row>
    <row r="202" spans="1:3" x14ac:dyDescent="0.25">
      <c r="A202" s="9" t="s">
        <v>541</v>
      </c>
      <c r="B202" s="8">
        <v>0.47</v>
      </c>
      <c r="C202" s="8">
        <v>41</v>
      </c>
    </row>
    <row r="203" spans="1:3" x14ac:dyDescent="0.25">
      <c r="A203" s="9" t="s">
        <v>542</v>
      </c>
      <c r="B203" s="8">
        <v>0.56000000000000005</v>
      </c>
      <c r="C203" s="8">
        <v>36</v>
      </c>
    </row>
    <row r="204" spans="1:3" x14ac:dyDescent="0.25">
      <c r="A204" s="9" t="s">
        <v>543</v>
      </c>
      <c r="B204" s="8">
        <v>0.56999999999999995</v>
      </c>
      <c r="C204" s="8">
        <v>35</v>
      </c>
    </row>
    <row r="205" spans="1:3" x14ac:dyDescent="0.25">
      <c r="A205" s="9" t="s">
        <v>544</v>
      </c>
      <c r="B205" s="8">
        <v>0.56999999999999995</v>
      </c>
      <c r="C205" s="8">
        <v>33</v>
      </c>
    </row>
    <row r="206" spans="1:3" x14ac:dyDescent="0.25">
      <c r="A206" s="9" t="s">
        <v>545</v>
      </c>
      <c r="B206" s="8">
        <v>0.47</v>
      </c>
      <c r="C206" s="8">
        <v>42</v>
      </c>
    </row>
    <row r="207" spans="1:3" x14ac:dyDescent="0.25">
      <c r="A207" s="9" t="s">
        <v>546</v>
      </c>
      <c r="B207" s="8">
        <v>0.51</v>
      </c>
      <c r="C207" s="8">
        <v>37</v>
      </c>
    </row>
    <row r="208" spans="1:3" x14ac:dyDescent="0.25">
      <c r="A208" s="9" t="s">
        <v>547</v>
      </c>
      <c r="B208" s="8">
        <v>0.56999999999999995</v>
      </c>
      <c r="C208" s="8">
        <v>35</v>
      </c>
    </row>
    <row r="209" spans="1:3" x14ac:dyDescent="0.25">
      <c r="A209" s="9" t="s">
        <v>548</v>
      </c>
      <c r="B209" s="8">
        <v>0.56999999999999995</v>
      </c>
      <c r="C209" s="8">
        <v>33</v>
      </c>
    </row>
    <row r="210" spans="1:3" x14ac:dyDescent="0.25">
      <c r="A210" s="9" t="s">
        <v>549</v>
      </c>
      <c r="B210" s="8">
        <v>0.59</v>
      </c>
      <c r="C210" s="8">
        <v>32</v>
      </c>
    </row>
    <row r="211" spans="1:3" x14ac:dyDescent="0.25">
      <c r="A211" s="9" t="s">
        <v>550</v>
      </c>
      <c r="B211" s="8">
        <v>0.47</v>
      </c>
      <c r="C211" s="8">
        <v>43</v>
      </c>
    </row>
    <row r="212" spans="1:3" x14ac:dyDescent="0.25">
      <c r="A212" s="9" t="s">
        <v>551</v>
      </c>
      <c r="B212" s="8">
        <v>0.51</v>
      </c>
      <c r="C212" s="8">
        <v>38</v>
      </c>
    </row>
    <row r="213" spans="1:3" x14ac:dyDescent="0.25">
      <c r="A213" s="9" t="s">
        <v>552</v>
      </c>
      <c r="B213" s="8">
        <v>0.56999999999999995</v>
      </c>
      <c r="C213" s="8">
        <v>35</v>
      </c>
    </row>
    <row r="214" spans="1:3" x14ac:dyDescent="0.25">
      <c r="A214" s="9" t="s">
        <v>553</v>
      </c>
      <c r="B214" s="8">
        <v>0.59</v>
      </c>
      <c r="C214" s="8">
        <v>34</v>
      </c>
    </row>
    <row r="215" spans="1:3" x14ac:dyDescent="0.25">
      <c r="A215" s="9" t="s">
        <v>554</v>
      </c>
      <c r="B215" s="8">
        <v>0.61</v>
      </c>
      <c r="C215" s="8">
        <v>32</v>
      </c>
    </row>
    <row r="216" spans="1:3" x14ac:dyDescent="0.25">
      <c r="A216" s="9" t="s">
        <v>556</v>
      </c>
      <c r="B216" s="8">
        <v>0.63</v>
      </c>
      <c r="C216" s="8">
        <v>32</v>
      </c>
    </row>
    <row r="217" spans="1:3" x14ac:dyDescent="0.25">
      <c r="A217" s="9" t="s">
        <v>557</v>
      </c>
      <c r="B217" s="8">
        <v>0.63</v>
      </c>
      <c r="C217" s="8">
        <v>31</v>
      </c>
    </row>
    <row r="218" spans="1:3" x14ac:dyDescent="0.25">
      <c r="A218" s="9" t="s">
        <v>558</v>
      </c>
      <c r="B218" s="8">
        <v>0.63</v>
      </c>
      <c r="C218" s="8">
        <v>30</v>
      </c>
    </row>
    <row r="219" spans="1:3" x14ac:dyDescent="0.25">
      <c r="A219" s="9" t="s">
        <v>559</v>
      </c>
      <c r="B219" s="8">
        <v>0.69</v>
      </c>
      <c r="C219" s="8">
        <v>29</v>
      </c>
    </row>
    <row r="220" spans="1:3" x14ac:dyDescent="0.25">
      <c r="A220" s="9" t="s">
        <v>560</v>
      </c>
      <c r="B220" s="8">
        <v>0.61</v>
      </c>
      <c r="C220" s="8">
        <v>32</v>
      </c>
    </row>
    <row r="221" spans="1:3" x14ac:dyDescent="0.25">
      <c r="A221" s="9" t="s">
        <v>561</v>
      </c>
      <c r="B221" s="8">
        <v>0.61</v>
      </c>
      <c r="C221" s="8">
        <v>31</v>
      </c>
    </row>
    <row r="222" spans="1:3" x14ac:dyDescent="0.25">
      <c r="A222" s="9" t="s">
        <v>562</v>
      </c>
      <c r="B222" s="8">
        <v>0.67</v>
      </c>
      <c r="C222" s="8">
        <v>30</v>
      </c>
    </row>
    <row r="223" spans="1:3" x14ac:dyDescent="0.25">
      <c r="A223" s="9" t="s">
        <v>563</v>
      </c>
      <c r="B223" s="8">
        <v>0.65</v>
      </c>
      <c r="C223" s="8">
        <v>29</v>
      </c>
    </row>
    <row r="224" spans="1:3" x14ac:dyDescent="0.25">
      <c r="A224" s="9" t="s">
        <v>564</v>
      </c>
      <c r="B224" s="8">
        <v>0.63</v>
      </c>
      <c r="C224" s="8">
        <v>32</v>
      </c>
    </row>
    <row r="225" spans="1:3" x14ac:dyDescent="0.25">
      <c r="A225" s="9" t="s">
        <v>565</v>
      </c>
      <c r="B225" s="8">
        <v>0.65</v>
      </c>
      <c r="C225" s="8">
        <v>31</v>
      </c>
    </row>
    <row r="226" spans="1:3" x14ac:dyDescent="0.25">
      <c r="A226" s="9" t="s">
        <v>566</v>
      </c>
      <c r="B226" s="8">
        <v>0.67</v>
      </c>
      <c r="C226" s="8">
        <v>30</v>
      </c>
    </row>
    <row r="227" spans="1:3" x14ac:dyDescent="0.25">
      <c r="A227" s="9" t="s">
        <v>567</v>
      </c>
      <c r="B227" s="8">
        <v>0.65</v>
      </c>
      <c r="C227" s="8">
        <v>29</v>
      </c>
    </row>
    <row r="228" spans="1:3" x14ac:dyDescent="0.25">
      <c r="A228" s="9" t="s">
        <v>568</v>
      </c>
      <c r="B228" s="8">
        <v>0.65</v>
      </c>
      <c r="C228" s="8">
        <v>29</v>
      </c>
    </row>
    <row r="229" spans="1:3" x14ac:dyDescent="0.25">
      <c r="A229" s="9" t="s">
        <v>569</v>
      </c>
      <c r="B229" s="8">
        <v>0.59</v>
      </c>
      <c r="C229" s="8">
        <v>32</v>
      </c>
    </row>
    <row r="230" spans="1:3" x14ac:dyDescent="0.25">
      <c r="A230" s="9" t="s">
        <v>570</v>
      </c>
      <c r="B230" s="8">
        <v>0.63</v>
      </c>
      <c r="C230" s="8">
        <v>31</v>
      </c>
    </row>
    <row r="231" spans="1:3" x14ac:dyDescent="0.25">
      <c r="A231" s="9" t="s">
        <v>571</v>
      </c>
      <c r="B231" s="8">
        <v>0.63</v>
      </c>
      <c r="C231" s="8">
        <v>30</v>
      </c>
    </row>
    <row r="232" spans="1:3" x14ac:dyDescent="0.25">
      <c r="A232" s="9" t="s">
        <v>572</v>
      </c>
      <c r="B232" s="8">
        <v>0.67</v>
      </c>
      <c r="C232" s="8">
        <v>30</v>
      </c>
    </row>
    <row r="233" spans="1:3" x14ac:dyDescent="0.25">
      <c r="A233" s="9" t="s">
        <v>573</v>
      </c>
      <c r="B233" s="8">
        <v>0.69</v>
      </c>
      <c r="C233" s="8">
        <v>29</v>
      </c>
    </row>
    <row r="234" spans="1:3" x14ac:dyDescent="0.25">
      <c r="A234" s="9" t="s">
        <v>574</v>
      </c>
      <c r="B234" s="8">
        <v>0.61</v>
      </c>
      <c r="C234" s="8">
        <v>32</v>
      </c>
    </row>
    <row r="235" spans="1:3" x14ac:dyDescent="0.25">
      <c r="A235" s="9" t="s">
        <v>575</v>
      </c>
      <c r="B235" s="8">
        <v>0.65</v>
      </c>
      <c r="C235" s="8">
        <v>31</v>
      </c>
    </row>
    <row r="236" spans="1:3" x14ac:dyDescent="0.25">
      <c r="A236" s="9" t="s">
        <v>576</v>
      </c>
      <c r="B236" s="8">
        <v>0.65</v>
      </c>
      <c r="C236" s="8">
        <v>30</v>
      </c>
    </row>
    <row r="237" spans="1:3" x14ac:dyDescent="0.25">
      <c r="A237" s="9" t="s">
        <v>577</v>
      </c>
      <c r="B237" s="8">
        <v>0.63</v>
      </c>
      <c r="C237" s="8">
        <v>30</v>
      </c>
    </row>
    <row r="238" spans="1:3" x14ac:dyDescent="0.25">
      <c r="A238" s="9" t="s">
        <v>578</v>
      </c>
      <c r="B238" s="8">
        <v>0.67</v>
      </c>
      <c r="C238" s="8">
        <v>29</v>
      </c>
    </row>
    <row r="239" spans="1:3" x14ac:dyDescent="0.25">
      <c r="A239" s="9" t="s">
        <v>579</v>
      </c>
      <c r="B239" s="8">
        <v>0.59</v>
      </c>
      <c r="C239" s="8">
        <v>32</v>
      </c>
    </row>
    <row r="240" spans="1:3" x14ac:dyDescent="0.25">
      <c r="A240" s="9" t="s">
        <v>580</v>
      </c>
      <c r="B240" s="8">
        <v>0.63</v>
      </c>
      <c r="C240" s="8">
        <v>30</v>
      </c>
    </row>
    <row r="241" spans="1:3" x14ac:dyDescent="0.25">
      <c r="A241" s="9" t="s">
        <v>581</v>
      </c>
      <c r="B241" s="8">
        <v>0.63</v>
      </c>
      <c r="C241" s="8">
        <v>30</v>
      </c>
    </row>
    <row r="242" spans="1:3" x14ac:dyDescent="0.25">
      <c r="A242" s="9" t="s">
        <v>582</v>
      </c>
      <c r="B242" s="8">
        <v>0.65</v>
      </c>
      <c r="C242" s="8">
        <v>29</v>
      </c>
    </row>
    <row r="243" spans="1:3" x14ac:dyDescent="0.25">
      <c r="A243" s="9" t="s">
        <v>583</v>
      </c>
      <c r="B243" s="8">
        <v>0.63</v>
      </c>
      <c r="C243" s="8">
        <v>32</v>
      </c>
    </row>
    <row r="244" spans="1:3" x14ac:dyDescent="0.25">
      <c r="A244" s="9" t="s">
        <v>584</v>
      </c>
      <c r="B244" s="8">
        <v>0.65</v>
      </c>
      <c r="C244" s="8">
        <v>30</v>
      </c>
    </row>
    <row r="245" spans="1:3" x14ac:dyDescent="0.25">
      <c r="A245" s="9" t="s">
        <v>585</v>
      </c>
      <c r="B245" s="8">
        <v>0.63</v>
      </c>
      <c r="C245" s="8">
        <v>30</v>
      </c>
    </row>
    <row r="246" spans="1:3" x14ac:dyDescent="0.25">
      <c r="A246" s="9" t="s">
        <v>586</v>
      </c>
      <c r="B246" s="8">
        <v>0.69</v>
      </c>
      <c r="C246" s="8">
        <v>29</v>
      </c>
    </row>
    <row r="247" spans="1:3" x14ac:dyDescent="0.25">
      <c r="A247" s="9" t="s">
        <v>588</v>
      </c>
      <c r="B247" s="8">
        <v>0.69</v>
      </c>
      <c r="C247" s="8">
        <v>29</v>
      </c>
    </row>
    <row r="248" spans="1:3" x14ac:dyDescent="0.25">
      <c r="A248" s="9" t="s">
        <v>589</v>
      </c>
      <c r="B248" s="8">
        <v>0.69</v>
      </c>
      <c r="C248" s="8">
        <v>28</v>
      </c>
    </row>
    <row r="249" spans="1:3" x14ac:dyDescent="0.25">
      <c r="A249" s="9" t="s">
        <v>590</v>
      </c>
      <c r="B249" s="8">
        <v>0.69</v>
      </c>
      <c r="C249" s="8">
        <v>27</v>
      </c>
    </row>
    <row r="250" spans="1:3" x14ac:dyDescent="0.25">
      <c r="A250" s="9" t="s">
        <v>591</v>
      </c>
      <c r="B250" s="8">
        <v>0.74</v>
      </c>
      <c r="C250" s="8">
        <v>26</v>
      </c>
    </row>
    <row r="251" spans="1:3" x14ac:dyDescent="0.25">
      <c r="A251" s="9" t="s">
        <v>592</v>
      </c>
      <c r="B251" s="8">
        <v>0.71</v>
      </c>
      <c r="C251" s="8">
        <v>26</v>
      </c>
    </row>
    <row r="252" spans="1:3" x14ac:dyDescent="0.25">
      <c r="A252" s="9" t="s">
        <v>593</v>
      </c>
      <c r="B252" s="8">
        <v>0.69</v>
      </c>
      <c r="C252" s="8">
        <v>29</v>
      </c>
    </row>
    <row r="253" spans="1:3" x14ac:dyDescent="0.25">
      <c r="A253" s="9" t="s">
        <v>594</v>
      </c>
      <c r="B253" s="8">
        <v>0.67</v>
      </c>
      <c r="C253" s="8">
        <v>28</v>
      </c>
    </row>
    <row r="254" spans="1:3" x14ac:dyDescent="0.25">
      <c r="A254" s="9" t="s">
        <v>595</v>
      </c>
      <c r="B254" s="8">
        <v>0.71</v>
      </c>
      <c r="C254" s="8">
        <v>27</v>
      </c>
    </row>
    <row r="255" spans="1:3" x14ac:dyDescent="0.25">
      <c r="A255" s="9" t="s">
        <v>596</v>
      </c>
      <c r="B255" s="8">
        <v>0.77</v>
      </c>
      <c r="C255" s="8">
        <v>26</v>
      </c>
    </row>
    <row r="256" spans="1:3" x14ac:dyDescent="0.25">
      <c r="A256" s="9" t="s">
        <v>597</v>
      </c>
      <c r="B256" s="8">
        <v>0.74</v>
      </c>
      <c r="C256" s="8">
        <v>26</v>
      </c>
    </row>
    <row r="257" spans="1:3" x14ac:dyDescent="0.25">
      <c r="A257" s="9" t="s">
        <v>598</v>
      </c>
      <c r="B257" s="8">
        <v>0.69</v>
      </c>
      <c r="C257" s="8">
        <v>28</v>
      </c>
    </row>
    <row r="258" spans="1:3" x14ac:dyDescent="0.25">
      <c r="A258" s="9" t="s">
        <v>599</v>
      </c>
      <c r="B258" s="8">
        <v>0.71</v>
      </c>
      <c r="C258" s="8">
        <v>27</v>
      </c>
    </row>
    <row r="259" spans="1:3" x14ac:dyDescent="0.25">
      <c r="A259" s="9" t="s">
        <v>600</v>
      </c>
      <c r="B259" s="8">
        <v>0.71</v>
      </c>
      <c r="C259" s="8">
        <v>26</v>
      </c>
    </row>
    <row r="260" spans="1:3" x14ac:dyDescent="0.25">
      <c r="A260" s="9" t="s">
        <v>601</v>
      </c>
      <c r="B260" s="8">
        <v>0.71</v>
      </c>
      <c r="C260" s="8">
        <v>26</v>
      </c>
    </row>
    <row r="261" spans="1:3" x14ac:dyDescent="0.25">
      <c r="A261" s="9" t="s">
        <v>602</v>
      </c>
      <c r="B261" s="8">
        <v>0.67</v>
      </c>
      <c r="C261" s="8">
        <v>28</v>
      </c>
    </row>
    <row r="262" spans="1:3" x14ac:dyDescent="0.25">
      <c r="A262" s="9" t="s">
        <v>603</v>
      </c>
      <c r="B262" s="8">
        <v>0.69</v>
      </c>
      <c r="C262" s="8">
        <v>27</v>
      </c>
    </row>
    <row r="263" spans="1:3" x14ac:dyDescent="0.25">
      <c r="A263" s="9" t="s">
        <v>604</v>
      </c>
      <c r="B263" s="8">
        <v>0.71</v>
      </c>
      <c r="C263" s="8">
        <v>26</v>
      </c>
    </row>
    <row r="264" spans="1:3" x14ac:dyDescent="0.25">
      <c r="A264" s="9" t="s">
        <v>605</v>
      </c>
      <c r="B264" s="8">
        <v>0.71</v>
      </c>
      <c r="C264" s="8">
        <v>26</v>
      </c>
    </row>
    <row r="265" spans="1:3" x14ac:dyDescent="0.25">
      <c r="A265" s="9" t="s">
        <v>606</v>
      </c>
      <c r="B265" s="8">
        <v>0.67</v>
      </c>
      <c r="C265" s="8">
        <v>28</v>
      </c>
    </row>
    <row r="266" spans="1:3" x14ac:dyDescent="0.25">
      <c r="A266" s="9" t="s">
        <v>607</v>
      </c>
      <c r="B266" s="8">
        <v>0.69</v>
      </c>
      <c r="C266" s="8">
        <v>27</v>
      </c>
    </row>
    <row r="267" spans="1:3" x14ac:dyDescent="0.25">
      <c r="A267" s="9" t="s">
        <v>608</v>
      </c>
      <c r="B267" s="8">
        <v>0.71</v>
      </c>
      <c r="C267" s="8">
        <v>26</v>
      </c>
    </row>
    <row r="268" spans="1:3" x14ac:dyDescent="0.25">
      <c r="A268" s="9" t="s">
        <v>609</v>
      </c>
      <c r="B268" s="8">
        <v>0.74</v>
      </c>
      <c r="C268" s="8">
        <v>26</v>
      </c>
    </row>
    <row r="269" spans="1:3" x14ac:dyDescent="0.25">
      <c r="A269" s="9" t="s">
        <v>610</v>
      </c>
      <c r="B269" s="8">
        <v>0.71</v>
      </c>
      <c r="C269" s="8">
        <v>28</v>
      </c>
    </row>
    <row r="270" spans="1:3" x14ac:dyDescent="0.25">
      <c r="A270" s="9" t="s">
        <v>611</v>
      </c>
      <c r="B270" s="8">
        <v>0.71</v>
      </c>
      <c r="C270" s="8">
        <v>28</v>
      </c>
    </row>
    <row r="271" spans="1:3" x14ac:dyDescent="0.25">
      <c r="A271" s="9" t="s">
        <v>612</v>
      </c>
      <c r="B271" s="8">
        <v>0.71</v>
      </c>
      <c r="C271" s="8">
        <v>27</v>
      </c>
    </row>
    <row r="272" spans="1:3" x14ac:dyDescent="0.25">
      <c r="A272" s="9" t="s">
        <v>613</v>
      </c>
      <c r="B272" s="8">
        <v>0.77</v>
      </c>
      <c r="C272" s="8">
        <v>26</v>
      </c>
    </row>
    <row r="273" spans="1:3" x14ac:dyDescent="0.25">
      <c r="A273" s="9" t="s">
        <v>614</v>
      </c>
      <c r="B273" s="8">
        <v>0.67</v>
      </c>
      <c r="C273" s="8">
        <v>29</v>
      </c>
    </row>
    <row r="274" spans="1:3" x14ac:dyDescent="0.25">
      <c r="A274" s="9" t="s">
        <v>615</v>
      </c>
      <c r="B274" s="8">
        <v>0.69</v>
      </c>
      <c r="C274" s="8">
        <v>28</v>
      </c>
    </row>
    <row r="275" spans="1:3" x14ac:dyDescent="0.25">
      <c r="A275" s="9" t="s">
        <v>616</v>
      </c>
      <c r="B275" s="8">
        <v>0.71</v>
      </c>
      <c r="C275" s="8">
        <v>27</v>
      </c>
    </row>
    <row r="276" spans="1:3" x14ac:dyDescent="0.25">
      <c r="A276" s="9" t="s">
        <v>617</v>
      </c>
      <c r="B276" s="8">
        <v>0.74</v>
      </c>
      <c r="C276" s="8">
        <v>26</v>
      </c>
    </row>
    <row r="277" spans="1:3" x14ac:dyDescent="0.25">
      <c r="A277" s="9" t="s">
        <v>619</v>
      </c>
      <c r="B277" s="8">
        <v>0.8</v>
      </c>
      <c r="C277" s="8">
        <v>25</v>
      </c>
    </row>
    <row r="278" spans="1:3" x14ac:dyDescent="0.25">
      <c r="A278" s="9" t="s">
        <v>620</v>
      </c>
      <c r="B278" s="8">
        <v>0.74</v>
      </c>
      <c r="C278" s="8">
        <v>25</v>
      </c>
    </row>
    <row r="279" spans="1:3" x14ac:dyDescent="0.25">
      <c r="A279" s="9" t="s">
        <v>621</v>
      </c>
      <c r="B279" s="8">
        <v>0.8</v>
      </c>
      <c r="C279" s="8">
        <v>24</v>
      </c>
    </row>
    <row r="280" spans="1:3" x14ac:dyDescent="0.25">
      <c r="A280" s="9" t="s">
        <v>622</v>
      </c>
      <c r="B280" s="8">
        <v>0.77</v>
      </c>
      <c r="C280" s="8">
        <v>24</v>
      </c>
    </row>
    <row r="281" spans="1:3" x14ac:dyDescent="0.25">
      <c r="A281" s="9" t="s">
        <v>623</v>
      </c>
      <c r="B281" s="8">
        <v>0.8</v>
      </c>
      <c r="C281" s="8">
        <v>25</v>
      </c>
    </row>
    <row r="282" spans="1:3" x14ac:dyDescent="0.25">
      <c r="A282" s="9" t="s">
        <v>624</v>
      </c>
      <c r="B282" s="8">
        <v>0.74</v>
      </c>
      <c r="C282" s="8">
        <v>25</v>
      </c>
    </row>
    <row r="283" spans="1:3" x14ac:dyDescent="0.25">
      <c r="A283" s="9" t="s">
        <v>625</v>
      </c>
      <c r="B283" s="8">
        <v>0.8</v>
      </c>
      <c r="C283" s="8">
        <v>25</v>
      </c>
    </row>
    <row r="284" spans="1:3" x14ac:dyDescent="0.25">
      <c r="A284" s="9" t="s">
        <v>626</v>
      </c>
      <c r="B284" s="8">
        <v>0.8</v>
      </c>
      <c r="C284" s="8">
        <v>24</v>
      </c>
    </row>
    <row r="285" spans="1:3" x14ac:dyDescent="0.25">
      <c r="A285" s="9" t="s">
        <v>627</v>
      </c>
      <c r="B285" s="8">
        <v>0.74</v>
      </c>
      <c r="C285" s="8">
        <v>25</v>
      </c>
    </row>
    <row r="286" spans="1:3" x14ac:dyDescent="0.25">
      <c r="A286" s="9" t="s">
        <v>628</v>
      </c>
      <c r="B286" s="8">
        <v>0.74</v>
      </c>
      <c r="C286" s="8">
        <v>25</v>
      </c>
    </row>
    <row r="287" spans="1:3" x14ac:dyDescent="0.25">
      <c r="A287" s="9" t="s">
        <v>629</v>
      </c>
      <c r="B287" s="8">
        <v>0.77</v>
      </c>
      <c r="C287" s="8">
        <v>25</v>
      </c>
    </row>
    <row r="288" spans="1:3" x14ac:dyDescent="0.25">
      <c r="A288" s="9" t="s">
        <v>630</v>
      </c>
      <c r="B288" s="8">
        <v>0.77</v>
      </c>
      <c r="C288" s="8">
        <v>24</v>
      </c>
    </row>
    <row r="289" spans="1:3" x14ac:dyDescent="0.25">
      <c r="A289" s="9" t="s">
        <v>631</v>
      </c>
      <c r="B289" s="8">
        <v>0.8</v>
      </c>
      <c r="C289" s="8">
        <v>25</v>
      </c>
    </row>
    <row r="290" spans="1:3" x14ac:dyDescent="0.25">
      <c r="A290" s="9" t="s">
        <v>632</v>
      </c>
      <c r="B290" s="8">
        <v>0.74</v>
      </c>
      <c r="C290" s="8">
        <v>25</v>
      </c>
    </row>
    <row r="291" spans="1:3" x14ac:dyDescent="0.25">
      <c r="A291" s="9" t="s">
        <v>633</v>
      </c>
      <c r="B291" s="8">
        <v>0.74</v>
      </c>
      <c r="C291" s="8">
        <v>25</v>
      </c>
    </row>
    <row r="292" spans="1:3" x14ac:dyDescent="0.25">
      <c r="A292" s="9" t="s">
        <v>634</v>
      </c>
      <c r="B292" s="8">
        <v>0.8</v>
      </c>
      <c r="C292" s="8">
        <v>24</v>
      </c>
    </row>
    <row r="293" spans="1:3" x14ac:dyDescent="0.25">
      <c r="A293" s="9" t="s">
        <v>635</v>
      </c>
      <c r="B293" s="8">
        <v>0.77</v>
      </c>
      <c r="C293" s="8">
        <v>25</v>
      </c>
    </row>
    <row r="294" spans="1:3" x14ac:dyDescent="0.25">
      <c r="A294" s="9" t="s">
        <v>636</v>
      </c>
      <c r="B294" s="8">
        <v>0.77</v>
      </c>
      <c r="C294" s="8">
        <v>25</v>
      </c>
    </row>
    <row r="295" spans="1:3" x14ac:dyDescent="0.25">
      <c r="A295" s="9" t="s">
        <v>637</v>
      </c>
      <c r="B295" s="8">
        <v>0.8</v>
      </c>
      <c r="C295" s="8">
        <v>25</v>
      </c>
    </row>
    <row r="296" spans="1:3" x14ac:dyDescent="0.25">
      <c r="A296" s="9" t="s">
        <v>638</v>
      </c>
      <c r="B296" s="8">
        <v>0.8</v>
      </c>
      <c r="C296" s="8">
        <v>24</v>
      </c>
    </row>
    <row r="297" spans="1:3" x14ac:dyDescent="0.25">
      <c r="A297" s="9" t="s">
        <v>639</v>
      </c>
      <c r="B297" s="8">
        <v>0.83</v>
      </c>
      <c r="C297" s="8">
        <v>24</v>
      </c>
    </row>
    <row r="298" spans="1:3" x14ac:dyDescent="0.25">
      <c r="A298" s="9" t="s">
        <v>640</v>
      </c>
      <c r="B298" s="8">
        <v>0.77</v>
      </c>
      <c r="C298" s="8">
        <v>25</v>
      </c>
    </row>
    <row r="299" spans="1:3" x14ac:dyDescent="0.25">
      <c r="A299" s="9" t="s">
        <v>641</v>
      </c>
      <c r="B299" s="8">
        <v>0.8</v>
      </c>
      <c r="C299" s="8">
        <v>25</v>
      </c>
    </row>
    <row r="300" spans="1:3" x14ac:dyDescent="0.25">
      <c r="A300" s="9" t="s">
        <v>642</v>
      </c>
      <c r="B300" s="8">
        <v>0.74</v>
      </c>
      <c r="C300" s="8">
        <v>25</v>
      </c>
    </row>
    <row r="301" spans="1:3" x14ac:dyDescent="0.25">
      <c r="A301" s="9" t="s">
        <v>643</v>
      </c>
      <c r="B301" s="8">
        <v>0.8</v>
      </c>
      <c r="C301" s="8">
        <v>24</v>
      </c>
    </row>
    <row r="302" spans="1:3" x14ac:dyDescent="0.25">
      <c r="A302" s="9" t="s">
        <v>644</v>
      </c>
      <c r="B302" s="8">
        <v>0.77</v>
      </c>
      <c r="C302" s="8">
        <v>24</v>
      </c>
    </row>
    <row r="303" spans="1:3" x14ac:dyDescent="0.25">
      <c r="A303" s="9" t="s">
        <v>645</v>
      </c>
      <c r="B303" s="8">
        <v>0.71</v>
      </c>
      <c r="C303" s="8">
        <v>26</v>
      </c>
    </row>
    <row r="304" spans="1:3" x14ac:dyDescent="0.25">
      <c r="A304" s="9" t="s">
        <v>646</v>
      </c>
      <c r="B304" s="8">
        <v>0.77</v>
      </c>
      <c r="C304" s="8">
        <v>25</v>
      </c>
    </row>
    <row r="305" spans="1:3" x14ac:dyDescent="0.25">
      <c r="A305" s="9" t="s">
        <v>647</v>
      </c>
      <c r="B305" s="8">
        <v>0.8</v>
      </c>
      <c r="C305" s="8">
        <v>25</v>
      </c>
    </row>
    <row r="306" spans="1:3" x14ac:dyDescent="0.25">
      <c r="A306" s="9" t="s">
        <v>648</v>
      </c>
      <c r="B306" s="8">
        <v>0.77</v>
      </c>
      <c r="C306" s="8">
        <v>24</v>
      </c>
    </row>
    <row r="307" spans="1:3" x14ac:dyDescent="0.25">
      <c r="A307" s="9" t="s">
        <v>649</v>
      </c>
      <c r="B307" s="8">
        <v>0.77</v>
      </c>
      <c r="C307" s="8">
        <v>24</v>
      </c>
    </row>
    <row r="308" spans="1:3" x14ac:dyDescent="0.25">
      <c r="A308" s="9" t="s">
        <v>651</v>
      </c>
      <c r="B308" s="8">
        <v>0.83</v>
      </c>
      <c r="C308" s="8">
        <v>23</v>
      </c>
    </row>
    <row r="309" spans="1:3" x14ac:dyDescent="0.25">
      <c r="A309" s="9" t="s">
        <v>652</v>
      </c>
      <c r="B309" s="8">
        <v>0.91</v>
      </c>
      <c r="C309" s="8">
        <v>22</v>
      </c>
    </row>
    <row r="310" spans="1:3" x14ac:dyDescent="0.25">
      <c r="A310" s="9" t="s">
        <v>653</v>
      </c>
      <c r="B310" s="8">
        <v>0.87</v>
      </c>
      <c r="C310" s="8">
        <v>21</v>
      </c>
    </row>
    <row r="311" spans="1:3" x14ac:dyDescent="0.25">
      <c r="A311" s="9" t="s">
        <v>654</v>
      </c>
      <c r="B311" s="8">
        <v>0.95</v>
      </c>
      <c r="C311" s="8">
        <v>19</v>
      </c>
    </row>
    <row r="312" spans="1:3" x14ac:dyDescent="0.25">
      <c r="A312" s="9" t="s">
        <v>655</v>
      </c>
      <c r="B312" s="8">
        <v>0.87</v>
      </c>
      <c r="C312" s="8">
        <v>23</v>
      </c>
    </row>
    <row r="313" spans="1:3" x14ac:dyDescent="0.25">
      <c r="A313" s="9" t="s">
        <v>656</v>
      </c>
      <c r="B313" s="8">
        <v>0.91</v>
      </c>
      <c r="C313" s="8">
        <v>22</v>
      </c>
    </row>
    <row r="314" spans="1:3" x14ac:dyDescent="0.25">
      <c r="A314" s="9" t="s">
        <v>657</v>
      </c>
      <c r="B314" s="8">
        <v>0.91</v>
      </c>
      <c r="C314" s="8">
        <v>21</v>
      </c>
    </row>
    <row r="315" spans="1:3" x14ac:dyDescent="0.25">
      <c r="A315" s="9" t="s">
        <v>658</v>
      </c>
      <c r="B315" s="8">
        <v>0.95</v>
      </c>
      <c r="C315" s="8">
        <v>19</v>
      </c>
    </row>
    <row r="316" spans="1:3" x14ac:dyDescent="0.25">
      <c r="A316" s="9" t="s">
        <v>659</v>
      </c>
      <c r="B316" s="8">
        <v>0.83</v>
      </c>
      <c r="C316" s="8">
        <v>23</v>
      </c>
    </row>
    <row r="317" spans="1:3" x14ac:dyDescent="0.25">
      <c r="A317" s="9" t="s">
        <v>660</v>
      </c>
      <c r="B317" s="8">
        <v>0.87</v>
      </c>
      <c r="C317" s="8">
        <v>22</v>
      </c>
    </row>
    <row r="318" spans="1:3" x14ac:dyDescent="0.25">
      <c r="A318" s="9" t="s">
        <v>661</v>
      </c>
      <c r="B318" s="8">
        <v>0.91</v>
      </c>
      <c r="C318" s="8">
        <v>21</v>
      </c>
    </row>
    <row r="319" spans="1:3" x14ac:dyDescent="0.25">
      <c r="A319" s="9" t="s">
        <v>662</v>
      </c>
      <c r="B319" s="8">
        <v>1.05</v>
      </c>
      <c r="C319" s="8">
        <v>19</v>
      </c>
    </row>
    <row r="320" spans="1:3" x14ac:dyDescent="0.25">
      <c r="A320" s="9" t="s">
        <v>663</v>
      </c>
      <c r="B320" s="8">
        <v>1.05</v>
      </c>
      <c r="C320" s="8">
        <v>19</v>
      </c>
    </row>
    <row r="321" spans="1:3" x14ac:dyDescent="0.25">
      <c r="A321" s="9" t="s">
        <v>664</v>
      </c>
      <c r="B321" s="8">
        <v>0.8</v>
      </c>
      <c r="C321" s="8">
        <v>23</v>
      </c>
    </row>
    <row r="322" spans="1:3" x14ac:dyDescent="0.25">
      <c r="A322" s="9" t="s">
        <v>665</v>
      </c>
      <c r="B322" s="8">
        <v>0.83</v>
      </c>
      <c r="C322" s="8">
        <v>23</v>
      </c>
    </row>
    <row r="323" spans="1:3" x14ac:dyDescent="0.25">
      <c r="A323" s="9" t="s">
        <v>666</v>
      </c>
      <c r="B323" s="8">
        <v>0.87</v>
      </c>
      <c r="C323" s="8">
        <v>21</v>
      </c>
    </row>
    <row r="324" spans="1:3" x14ac:dyDescent="0.25">
      <c r="A324" s="9" t="s">
        <v>667</v>
      </c>
      <c r="B324" s="8">
        <v>1</v>
      </c>
      <c r="C324" s="8">
        <v>20</v>
      </c>
    </row>
    <row r="325" spans="1:3" x14ac:dyDescent="0.25">
      <c r="A325" s="9" t="s">
        <v>668</v>
      </c>
      <c r="B325" s="8">
        <v>1.05</v>
      </c>
      <c r="C325" s="8">
        <v>19</v>
      </c>
    </row>
    <row r="326" spans="1:3" x14ac:dyDescent="0.25">
      <c r="A326" s="9" t="s">
        <v>669</v>
      </c>
      <c r="B326" s="8">
        <v>0.87</v>
      </c>
      <c r="C326" s="8">
        <v>23</v>
      </c>
    </row>
    <row r="327" spans="1:3" x14ac:dyDescent="0.25">
      <c r="A327" s="9" t="s">
        <v>670</v>
      </c>
      <c r="B327" s="8">
        <v>0.87</v>
      </c>
      <c r="C327" s="8">
        <v>22</v>
      </c>
    </row>
    <row r="328" spans="1:3" x14ac:dyDescent="0.25">
      <c r="A328" s="9" t="s">
        <v>671</v>
      </c>
      <c r="B328" s="8">
        <v>0.95</v>
      </c>
      <c r="C328" s="8">
        <v>20</v>
      </c>
    </row>
    <row r="329" spans="1:3" x14ac:dyDescent="0.25">
      <c r="A329" s="9" t="s">
        <v>672</v>
      </c>
      <c r="B329" s="8">
        <v>1</v>
      </c>
      <c r="C329" s="8">
        <v>19</v>
      </c>
    </row>
    <row r="330" spans="1:3" x14ac:dyDescent="0.25">
      <c r="A330" s="9" t="s">
        <v>673</v>
      </c>
      <c r="B330" s="8">
        <v>0.87</v>
      </c>
      <c r="C330" s="8">
        <v>23</v>
      </c>
    </row>
    <row r="331" spans="1:3" x14ac:dyDescent="0.25">
      <c r="A331" s="9" t="s">
        <v>674</v>
      </c>
      <c r="B331" s="8">
        <v>0.83</v>
      </c>
      <c r="C331" s="8">
        <v>22</v>
      </c>
    </row>
    <row r="332" spans="1:3" x14ac:dyDescent="0.25">
      <c r="A332" s="9" t="s">
        <v>675</v>
      </c>
      <c r="B332" s="8">
        <v>0.91</v>
      </c>
      <c r="C332" s="8">
        <v>20</v>
      </c>
    </row>
    <row r="333" spans="1:3" x14ac:dyDescent="0.25">
      <c r="A333" s="9" t="s">
        <v>676</v>
      </c>
      <c r="B333" s="8">
        <v>1.05</v>
      </c>
      <c r="C333" s="8">
        <v>19</v>
      </c>
    </row>
    <row r="334" spans="1:3" x14ac:dyDescent="0.25">
      <c r="A334" s="9" t="s">
        <v>677</v>
      </c>
      <c r="B334" s="8">
        <v>0.87</v>
      </c>
      <c r="C334" s="8">
        <v>23</v>
      </c>
    </row>
    <row r="335" spans="1:3" x14ac:dyDescent="0.25">
      <c r="A335" s="9" t="s">
        <v>678</v>
      </c>
      <c r="B335" s="8">
        <v>0.91</v>
      </c>
      <c r="C335" s="8">
        <v>22</v>
      </c>
    </row>
    <row r="336" spans="1:3" x14ac:dyDescent="0.25">
      <c r="A336" s="9" t="s">
        <v>679</v>
      </c>
      <c r="B336" s="8">
        <v>0.95</v>
      </c>
      <c r="C336" s="8">
        <v>20</v>
      </c>
    </row>
    <row r="337" spans="1:3" x14ac:dyDescent="0.25">
      <c r="A337" s="9" t="s">
        <v>680</v>
      </c>
      <c r="B337" s="8">
        <v>1.05</v>
      </c>
      <c r="C337" s="8">
        <v>19</v>
      </c>
    </row>
    <row r="338" spans="1:3" x14ac:dyDescent="0.25">
      <c r="A338" s="9" t="s">
        <v>682</v>
      </c>
      <c r="B338" s="8">
        <v>1</v>
      </c>
      <c r="C338" s="8">
        <v>19</v>
      </c>
    </row>
    <row r="339" spans="1:3" x14ac:dyDescent="0.25">
      <c r="A339" s="9" t="s">
        <v>683</v>
      </c>
      <c r="B339" s="8">
        <v>1.1100000000000001</v>
      </c>
      <c r="C339" s="8">
        <v>17</v>
      </c>
    </row>
    <row r="340" spans="1:3" x14ac:dyDescent="0.25">
      <c r="A340" s="9" t="s">
        <v>684</v>
      </c>
      <c r="B340" s="8">
        <v>1.18</v>
      </c>
      <c r="C340" s="8">
        <v>15</v>
      </c>
    </row>
    <row r="341" spans="1:3" x14ac:dyDescent="0.25">
      <c r="A341" s="9" t="s">
        <v>685</v>
      </c>
      <c r="B341" s="8">
        <v>1.54</v>
      </c>
      <c r="C341" s="8">
        <v>13</v>
      </c>
    </row>
    <row r="342" spans="1:3" x14ac:dyDescent="0.25">
      <c r="A342" s="9" t="s">
        <v>686</v>
      </c>
      <c r="B342" s="8">
        <v>1.82</v>
      </c>
      <c r="C342" s="8">
        <v>10</v>
      </c>
    </row>
    <row r="343" spans="1:3" x14ac:dyDescent="0.25">
      <c r="A343" s="9" t="s">
        <v>687</v>
      </c>
      <c r="B343" s="8">
        <v>0.95</v>
      </c>
      <c r="C343" s="8">
        <v>19</v>
      </c>
    </row>
    <row r="344" spans="1:3" x14ac:dyDescent="0.25">
      <c r="A344" s="9" t="s">
        <v>688</v>
      </c>
      <c r="B344" s="8">
        <v>1.05</v>
      </c>
      <c r="C344" s="8">
        <v>17</v>
      </c>
    </row>
    <row r="345" spans="1:3" x14ac:dyDescent="0.25">
      <c r="A345" s="9" t="s">
        <v>689</v>
      </c>
      <c r="B345" s="8">
        <v>1.25</v>
      </c>
      <c r="C345" s="8">
        <v>15</v>
      </c>
    </row>
    <row r="346" spans="1:3" x14ac:dyDescent="0.25">
      <c r="A346" s="9" t="s">
        <v>690</v>
      </c>
      <c r="B346" s="8">
        <v>1.43</v>
      </c>
      <c r="C346" s="8">
        <v>14</v>
      </c>
    </row>
    <row r="347" spans="1:3" x14ac:dyDescent="0.25">
      <c r="A347" s="9" t="s">
        <v>691</v>
      </c>
      <c r="B347" s="8">
        <v>1.82</v>
      </c>
      <c r="C347" s="8">
        <v>11</v>
      </c>
    </row>
    <row r="348" spans="1:3" x14ac:dyDescent="0.25">
      <c r="A348" s="9" t="s">
        <v>692</v>
      </c>
      <c r="B348" s="8">
        <v>1.1100000000000001</v>
      </c>
      <c r="C348" s="8">
        <v>17</v>
      </c>
    </row>
    <row r="349" spans="1:3" x14ac:dyDescent="0.25">
      <c r="A349" s="9" t="s">
        <v>693</v>
      </c>
      <c r="B349" s="8">
        <v>1.33</v>
      </c>
      <c r="C349" s="8">
        <v>15</v>
      </c>
    </row>
    <row r="350" spans="1:3" x14ac:dyDescent="0.25">
      <c r="A350" s="9" t="s">
        <v>694</v>
      </c>
      <c r="B350" s="8">
        <v>1.43</v>
      </c>
      <c r="C350" s="8">
        <v>14</v>
      </c>
    </row>
    <row r="351" spans="1:3" x14ac:dyDescent="0.25">
      <c r="A351" s="9" t="s">
        <v>695</v>
      </c>
      <c r="B351" s="8">
        <v>1.54</v>
      </c>
      <c r="C351" s="8">
        <v>13</v>
      </c>
    </row>
    <row r="352" spans="1:3" x14ac:dyDescent="0.25">
      <c r="A352" s="9" t="s">
        <v>696</v>
      </c>
      <c r="B352" s="8">
        <v>1.05</v>
      </c>
      <c r="C352" s="8">
        <v>17</v>
      </c>
    </row>
    <row r="353" spans="1:3" x14ac:dyDescent="0.25">
      <c r="A353" s="9" t="s">
        <v>697</v>
      </c>
      <c r="B353" s="8">
        <v>1.25</v>
      </c>
      <c r="C353" s="8">
        <v>15</v>
      </c>
    </row>
    <row r="354" spans="1:3" x14ac:dyDescent="0.25">
      <c r="A354" s="9" t="s">
        <v>698</v>
      </c>
      <c r="B354" s="8">
        <v>1.33</v>
      </c>
      <c r="C354" s="8">
        <v>14</v>
      </c>
    </row>
    <row r="355" spans="1:3" x14ac:dyDescent="0.25">
      <c r="A355" s="9" t="s">
        <v>699</v>
      </c>
      <c r="B355" s="8">
        <v>1.43</v>
      </c>
      <c r="C355" s="8">
        <v>13</v>
      </c>
    </row>
    <row r="356" spans="1:3" x14ac:dyDescent="0.25">
      <c r="A356" s="9" t="s">
        <v>700</v>
      </c>
      <c r="B356" s="8">
        <v>1</v>
      </c>
      <c r="C356" s="8">
        <v>18</v>
      </c>
    </row>
    <row r="357" spans="1:3" x14ac:dyDescent="0.25">
      <c r="A357" s="9" t="s">
        <v>701</v>
      </c>
      <c r="B357" s="8">
        <v>1.25</v>
      </c>
      <c r="C357" s="8">
        <v>16</v>
      </c>
    </row>
    <row r="358" spans="1:3" x14ac:dyDescent="0.25">
      <c r="A358" s="9" t="s">
        <v>702</v>
      </c>
      <c r="B358" s="8">
        <v>1.33</v>
      </c>
      <c r="C358" s="8">
        <v>15</v>
      </c>
    </row>
    <row r="359" spans="1:3" x14ac:dyDescent="0.25">
      <c r="A359" s="9" t="s">
        <v>703</v>
      </c>
      <c r="B359" s="8">
        <v>1.54</v>
      </c>
      <c r="C359" s="8">
        <v>13</v>
      </c>
    </row>
    <row r="360" spans="1:3" x14ac:dyDescent="0.25">
      <c r="A360" s="9" t="s">
        <v>704</v>
      </c>
      <c r="B360" s="8">
        <v>1.1100000000000001</v>
      </c>
      <c r="C360" s="8">
        <v>18</v>
      </c>
    </row>
    <row r="361" spans="1:3" x14ac:dyDescent="0.25">
      <c r="A361" s="9" t="s">
        <v>705</v>
      </c>
      <c r="B361" s="8">
        <v>1.25</v>
      </c>
      <c r="C361" s="8">
        <v>16</v>
      </c>
    </row>
    <row r="362" spans="1:3" x14ac:dyDescent="0.25">
      <c r="A362" s="9" t="s">
        <v>706</v>
      </c>
      <c r="B362" s="8">
        <v>1.25</v>
      </c>
      <c r="C362" s="8">
        <v>15</v>
      </c>
    </row>
    <row r="363" spans="1:3" x14ac:dyDescent="0.25">
      <c r="A363" s="9" t="s">
        <v>707</v>
      </c>
      <c r="B363" s="8">
        <v>1.43</v>
      </c>
      <c r="C363" s="8">
        <v>13</v>
      </c>
    </row>
    <row r="364" spans="1:3" x14ac:dyDescent="0.25">
      <c r="A364" s="9" t="s">
        <v>708</v>
      </c>
      <c r="B364" s="8">
        <v>1</v>
      </c>
      <c r="C364" s="8">
        <v>19</v>
      </c>
    </row>
    <row r="365" spans="1:3" x14ac:dyDescent="0.25">
      <c r="A365" s="9" t="s">
        <v>709</v>
      </c>
      <c r="B365" s="8">
        <v>1.25</v>
      </c>
      <c r="C365" s="8">
        <v>16</v>
      </c>
    </row>
    <row r="366" spans="1:3" x14ac:dyDescent="0.25">
      <c r="A366" s="9" t="s">
        <v>710</v>
      </c>
      <c r="B366" s="8">
        <v>1.25</v>
      </c>
      <c r="C366" s="8">
        <v>15</v>
      </c>
    </row>
    <row r="367" spans="1:3" x14ac:dyDescent="0.25">
      <c r="A367" s="9" t="s">
        <v>711</v>
      </c>
      <c r="B367" s="8">
        <v>1.43</v>
      </c>
      <c r="C367" s="8">
        <v>13</v>
      </c>
    </row>
    <row r="368" spans="1:3" x14ac:dyDescent="0.25">
      <c r="A368" s="9" t="s">
        <v>712</v>
      </c>
      <c r="B368" s="8">
        <v>2.5</v>
      </c>
      <c r="C368" s="8">
        <v>7</v>
      </c>
    </row>
    <row r="369" spans="1:3" x14ac:dyDescent="0.25">
      <c r="A369" s="9" t="s">
        <v>334</v>
      </c>
      <c r="B369" s="8">
        <v>301.71000000000026</v>
      </c>
      <c r="C369" s="8">
        <v>9243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9531-0CE8-46AF-A2FD-49B8D5413EF0}">
  <dimension ref="A1:I366"/>
  <sheetViews>
    <sheetView workbookViewId="0">
      <selection activeCell="I2" sqref="I2"/>
    </sheetView>
  </sheetViews>
  <sheetFormatPr defaultRowHeight="15" x14ac:dyDescent="0.25"/>
  <cols>
    <col min="1" max="1" width="13.5703125" customWidth="1"/>
    <col min="2" max="2" width="11.5703125" customWidth="1"/>
    <col min="4" max="4" width="13.28515625" customWidth="1"/>
    <col min="6" max="6" width="14.28515625" customWidth="1"/>
    <col min="7" max="7" width="14.7109375" customWidth="1"/>
  </cols>
  <sheetData>
    <row r="1" spans="1:9" x14ac:dyDescent="0.25">
      <c r="A1" s="29" t="s">
        <v>713</v>
      </c>
      <c r="B1" s="29" t="s">
        <v>11</v>
      </c>
      <c r="D1" s="12" t="s">
        <v>714</v>
      </c>
      <c r="F1" s="29" t="s">
        <v>4</v>
      </c>
      <c r="G1" s="29" t="s">
        <v>11</v>
      </c>
      <c r="I1" s="12" t="s">
        <v>714</v>
      </c>
    </row>
    <row r="2" spans="1:9" x14ac:dyDescent="0.25">
      <c r="A2" s="8">
        <v>27</v>
      </c>
      <c r="B2" s="8">
        <v>10</v>
      </c>
      <c r="D2">
        <f>CORREL(A2:A366,B2:B366)</f>
        <v>0.98983208497796904</v>
      </c>
      <c r="F2" s="8">
        <v>2</v>
      </c>
      <c r="G2" s="8">
        <v>10</v>
      </c>
      <c r="I2">
        <f>CORREL(F2:F366,G2:G366)</f>
        <v>-0.90921393241010251</v>
      </c>
    </row>
    <row r="3" spans="1:9" x14ac:dyDescent="0.25">
      <c r="A3" s="8">
        <v>28.9</v>
      </c>
      <c r="B3" s="8">
        <v>13</v>
      </c>
      <c r="F3" s="8">
        <v>1.33</v>
      </c>
      <c r="G3" s="8">
        <v>13</v>
      </c>
    </row>
    <row r="4" spans="1:9" x14ac:dyDescent="0.25">
      <c r="A4" s="8">
        <v>34.5</v>
      </c>
      <c r="B4" s="8">
        <v>15</v>
      </c>
      <c r="F4" s="8">
        <v>1.33</v>
      </c>
      <c r="G4" s="8">
        <v>15</v>
      </c>
    </row>
    <row r="5" spans="1:9" x14ac:dyDescent="0.25">
      <c r="A5" s="8">
        <v>44.099999999999994</v>
      </c>
      <c r="B5" s="8">
        <v>17</v>
      </c>
      <c r="F5" s="8">
        <v>1.05</v>
      </c>
      <c r="G5" s="8">
        <v>17</v>
      </c>
    </row>
    <row r="6" spans="1:9" x14ac:dyDescent="0.25">
      <c r="A6" s="8">
        <v>42.4</v>
      </c>
      <c r="B6" s="8">
        <v>18</v>
      </c>
      <c r="F6" s="8">
        <v>1</v>
      </c>
      <c r="G6" s="8">
        <v>18</v>
      </c>
    </row>
    <row r="7" spans="1:9" x14ac:dyDescent="0.25">
      <c r="A7" s="8">
        <v>25.299999999999997</v>
      </c>
      <c r="B7" s="8">
        <v>11</v>
      </c>
      <c r="F7" s="8">
        <v>1.54</v>
      </c>
      <c r="G7" s="8">
        <v>11</v>
      </c>
    </row>
    <row r="8" spans="1:9" x14ac:dyDescent="0.25">
      <c r="A8" s="8">
        <v>32.9</v>
      </c>
      <c r="B8" s="8">
        <v>13</v>
      </c>
      <c r="F8" s="8">
        <v>1.54</v>
      </c>
      <c r="G8" s="8">
        <v>13</v>
      </c>
    </row>
    <row r="9" spans="1:9" x14ac:dyDescent="0.25">
      <c r="A9" s="8">
        <v>37.5</v>
      </c>
      <c r="B9" s="8">
        <v>15</v>
      </c>
      <c r="F9" s="8">
        <v>1.18</v>
      </c>
      <c r="G9" s="8">
        <v>15</v>
      </c>
    </row>
    <row r="10" spans="1:9" x14ac:dyDescent="0.25">
      <c r="A10" s="8">
        <v>38.099999999999994</v>
      </c>
      <c r="B10" s="8">
        <v>17</v>
      </c>
      <c r="F10" s="8">
        <v>1.18</v>
      </c>
      <c r="G10" s="8">
        <v>17</v>
      </c>
    </row>
    <row r="11" spans="1:9" x14ac:dyDescent="0.25">
      <c r="A11" s="8">
        <v>43.4</v>
      </c>
      <c r="B11" s="8">
        <v>18</v>
      </c>
      <c r="F11" s="8">
        <v>1.05</v>
      </c>
      <c r="G11" s="8">
        <v>18</v>
      </c>
    </row>
    <row r="12" spans="1:9" x14ac:dyDescent="0.25">
      <c r="A12" s="8">
        <v>32.599999999999994</v>
      </c>
      <c r="B12" s="8">
        <v>12</v>
      </c>
      <c r="F12" s="8">
        <v>1.54</v>
      </c>
      <c r="G12" s="8">
        <v>12</v>
      </c>
    </row>
    <row r="13" spans="1:9" x14ac:dyDescent="0.25">
      <c r="A13" s="8">
        <v>38.199999999999996</v>
      </c>
      <c r="B13" s="8">
        <v>14</v>
      </c>
      <c r="F13" s="8">
        <v>1.33</v>
      </c>
      <c r="G13" s="8">
        <v>14</v>
      </c>
    </row>
    <row r="14" spans="1:9" x14ac:dyDescent="0.25">
      <c r="A14" s="8">
        <v>37.5</v>
      </c>
      <c r="B14" s="8">
        <v>15</v>
      </c>
      <c r="F14" s="8">
        <v>1.33</v>
      </c>
      <c r="G14" s="8">
        <v>15</v>
      </c>
    </row>
    <row r="15" spans="1:9" x14ac:dyDescent="0.25">
      <c r="A15" s="8">
        <v>44.099999999999994</v>
      </c>
      <c r="B15" s="8">
        <v>17</v>
      </c>
      <c r="F15" s="8">
        <v>1.05</v>
      </c>
      <c r="G15" s="8">
        <v>17</v>
      </c>
    </row>
    <row r="16" spans="1:9" x14ac:dyDescent="0.25">
      <c r="A16" s="8">
        <v>43.4</v>
      </c>
      <c r="B16" s="8">
        <v>18</v>
      </c>
      <c r="F16" s="8">
        <v>1.1100000000000001</v>
      </c>
      <c r="G16" s="8">
        <v>18</v>
      </c>
    </row>
    <row r="17" spans="1:7" x14ac:dyDescent="0.25">
      <c r="A17" s="8">
        <v>30.599999999999998</v>
      </c>
      <c r="B17" s="8">
        <v>12</v>
      </c>
      <c r="F17" s="8">
        <v>1.67</v>
      </c>
      <c r="G17" s="8">
        <v>12</v>
      </c>
    </row>
    <row r="18" spans="1:7" x14ac:dyDescent="0.25">
      <c r="A18" s="8">
        <v>32.199999999999996</v>
      </c>
      <c r="B18" s="8">
        <v>14</v>
      </c>
      <c r="F18" s="8">
        <v>1.43</v>
      </c>
      <c r="G18" s="8">
        <v>14</v>
      </c>
    </row>
    <row r="19" spans="1:7" x14ac:dyDescent="0.25">
      <c r="A19" s="8">
        <v>42.8</v>
      </c>
      <c r="B19" s="8">
        <v>16</v>
      </c>
      <c r="F19" s="8">
        <v>1.18</v>
      </c>
      <c r="G19" s="8">
        <v>16</v>
      </c>
    </row>
    <row r="20" spans="1:7" x14ac:dyDescent="0.25">
      <c r="A20" s="8">
        <v>43.099999999999994</v>
      </c>
      <c r="B20" s="8">
        <v>17</v>
      </c>
      <c r="F20" s="8">
        <v>1.18</v>
      </c>
      <c r="G20" s="8">
        <v>17</v>
      </c>
    </row>
    <row r="21" spans="1:7" x14ac:dyDescent="0.25">
      <c r="A21" s="8">
        <v>31.599999999999998</v>
      </c>
      <c r="B21" s="8">
        <v>12</v>
      </c>
      <c r="F21" s="8">
        <v>1.43</v>
      </c>
      <c r="G21" s="8">
        <v>12</v>
      </c>
    </row>
    <row r="22" spans="1:7" x14ac:dyDescent="0.25">
      <c r="A22" s="8">
        <v>36.199999999999996</v>
      </c>
      <c r="B22" s="8">
        <v>14</v>
      </c>
      <c r="F22" s="8">
        <v>1.25</v>
      </c>
      <c r="G22" s="8">
        <v>14</v>
      </c>
    </row>
    <row r="23" spans="1:7" x14ac:dyDescent="0.25">
      <c r="A23" s="8">
        <v>40.799999999999997</v>
      </c>
      <c r="B23" s="8">
        <v>16</v>
      </c>
      <c r="F23" s="8">
        <v>1.1100000000000001</v>
      </c>
      <c r="G23" s="8">
        <v>16</v>
      </c>
    </row>
    <row r="24" spans="1:7" x14ac:dyDescent="0.25">
      <c r="A24" s="8">
        <v>38.099999999999994</v>
      </c>
      <c r="B24" s="8">
        <v>17</v>
      </c>
      <c r="F24" s="8">
        <v>1.05</v>
      </c>
      <c r="G24" s="8">
        <v>17</v>
      </c>
    </row>
    <row r="25" spans="1:7" x14ac:dyDescent="0.25">
      <c r="A25" s="8">
        <v>28.599999999999998</v>
      </c>
      <c r="B25" s="8">
        <v>12</v>
      </c>
      <c r="F25" s="8">
        <v>1.54</v>
      </c>
      <c r="G25" s="8">
        <v>12</v>
      </c>
    </row>
    <row r="26" spans="1:7" x14ac:dyDescent="0.25">
      <c r="A26" s="8">
        <v>32.199999999999996</v>
      </c>
      <c r="B26" s="8">
        <v>14</v>
      </c>
      <c r="F26" s="8">
        <v>1.25</v>
      </c>
      <c r="G26" s="8">
        <v>14</v>
      </c>
    </row>
    <row r="27" spans="1:7" x14ac:dyDescent="0.25">
      <c r="A27" s="8">
        <v>35.799999999999997</v>
      </c>
      <c r="B27" s="8">
        <v>16</v>
      </c>
      <c r="F27" s="8">
        <v>1.25</v>
      </c>
      <c r="G27" s="8">
        <v>16</v>
      </c>
    </row>
    <row r="28" spans="1:7" x14ac:dyDescent="0.25">
      <c r="A28" s="8">
        <v>42.099999999999994</v>
      </c>
      <c r="B28" s="8">
        <v>17</v>
      </c>
      <c r="F28" s="8">
        <v>1.05</v>
      </c>
      <c r="G28" s="8">
        <v>17</v>
      </c>
    </row>
    <row r="29" spans="1:7" x14ac:dyDescent="0.25">
      <c r="A29" s="8">
        <v>34.9</v>
      </c>
      <c r="B29" s="8">
        <v>13</v>
      </c>
      <c r="F29" s="8">
        <v>1.33</v>
      </c>
      <c r="G29" s="8">
        <v>13</v>
      </c>
    </row>
    <row r="30" spans="1:7" x14ac:dyDescent="0.25">
      <c r="A30" s="8">
        <v>35.199999999999996</v>
      </c>
      <c r="B30" s="8">
        <v>14</v>
      </c>
      <c r="F30" s="8">
        <v>1.33</v>
      </c>
      <c r="G30" s="8">
        <v>14</v>
      </c>
    </row>
    <row r="31" spans="1:7" x14ac:dyDescent="0.25">
      <c r="A31" s="8">
        <v>41.099999999999994</v>
      </c>
      <c r="B31" s="8">
        <v>17</v>
      </c>
      <c r="F31" s="8">
        <v>1.05</v>
      </c>
      <c r="G31" s="8">
        <v>17</v>
      </c>
    </row>
    <row r="32" spans="1:7" x14ac:dyDescent="0.25">
      <c r="A32" s="8">
        <v>40.4</v>
      </c>
      <c r="B32" s="8">
        <v>18</v>
      </c>
      <c r="F32" s="8">
        <v>1.05</v>
      </c>
      <c r="G32" s="8">
        <v>18</v>
      </c>
    </row>
    <row r="33" spans="1:7" x14ac:dyDescent="0.25">
      <c r="A33" s="8">
        <v>42.4</v>
      </c>
      <c r="B33" s="8">
        <v>18</v>
      </c>
      <c r="F33" s="8">
        <v>1</v>
      </c>
      <c r="G33" s="8">
        <v>18</v>
      </c>
    </row>
    <row r="34" spans="1:7" x14ac:dyDescent="0.25">
      <c r="A34" s="8">
        <v>52</v>
      </c>
      <c r="B34" s="8">
        <v>20</v>
      </c>
      <c r="F34" s="8">
        <v>1</v>
      </c>
      <c r="G34" s="8">
        <v>20</v>
      </c>
    </row>
    <row r="35" spans="1:7" x14ac:dyDescent="0.25">
      <c r="A35" s="8">
        <v>50.3</v>
      </c>
      <c r="B35" s="8">
        <v>21</v>
      </c>
      <c r="F35" s="8">
        <v>0.87</v>
      </c>
      <c r="G35" s="8">
        <v>21</v>
      </c>
    </row>
    <row r="36" spans="1:7" x14ac:dyDescent="0.25">
      <c r="A36" s="8">
        <v>56.599999999999994</v>
      </c>
      <c r="B36" s="8">
        <v>22</v>
      </c>
      <c r="F36" s="8">
        <v>0.83</v>
      </c>
      <c r="G36" s="8">
        <v>22</v>
      </c>
    </row>
    <row r="37" spans="1:7" x14ac:dyDescent="0.25">
      <c r="A37" s="8">
        <v>45.4</v>
      </c>
      <c r="B37" s="8">
        <v>18</v>
      </c>
      <c r="F37" s="8">
        <v>1.1100000000000001</v>
      </c>
      <c r="G37" s="8">
        <v>18</v>
      </c>
    </row>
    <row r="38" spans="1:7" x14ac:dyDescent="0.25">
      <c r="A38" s="8">
        <v>45</v>
      </c>
      <c r="B38" s="8">
        <v>20</v>
      </c>
      <c r="F38" s="8">
        <v>0.95</v>
      </c>
      <c r="G38" s="8">
        <v>20</v>
      </c>
    </row>
    <row r="39" spans="1:7" x14ac:dyDescent="0.25">
      <c r="A39" s="8">
        <v>52.3</v>
      </c>
      <c r="B39" s="8">
        <v>21</v>
      </c>
      <c r="F39" s="8">
        <v>0.87</v>
      </c>
      <c r="G39" s="8">
        <v>21</v>
      </c>
    </row>
    <row r="40" spans="1:7" x14ac:dyDescent="0.25">
      <c r="A40" s="8">
        <v>52.599999999999994</v>
      </c>
      <c r="B40" s="8">
        <v>22</v>
      </c>
      <c r="F40" s="8">
        <v>0.87</v>
      </c>
      <c r="G40" s="8">
        <v>22</v>
      </c>
    </row>
    <row r="41" spans="1:7" x14ac:dyDescent="0.25">
      <c r="A41" s="8">
        <v>42.699999999999996</v>
      </c>
      <c r="B41" s="8">
        <v>19</v>
      </c>
      <c r="F41" s="8">
        <v>1</v>
      </c>
      <c r="G41" s="8">
        <v>19</v>
      </c>
    </row>
    <row r="42" spans="1:7" x14ac:dyDescent="0.25">
      <c r="A42" s="8">
        <v>50</v>
      </c>
      <c r="B42" s="8">
        <v>20</v>
      </c>
      <c r="F42" s="8">
        <v>0.91</v>
      </c>
      <c r="G42" s="8">
        <v>20</v>
      </c>
    </row>
    <row r="43" spans="1:7" x14ac:dyDescent="0.25">
      <c r="A43" s="8">
        <v>51.3</v>
      </c>
      <c r="B43" s="8">
        <v>21</v>
      </c>
      <c r="F43" s="8">
        <v>0.91</v>
      </c>
      <c r="G43" s="8">
        <v>21</v>
      </c>
    </row>
    <row r="44" spans="1:7" x14ac:dyDescent="0.25">
      <c r="A44" s="8">
        <v>55.599999999999994</v>
      </c>
      <c r="B44" s="8">
        <v>22</v>
      </c>
      <c r="F44" s="8">
        <v>0.83</v>
      </c>
      <c r="G44" s="8">
        <v>22</v>
      </c>
    </row>
    <row r="45" spans="1:7" x14ac:dyDescent="0.25">
      <c r="A45" s="8">
        <v>46.4</v>
      </c>
      <c r="B45" s="8">
        <v>18</v>
      </c>
      <c r="F45" s="8">
        <v>1.1100000000000001</v>
      </c>
      <c r="G45" s="8">
        <v>18</v>
      </c>
    </row>
    <row r="46" spans="1:7" x14ac:dyDescent="0.25">
      <c r="A46" s="8">
        <v>47.699999999999996</v>
      </c>
      <c r="B46" s="8">
        <v>19</v>
      </c>
      <c r="F46" s="8">
        <v>0.95</v>
      </c>
      <c r="G46" s="8">
        <v>19</v>
      </c>
    </row>
    <row r="47" spans="1:7" x14ac:dyDescent="0.25">
      <c r="A47" s="8">
        <v>52</v>
      </c>
      <c r="B47" s="8">
        <v>20</v>
      </c>
      <c r="F47" s="8">
        <v>0.91</v>
      </c>
      <c r="G47" s="8">
        <v>20</v>
      </c>
    </row>
    <row r="48" spans="1:7" x14ac:dyDescent="0.25">
      <c r="A48" s="8">
        <v>47.3</v>
      </c>
      <c r="B48" s="8">
        <v>21</v>
      </c>
      <c r="F48" s="8">
        <v>0.87</v>
      </c>
      <c r="G48" s="8">
        <v>21</v>
      </c>
    </row>
    <row r="49" spans="1:7" x14ac:dyDescent="0.25">
      <c r="A49" s="8">
        <v>40.4</v>
      </c>
      <c r="B49" s="8">
        <v>18</v>
      </c>
      <c r="F49" s="8">
        <v>1</v>
      </c>
      <c r="G49" s="8">
        <v>18</v>
      </c>
    </row>
    <row r="50" spans="1:7" x14ac:dyDescent="0.25">
      <c r="A50" s="8">
        <v>43.699999999999996</v>
      </c>
      <c r="B50" s="8">
        <v>19</v>
      </c>
      <c r="F50" s="8">
        <v>0.95</v>
      </c>
      <c r="G50" s="8">
        <v>19</v>
      </c>
    </row>
    <row r="51" spans="1:7" x14ac:dyDescent="0.25">
      <c r="A51" s="8">
        <v>50</v>
      </c>
      <c r="B51" s="8">
        <v>20</v>
      </c>
      <c r="F51" s="8">
        <v>0.95</v>
      </c>
      <c r="G51" s="8">
        <v>20</v>
      </c>
    </row>
    <row r="52" spans="1:7" x14ac:dyDescent="0.25">
      <c r="A52" s="8">
        <v>50.3</v>
      </c>
      <c r="B52" s="8">
        <v>21</v>
      </c>
      <c r="F52" s="8">
        <v>0.95</v>
      </c>
      <c r="G52" s="8">
        <v>21</v>
      </c>
    </row>
    <row r="53" spans="1:7" x14ac:dyDescent="0.25">
      <c r="A53" s="8">
        <v>42.4</v>
      </c>
      <c r="B53" s="8">
        <v>18</v>
      </c>
      <c r="F53" s="8">
        <v>1</v>
      </c>
      <c r="G53" s="8">
        <v>18</v>
      </c>
    </row>
    <row r="54" spans="1:7" x14ac:dyDescent="0.25">
      <c r="A54" s="8">
        <v>47.699999999999996</v>
      </c>
      <c r="B54" s="8">
        <v>19</v>
      </c>
      <c r="F54" s="8">
        <v>0.95</v>
      </c>
      <c r="G54" s="8">
        <v>19</v>
      </c>
    </row>
    <row r="55" spans="1:7" x14ac:dyDescent="0.25">
      <c r="A55" s="8">
        <v>45</v>
      </c>
      <c r="B55" s="8">
        <v>20</v>
      </c>
      <c r="F55" s="8">
        <v>1</v>
      </c>
      <c r="G55" s="8">
        <v>20</v>
      </c>
    </row>
    <row r="56" spans="1:7" x14ac:dyDescent="0.25">
      <c r="A56" s="8">
        <v>47.3</v>
      </c>
      <c r="B56" s="8">
        <v>21</v>
      </c>
      <c r="F56" s="8">
        <v>0.87</v>
      </c>
      <c r="G56" s="8">
        <v>21</v>
      </c>
    </row>
    <row r="57" spans="1:7" x14ac:dyDescent="0.25">
      <c r="A57" s="8">
        <v>42.4</v>
      </c>
      <c r="B57" s="8">
        <v>18</v>
      </c>
      <c r="F57" s="8">
        <v>1</v>
      </c>
      <c r="G57" s="8">
        <v>18</v>
      </c>
    </row>
    <row r="58" spans="1:7" x14ac:dyDescent="0.25">
      <c r="A58" s="8">
        <v>48.699999999999996</v>
      </c>
      <c r="B58" s="8">
        <v>19</v>
      </c>
      <c r="F58" s="8">
        <v>1.05</v>
      </c>
      <c r="G58" s="8">
        <v>19</v>
      </c>
    </row>
    <row r="59" spans="1:7" x14ac:dyDescent="0.25">
      <c r="A59" s="8">
        <v>45</v>
      </c>
      <c r="B59" s="8">
        <v>20</v>
      </c>
      <c r="F59" s="8">
        <v>1</v>
      </c>
      <c r="G59" s="8">
        <v>20</v>
      </c>
    </row>
    <row r="60" spans="1:7" x14ac:dyDescent="0.25">
      <c r="A60" s="8">
        <v>49.599999999999994</v>
      </c>
      <c r="B60" s="8">
        <v>22</v>
      </c>
      <c r="F60" s="8">
        <v>0.91</v>
      </c>
      <c r="G60" s="8">
        <v>22</v>
      </c>
    </row>
    <row r="61" spans="1:7" x14ac:dyDescent="0.25">
      <c r="A61" s="8">
        <v>57.9</v>
      </c>
      <c r="B61" s="8">
        <v>23</v>
      </c>
      <c r="F61" s="8">
        <v>0.87</v>
      </c>
      <c r="G61" s="8">
        <v>23</v>
      </c>
    </row>
    <row r="62" spans="1:7" x14ac:dyDescent="0.25">
      <c r="A62" s="8">
        <v>57.199999999999996</v>
      </c>
      <c r="B62" s="8">
        <v>24</v>
      </c>
      <c r="F62" s="8">
        <v>0.8</v>
      </c>
      <c r="G62" s="8">
        <v>24</v>
      </c>
    </row>
    <row r="63" spans="1:7" x14ac:dyDescent="0.25">
      <c r="A63" s="8">
        <v>60.199999999999996</v>
      </c>
      <c r="B63" s="8">
        <v>24</v>
      </c>
      <c r="F63" s="8">
        <v>0.77</v>
      </c>
      <c r="G63" s="8">
        <v>24</v>
      </c>
    </row>
    <row r="64" spans="1:7" x14ac:dyDescent="0.25">
      <c r="A64" s="8">
        <v>59.499999999999993</v>
      </c>
      <c r="B64" s="8">
        <v>25</v>
      </c>
      <c r="F64" s="8">
        <v>0.77</v>
      </c>
      <c r="G64" s="8">
        <v>25</v>
      </c>
    </row>
    <row r="65" spans="1:7" x14ac:dyDescent="0.25">
      <c r="A65" s="8">
        <v>55.9</v>
      </c>
      <c r="B65" s="8">
        <v>23</v>
      </c>
      <c r="F65" s="8">
        <v>0.87</v>
      </c>
      <c r="G65" s="8">
        <v>23</v>
      </c>
    </row>
    <row r="66" spans="1:7" x14ac:dyDescent="0.25">
      <c r="A66" s="8">
        <v>61.199999999999996</v>
      </c>
      <c r="B66" s="8">
        <v>24</v>
      </c>
      <c r="F66" s="8">
        <v>0.77</v>
      </c>
      <c r="G66" s="8">
        <v>24</v>
      </c>
    </row>
    <row r="67" spans="1:7" x14ac:dyDescent="0.25">
      <c r="A67" s="8">
        <v>60.199999999999996</v>
      </c>
      <c r="B67" s="8">
        <v>24</v>
      </c>
      <c r="F67" s="8">
        <v>0.77</v>
      </c>
      <c r="G67" s="8">
        <v>24</v>
      </c>
    </row>
    <row r="68" spans="1:7" x14ac:dyDescent="0.25">
      <c r="A68" s="8">
        <v>58.499999999999993</v>
      </c>
      <c r="B68" s="8">
        <v>25</v>
      </c>
      <c r="F68" s="8">
        <v>0.77</v>
      </c>
      <c r="G68" s="8">
        <v>25</v>
      </c>
    </row>
    <row r="69" spans="1:7" x14ac:dyDescent="0.25">
      <c r="A69" s="8">
        <v>52.9</v>
      </c>
      <c r="B69" s="8">
        <v>23</v>
      </c>
      <c r="F69" s="8">
        <v>0.8</v>
      </c>
      <c r="G69" s="8">
        <v>23</v>
      </c>
    </row>
    <row r="70" spans="1:7" x14ac:dyDescent="0.25">
      <c r="A70" s="8">
        <v>59.199999999999996</v>
      </c>
      <c r="B70" s="8">
        <v>24</v>
      </c>
      <c r="F70" s="8">
        <v>0.83</v>
      </c>
      <c r="G70" s="8">
        <v>24</v>
      </c>
    </row>
    <row r="71" spans="1:7" x14ac:dyDescent="0.25">
      <c r="A71" s="8">
        <v>58.199999999999996</v>
      </c>
      <c r="B71" s="8">
        <v>24</v>
      </c>
      <c r="F71" s="8">
        <v>0.83</v>
      </c>
      <c r="G71" s="8">
        <v>24</v>
      </c>
    </row>
    <row r="72" spans="1:7" x14ac:dyDescent="0.25">
      <c r="A72" s="8">
        <v>61.499999999999993</v>
      </c>
      <c r="B72" s="8">
        <v>25</v>
      </c>
      <c r="F72" s="8">
        <v>0.74</v>
      </c>
      <c r="G72" s="8">
        <v>25</v>
      </c>
    </row>
    <row r="73" spans="1:7" x14ac:dyDescent="0.25">
      <c r="A73" s="8">
        <v>55.9</v>
      </c>
      <c r="B73" s="8">
        <v>23</v>
      </c>
      <c r="F73" s="8">
        <v>0.87</v>
      </c>
      <c r="G73" s="8">
        <v>23</v>
      </c>
    </row>
    <row r="74" spans="1:7" x14ac:dyDescent="0.25">
      <c r="A74" s="8">
        <v>58.9</v>
      </c>
      <c r="B74" s="8">
        <v>23</v>
      </c>
      <c r="F74" s="8">
        <v>0.87</v>
      </c>
      <c r="G74" s="8">
        <v>23</v>
      </c>
    </row>
    <row r="75" spans="1:7" x14ac:dyDescent="0.25">
      <c r="A75" s="8">
        <v>56.199999999999996</v>
      </c>
      <c r="B75" s="8">
        <v>24</v>
      </c>
      <c r="F75" s="8">
        <v>0.83</v>
      </c>
      <c r="G75" s="8">
        <v>24</v>
      </c>
    </row>
    <row r="76" spans="1:7" x14ac:dyDescent="0.25">
      <c r="A76" s="8">
        <v>60.199999999999996</v>
      </c>
      <c r="B76" s="8">
        <v>24</v>
      </c>
      <c r="F76" s="8">
        <v>0.83</v>
      </c>
      <c r="G76" s="8">
        <v>24</v>
      </c>
    </row>
    <row r="77" spans="1:7" x14ac:dyDescent="0.25">
      <c r="A77" s="8">
        <v>56.499999999999993</v>
      </c>
      <c r="B77" s="8">
        <v>25</v>
      </c>
      <c r="F77" s="8">
        <v>0.77</v>
      </c>
      <c r="G77" s="8">
        <v>25</v>
      </c>
    </row>
    <row r="78" spans="1:7" x14ac:dyDescent="0.25">
      <c r="A78" s="8">
        <v>53.9</v>
      </c>
      <c r="B78" s="8">
        <v>23</v>
      </c>
      <c r="F78" s="8">
        <v>0.83</v>
      </c>
      <c r="G78" s="8">
        <v>23</v>
      </c>
    </row>
    <row r="79" spans="1:7" x14ac:dyDescent="0.25">
      <c r="A79" s="8">
        <v>56.9</v>
      </c>
      <c r="B79" s="8">
        <v>23</v>
      </c>
      <c r="F79" s="8">
        <v>0.83</v>
      </c>
      <c r="G79" s="8">
        <v>23</v>
      </c>
    </row>
    <row r="80" spans="1:7" x14ac:dyDescent="0.25">
      <c r="A80" s="8">
        <v>58.199999999999996</v>
      </c>
      <c r="B80" s="8">
        <v>24</v>
      </c>
      <c r="F80" s="8">
        <v>0.77</v>
      </c>
      <c r="G80" s="8">
        <v>24</v>
      </c>
    </row>
    <row r="81" spans="1:7" x14ac:dyDescent="0.25">
      <c r="A81" s="8">
        <v>57.199999999999996</v>
      </c>
      <c r="B81" s="8">
        <v>24</v>
      </c>
      <c r="F81" s="8">
        <v>0.83</v>
      </c>
      <c r="G81" s="8">
        <v>24</v>
      </c>
    </row>
    <row r="82" spans="1:7" x14ac:dyDescent="0.25">
      <c r="A82" s="8">
        <v>56.499999999999993</v>
      </c>
      <c r="B82" s="8">
        <v>25</v>
      </c>
      <c r="F82" s="8">
        <v>0.74</v>
      </c>
      <c r="G82" s="8">
        <v>25</v>
      </c>
    </row>
    <row r="83" spans="1:7" x14ac:dyDescent="0.25">
      <c r="A83" s="8">
        <v>55.9</v>
      </c>
      <c r="B83" s="8">
        <v>23</v>
      </c>
      <c r="F83" s="8">
        <v>0.87</v>
      </c>
      <c r="G83" s="8">
        <v>23</v>
      </c>
    </row>
    <row r="84" spans="1:7" x14ac:dyDescent="0.25">
      <c r="A84" s="8">
        <v>56.9</v>
      </c>
      <c r="B84" s="8">
        <v>23</v>
      </c>
      <c r="F84" s="8">
        <v>0.83</v>
      </c>
      <c r="G84" s="8">
        <v>23</v>
      </c>
    </row>
    <row r="85" spans="1:7" x14ac:dyDescent="0.25">
      <c r="A85" s="8">
        <v>58.199999999999996</v>
      </c>
      <c r="B85" s="8">
        <v>24</v>
      </c>
      <c r="F85" s="8">
        <v>0.8</v>
      </c>
      <c r="G85" s="8">
        <v>24</v>
      </c>
    </row>
    <row r="86" spans="1:7" x14ac:dyDescent="0.25">
      <c r="A86" s="8">
        <v>59.499999999999993</v>
      </c>
      <c r="B86" s="8">
        <v>25</v>
      </c>
      <c r="F86" s="8">
        <v>0.77</v>
      </c>
      <c r="G86" s="8">
        <v>25</v>
      </c>
    </row>
    <row r="87" spans="1:7" x14ac:dyDescent="0.25">
      <c r="A87" s="8">
        <v>60.499999999999993</v>
      </c>
      <c r="B87" s="8">
        <v>25</v>
      </c>
      <c r="F87" s="8">
        <v>0.74</v>
      </c>
      <c r="G87" s="8">
        <v>25</v>
      </c>
    </row>
    <row r="88" spans="1:7" x14ac:dyDescent="0.25">
      <c r="A88" s="8">
        <v>55.9</v>
      </c>
      <c r="B88" s="8">
        <v>23</v>
      </c>
      <c r="F88" s="8">
        <v>0.83</v>
      </c>
      <c r="G88" s="8">
        <v>23</v>
      </c>
    </row>
    <row r="89" spans="1:7" x14ac:dyDescent="0.25">
      <c r="A89" s="8">
        <v>57.199999999999996</v>
      </c>
      <c r="B89" s="8">
        <v>24</v>
      </c>
      <c r="F89" s="8">
        <v>0.83</v>
      </c>
      <c r="G89" s="8">
        <v>24</v>
      </c>
    </row>
    <row r="90" spans="1:7" x14ac:dyDescent="0.25">
      <c r="A90" s="8">
        <v>55.199999999999996</v>
      </c>
      <c r="B90" s="8">
        <v>24</v>
      </c>
      <c r="F90" s="8">
        <v>0.8</v>
      </c>
      <c r="G90" s="8">
        <v>24</v>
      </c>
    </row>
    <row r="91" spans="1:7" x14ac:dyDescent="0.25">
      <c r="A91" s="8">
        <v>58.499999999999993</v>
      </c>
      <c r="B91" s="8">
        <v>25</v>
      </c>
      <c r="F91" s="8">
        <v>0.77</v>
      </c>
      <c r="G91" s="8">
        <v>25</v>
      </c>
    </row>
    <row r="92" spans="1:7" x14ac:dyDescent="0.25">
      <c r="A92" s="8">
        <v>57.499999999999993</v>
      </c>
      <c r="B92" s="8">
        <v>25</v>
      </c>
      <c r="F92" s="8">
        <v>0.8</v>
      </c>
      <c r="G92" s="8">
        <v>25</v>
      </c>
    </row>
    <row r="93" spans="1:7" x14ac:dyDescent="0.25">
      <c r="A93" s="8">
        <v>65.8</v>
      </c>
      <c r="B93" s="8">
        <v>26</v>
      </c>
      <c r="F93" s="8">
        <v>0.74</v>
      </c>
      <c r="G93" s="8">
        <v>26</v>
      </c>
    </row>
    <row r="94" spans="1:7" x14ac:dyDescent="0.25">
      <c r="A94" s="8">
        <v>60.8</v>
      </c>
      <c r="B94" s="8">
        <v>26</v>
      </c>
      <c r="F94" s="8">
        <v>0.74</v>
      </c>
      <c r="G94" s="8">
        <v>26</v>
      </c>
    </row>
    <row r="95" spans="1:7" x14ac:dyDescent="0.25">
      <c r="A95" s="8">
        <v>62.099999999999994</v>
      </c>
      <c r="B95" s="8">
        <v>27</v>
      </c>
      <c r="F95" s="8">
        <v>0.71</v>
      </c>
      <c r="G95" s="8">
        <v>27</v>
      </c>
    </row>
    <row r="96" spans="1:7" x14ac:dyDescent="0.25">
      <c r="A96" s="8">
        <v>64.399999999999991</v>
      </c>
      <c r="B96" s="8">
        <v>28</v>
      </c>
      <c r="F96" s="8">
        <v>0.71</v>
      </c>
      <c r="G96" s="8">
        <v>28</v>
      </c>
    </row>
    <row r="97" spans="1:7" x14ac:dyDescent="0.25">
      <c r="A97" s="8">
        <v>57.499999999999993</v>
      </c>
      <c r="B97" s="8">
        <v>25</v>
      </c>
      <c r="F97" s="8">
        <v>0.8</v>
      </c>
      <c r="G97" s="8">
        <v>25</v>
      </c>
    </row>
    <row r="98" spans="1:7" x14ac:dyDescent="0.25">
      <c r="A98" s="8">
        <v>59.8</v>
      </c>
      <c r="B98" s="8">
        <v>26</v>
      </c>
      <c r="F98" s="8">
        <v>0.74</v>
      </c>
      <c r="G98" s="8">
        <v>26</v>
      </c>
    </row>
    <row r="99" spans="1:7" x14ac:dyDescent="0.25">
      <c r="A99" s="8">
        <v>63.8</v>
      </c>
      <c r="B99" s="8">
        <v>26</v>
      </c>
      <c r="F99" s="8">
        <v>0.74</v>
      </c>
      <c r="G99" s="8">
        <v>26</v>
      </c>
    </row>
    <row r="100" spans="1:7" x14ac:dyDescent="0.25">
      <c r="A100" s="8">
        <v>63.099999999999994</v>
      </c>
      <c r="B100" s="8">
        <v>27</v>
      </c>
      <c r="F100" s="8">
        <v>0.69</v>
      </c>
      <c r="G100" s="8">
        <v>27</v>
      </c>
    </row>
    <row r="101" spans="1:7" x14ac:dyDescent="0.25">
      <c r="A101" s="8">
        <v>58.499999999999993</v>
      </c>
      <c r="B101" s="8">
        <v>25</v>
      </c>
      <c r="F101" s="8">
        <v>0.74</v>
      </c>
      <c r="G101" s="8">
        <v>25</v>
      </c>
    </row>
    <row r="102" spans="1:7" x14ac:dyDescent="0.25">
      <c r="A102" s="8">
        <v>60.8</v>
      </c>
      <c r="B102" s="8">
        <v>26</v>
      </c>
      <c r="F102" s="8">
        <v>0.74</v>
      </c>
      <c r="G102" s="8">
        <v>26</v>
      </c>
    </row>
    <row r="103" spans="1:7" x14ac:dyDescent="0.25">
      <c r="A103" s="8">
        <v>66.099999999999994</v>
      </c>
      <c r="B103" s="8">
        <v>27</v>
      </c>
      <c r="F103" s="8">
        <v>0.74</v>
      </c>
      <c r="G103" s="8">
        <v>27</v>
      </c>
    </row>
    <row r="104" spans="1:7" x14ac:dyDescent="0.25">
      <c r="A104" s="8">
        <v>61.099999999999994</v>
      </c>
      <c r="B104" s="8">
        <v>27</v>
      </c>
      <c r="F104" s="8">
        <v>0.69</v>
      </c>
      <c r="G104" s="8">
        <v>27</v>
      </c>
    </row>
    <row r="105" spans="1:7" x14ac:dyDescent="0.25">
      <c r="A105" s="8">
        <v>61.499999999999993</v>
      </c>
      <c r="B105" s="8">
        <v>25</v>
      </c>
      <c r="F105" s="8">
        <v>0.77</v>
      </c>
      <c r="G105" s="8">
        <v>25</v>
      </c>
    </row>
    <row r="106" spans="1:7" x14ac:dyDescent="0.25">
      <c r="A106" s="8">
        <v>65.8</v>
      </c>
      <c r="B106" s="8">
        <v>26</v>
      </c>
      <c r="F106" s="8">
        <v>0.74</v>
      </c>
      <c r="G106" s="8">
        <v>26</v>
      </c>
    </row>
    <row r="107" spans="1:7" x14ac:dyDescent="0.25">
      <c r="A107" s="8">
        <v>65.099999999999994</v>
      </c>
      <c r="B107" s="8">
        <v>27</v>
      </c>
      <c r="F107" s="8">
        <v>0.69</v>
      </c>
      <c r="G107" s="8">
        <v>27</v>
      </c>
    </row>
    <row r="108" spans="1:7" x14ac:dyDescent="0.25">
      <c r="A108" s="8">
        <v>64.099999999999994</v>
      </c>
      <c r="B108" s="8">
        <v>27</v>
      </c>
      <c r="F108" s="8">
        <v>0.71</v>
      </c>
      <c r="G108" s="8">
        <v>27</v>
      </c>
    </row>
    <row r="109" spans="1:7" x14ac:dyDescent="0.25">
      <c r="A109" s="8">
        <v>62.499999999999993</v>
      </c>
      <c r="B109" s="8">
        <v>25</v>
      </c>
      <c r="F109" s="8">
        <v>0.74</v>
      </c>
      <c r="G109" s="8">
        <v>25</v>
      </c>
    </row>
    <row r="110" spans="1:7" x14ac:dyDescent="0.25">
      <c r="A110" s="8">
        <v>59.8</v>
      </c>
      <c r="B110" s="8">
        <v>26</v>
      </c>
      <c r="F110" s="8">
        <v>0.77</v>
      </c>
      <c r="G110" s="8">
        <v>26</v>
      </c>
    </row>
    <row r="111" spans="1:7" x14ac:dyDescent="0.25">
      <c r="A111" s="8">
        <v>68.099999999999994</v>
      </c>
      <c r="B111" s="8">
        <v>27</v>
      </c>
      <c r="F111" s="8">
        <v>0.69</v>
      </c>
      <c r="G111" s="8">
        <v>27</v>
      </c>
    </row>
    <row r="112" spans="1:7" x14ac:dyDescent="0.25">
      <c r="A112" s="8">
        <v>67.099999999999994</v>
      </c>
      <c r="B112" s="8">
        <v>27</v>
      </c>
      <c r="F112" s="8">
        <v>0.74</v>
      </c>
      <c r="G112" s="8">
        <v>27</v>
      </c>
    </row>
    <row r="113" spans="1:7" x14ac:dyDescent="0.25">
      <c r="A113" s="8">
        <v>57.499999999999993</v>
      </c>
      <c r="B113" s="8">
        <v>25</v>
      </c>
      <c r="F113" s="8">
        <v>0.77</v>
      </c>
      <c r="G113" s="8">
        <v>25</v>
      </c>
    </row>
    <row r="114" spans="1:7" x14ac:dyDescent="0.25">
      <c r="A114" s="8">
        <v>60.8</v>
      </c>
      <c r="B114" s="8">
        <v>26</v>
      </c>
      <c r="F114" s="8">
        <v>0.77</v>
      </c>
      <c r="G114" s="8">
        <v>26</v>
      </c>
    </row>
    <row r="115" spans="1:7" x14ac:dyDescent="0.25">
      <c r="A115" s="8">
        <v>65.099999999999994</v>
      </c>
      <c r="B115" s="8">
        <v>27</v>
      </c>
      <c r="F115" s="8">
        <v>0.69</v>
      </c>
      <c r="G115" s="8">
        <v>27</v>
      </c>
    </row>
    <row r="116" spans="1:7" x14ac:dyDescent="0.25">
      <c r="A116" s="8">
        <v>65.099999999999994</v>
      </c>
      <c r="B116" s="8">
        <v>27</v>
      </c>
      <c r="F116" s="8">
        <v>0.71</v>
      </c>
      <c r="G116" s="8">
        <v>27</v>
      </c>
    </row>
    <row r="117" spans="1:7" x14ac:dyDescent="0.25">
      <c r="A117" s="8">
        <v>62.499999999999993</v>
      </c>
      <c r="B117" s="8">
        <v>25</v>
      </c>
      <c r="F117" s="8">
        <v>0.8</v>
      </c>
      <c r="G117" s="8">
        <v>25</v>
      </c>
    </row>
    <row r="118" spans="1:7" x14ac:dyDescent="0.25">
      <c r="A118" s="8">
        <v>63.499999999999993</v>
      </c>
      <c r="B118" s="8">
        <v>25</v>
      </c>
      <c r="F118" s="8">
        <v>0.77</v>
      </c>
      <c r="G118" s="8">
        <v>25</v>
      </c>
    </row>
    <row r="119" spans="1:7" x14ac:dyDescent="0.25">
      <c r="A119" s="8">
        <v>58.8</v>
      </c>
      <c r="B119" s="8">
        <v>26</v>
      </c>
      <c r="F119" s="8">
        <v>0.74</v>
      </c>
      <c r="G119" s="8">
        <v>26</v>
      </c>
    </row>
    <row r="120" spans="1:7" x14ac:dyDescent="0.25">
      <c r="A120" s="8">
        <v>65.099999999999994</v>
      </c>
      <c r="B120" s="8">
        <v>27</v>
      </c>
      <c r="F120" s="8">
        <v>0.71</v>
      </c>
      <c r="G120" s="8">
        <v>27</v>
      </c>
    </row>
    <row r="121" spans="1:7" x14ac:dyDescent="0.25">
      <c r="A121" s="8">
        <v>67.099999999999994</v>
      </c>
      <c r="B121" s="8">
        <v>27</v>
      </c>
      <c r="F121" s="8">
        <v>0.74</v>
      </c>
      <c r="G121" s="8">
        <v>27</v>
      </c>
    </row>
    <row r="122" spans="1:7" x14ac:dyDescent="0.25">
      <c r="A122" s="8">
        <v>66.699999999999989</v>
      </c>
      <c r="B122" s="8">
        <v>29</v>
      </c>
      <c r="F122" s="8">
        <v>0.65</v>
      </c>
      <c r="G122" s="8">
        <v>29</v>
      </c>
    </row>
    <row r="123" spans="1:7" x14ac:dyDescent="0.25">
      <c r="A123" s="8">
        <v>65.699999999999989</v>
      </c>
      <c r="B123" s="8">
        <v>29</v>
      </c>
      <c r="F123" s="8">
        <v>0.69</v>
      </c>
      <c r="G123" s="8">
        <v>29</v>
      </c>
    </row>
    <row r="124" spans="1:7" x14ac:dyDescent="0.25">
      <c r="A124" s="8">
        <v>71</v>
      </c>
      <c r="B124" s="8">
        <v>30</v>
      </c>
      <c r="F124" s="8">
        <v>0.63</v>
      </c>
      <c r="G124" s="8">
        <v>30</v>
      </c>
    </row>
    <row r="125" spans="1:7" x14ac:dyDescent="0.25">
      <c r="A125" s="8">
        <v>71.3</v>
      </c>
      <c r="B125" s="8">
        <v>31</v>
      </c>
      <c r="F125" s="8">
        <v>0.63</v>
      </c>
      <c r="G125" s="8">
        <v>31</v>
      </c>
    </row>
    <row r="126" spans="1:7" x14ac:dyDescent="0.25">
      <c r="A126" s="8">
        <v>69.399999999999991</v>
      </c>
      <c r="B126" s="8">
        <v>28</v>
      </c>
      <c r="F126" s="8">
        <v>0.71</v>
      </c>
      <c r="G126" s="8">
        <v>28</v>
      </c>
    </row>
    <row r="127" spans="1:7" x14ac:dyDescent="0.25">
      <c r="A127" s="8">
        <v>66.699999999999989</v>
      </c>
      <c r="B127" s="8">
        <v>29</v>
      </c>
      <c r="F127" s="8">
        <v>0.67</v>
      </c>
      <c r="G127" s="8">
        <v>29</v>
      </c>
    </row>
    <row r="128" spans="1:7" x14ac:dyDescent="0.25">
      <c r="A128" s="8">
        <v>69.699999999999989</v>
      </c>
      <c r="B128" s="8">
        <v>29</v>
      </c>
      <c r="F128" s="8">
        <v>0.65</v>
      </c>
      <c r="G128" s="8">
        <v>29</v>
      </c>
    </row>
    <row r="129" spans="1:7" x14ac:dyDescent="0.25">
      <c r="A129" s="8">
        <v>75</v>
      </c>
      <c r="B129" s="8">
        <v>30</v>
      </c>
      <c r="F129" s="8">
        <v>0.67</v>
      </c>
      <c r="G129" s="8">
        <v>30</v>
      </c>
    </row>
    <row r="130" spans="1:7" x14ac:dyDescent="0.25">
      <c r="A130" s="8">
        <v>71.3</v>
      </c>
      <c r="B130" s="8">
        <v>31</v>
      </c>
      <c r="F130" s="8">
        <v>0.63</v>
      </c>
      <c r="G130" s="8">
        <v>31</v>
      </c>
    </row>
    <row r="131" spans="1:7" x14ac:dyDescent="0.25">
      <c r="A131" s="8">
        <v>69.399999999999991</v>
      </c>
      <c r="B131" s="8">
        <v>28</v>
      </c>
      <c r="F131" s="8">
        <v>0.69</v>
      </c>
      <c r="G131" s="8">
        <v>28</v>
      </c>
    </row>
    <row r="132" spans="1:7" x14ac:dyDescent="0.25">
      <c r="A132" s="8">
        <v>72.699999999999989</v>
      </c>
      <c r="B132" s="8">
        <v>29</v>
      </c>
      <c r="F132" s="8">
        <v>0.67</v>
      </c>
      <c r="G132" s="8">
        <v>29</v>
      </c>
    </row>
    <row r="133" spans="1:7" x14ac:dyDescent="0.25">
      <c r="A133" s="8">
        <v>66.699999999999989</v>
      </c>
      <c r="B133" s="8">
        <v>29</v>
      </c>
      <c r="F133" s="8">
        <v>0.67</v>
      </c>
      <c r="G133" s="8">
        <v>29</v>
      </c>
    </row>
    <row r="134" spans="1:7" x14ac:dyDescent="0.25">
      <c r="A134" s="8">
        <v>70</v>
      </c>
      <c r="B134" s="8">
        <v>30</v>
      </c>
      <c r="F134" s="8">
        <v>0.65</v>
      </c>
      <c r="G134" s="8">
        <v>30</v>
      </c>
    </row>
    <row r="135" spans="1:7" x14ac:dyDescent="0.25">
      <c r="A135" s="8">
        <v>77.3</v>
      </c>
      <c r="B135" s="8">
        <v>31</v>
      </c>
      <c r="F135" s="8">
        <v>0.63</v>
      </c>
      <c r="G135" s="8">
        <v>31</v>
      </c>
    </row>
    <row r="136" spans="1:7" x14ac:dyDescent="0.25">
      <c r="A136" s="8">
        <v>63.399999999999991</v>
      </c>
      <c r="B136" s="8">
        <v>28</v>
      </c>
      <c r="F136" s="8">
        <v>0.69</v>
      </c>
      <c r="G136" s="8">
        <v>28</v>
      </c>
    </row>
    <row r="137" spans="1:7" x14ac:dyDescent="0.25">
      <c r="A137" s="8">
        <v>65.699999999999989</v>
      </c>
      <c r="B137" s="8">
        <v>29</v>
      </c>
      <c r="F137" s="8">
        <v>0.67</v>
      </c>
      <c r="G137" s="8">
        <v>29</v>
      </c>
    </row>
    <row r="138" spans="1:7" x14ac:dyDescent="0.25">
      <c r="A138" s="8">
        <v>70.699999999999989</v>
      </c>
      <c r="B138" s="8">
        <v>29</v>
      </c>
      <c r="F138" s="8">
        <v>0.67</v>
      </c>
      <c r="G138" s="8">
        <v>29</v>
      </c>
    </row>
    <row r="139" spans="1:7" x14ac:dyDescent="0.25">
      <c r="A139" s="8">
        <v>72</v>
      </c>
      <c r="B139" s="8">
        <v>30</v>
      </c>
      <c r="F139" s="8">
        <v>0.67</v>
      </c>
      <c r="G139" s="8">
        <v>30</v>
      </c>
    </row>
    <row r="140" spans="1:7" x14ac:dyDescent="0.25">
      <c r="A140" s="8">
        <v>75.3</v>
      </c>
      <c r="B140" s="8">
        <v>31</v>
      </c>
      <c r="F140" s="8">
        <v>0.61</v>
      </c>
      <c r="G140" s="8">
        <v>31</v>
      </c>
    </row>
    <row r="141" spans="1:7" x14ac:dyDescent="0.25">
      <c r="A141" s="8">
        <v>64.399999999999991</v>
      </c>
      <c r="B141" s="8">
        <v>28</v>
      </c>
      <c r="F141" s="8">
        <v>0.67</v>
      </c>
      <c r="G141" s="8">
        <v>28</v>
      </c>
    </row>
    <row r="142" spans="1:7" x14ac:dyDescent="0.25">
      <c r="A142" s="8">
        <v>71.699999999999989</v>
      </c>
      <c r="B142" s="8">
        <v>29</v>
      </c>
      <c r="F142" s="8">
        <v>0.69</v>
      </c>
      <c r="G142" s="8">
        <v>29</v>
      </c>
    </row>
    <row r="143" spans="1:7" x14ac:dyDescent="0.25">
      <c r="A143" s="8">
        <v>71</v>
      </c>
      <c r="B143" s="8">
        <v>30</v>
      </c>
      <c r="F143" s="8">
        <v>0.67</v>
      </c>
      <c r="G143" s="8">
        <v>30</v>
      </c>
    </row>
    <row r="144" spans="1:7" x14ac:dyDescent="0.25">
      <c r="A144" s="8">
        <v>76.3</v>
      </c>
      <c r="B144" s="8">
        <v>31</v>
      </c>
      <c r="F144" s="8">
        <v>0.63</v>
      </c>
      <c r="G144" s="8">
        <v>31</v>
      </c>
    </row>
    <row r="145" spans="1:7" x14ac:dyDescent="0.25">
      <c r="A145" s="8">
        <v>69.399999999999991</v>
      </c>
      <c r="B145" s="8">
        <v>28</v>
      </c>
      <c r="F145" s="8">
        <v>0.69</v>
      </c>
      <c r="G145" s="8">
        <v>28</v>
      </c>
    </row>
    <row r="146" spans="1:7" x14ac:dyDescent="0.25">
      <c r="A146" s="8">
        <v>71.699999999999989</v>
      </c>
      <c r="B146" s="8">
        <v>29</v>
      </c>
      <c r="F146" s="8">
        <v>0.69</v>
      </c>
      <c r="G146" s="8">
        <v>29</v>
      </c>
    </row>
    <row r="147" spans="1:7" x14ac:dyDescent="0.25">
      <c r="A147" s="8">
        <v>72</v>
      </c>
      <c r="B147" s="8">
        <v>30</v>
      </c>
      <c r="F147" s="8">
        <v>0.67</v>
      </c>
      <c r="G147" s="8">
        <v>30</v>
      </c>
    </row>
    <row r="148" spans="1:7" x14ac:dyDescent="0.25">
      <c r="A148" s="8">
        <v>77.3</v>
      </c>
      <c r="B148" s="8">
        <v>31</v>
      </c>
      <c r="F148" s="8">
        <v>0.63</v>
      </c>
      <c r="G148" s="8">
        <v>31</v>
      </c>
    </row>
    <row r="149" spans="1:7" x14ac:dyDescent="0.25">
      <c r="A149" s="8">
        <v>71.699999999999989</v>
      </c>
      <c r="B149" s="8">
        <v>29</v>
      </c>
      <c r="F149" s="8">
        <v>0.65</v>
      </c>
      <c r="G149" s="8">
        <v>29</v>
      </c>
    </row>
    <row r="150" spans="1:7" x14ac:dyDescent="0.25">
      <c r="A150" s="8">
        <v>66.699999999999989</v>
      </c>
      <c r="B150" s="8">
        <v>29</v>
      </c>
      <c r="F150" s="8">
        <v>0.65</v>
      </c>
      <c r="G150" s="8">
        <v>29</v>
      </c>
    </row>
    <row r="151" spans="1:7" x14ac:dyDescent="0.25">
      <c r="A151" s="8">
        <v>75</v>
      </c>
      <c r="B151" s="8">
        <v>30</v>
      </c>
      <c r="F151" s="8">
        <v>0.67</v>
      </c>
      <c r="G151" s="8">
        <v>30</v>
      </c>
    </row>
    <row r="152" spans="1:7" x14ac:dyDescent="0.25">
      <c r="A152" s="8">
        <v>77.3</v>
      </c>
      <c r="B152" s="8">
        <v>31</v>
      </c>
      <c r="F152" s="8">
        <v>0.65</v>
      </c>
      <c r="G152" s="8">
        <v>31</v>
      </c>
    </row>
    <row r="153" spans="1:7" x14ac:dyDescent="0.25">
      <c r="A153" s="8">
        <v>71.3</v>
      </c>
      <c r="B153" s="8">
        <v>31</v>
      </c>
      <c r="F153" s="8">
        <v>0.65</v>
      </c>
      <c r="G153" s="8">
        <v>31</v>
      </c>
    </row>
    <row r="154" spans="1:7" x14ac:dyDescent="0.25">
      <c r="A154" s="8">
        <v>79.899999999999991</v>
      </c>
      <c r="B154" s="8">
        <v>33</v>
      </c>
      <c r="F154" s="8">
        <v>0.59</v>
      </c>
      <c r="G154" s="8">
        <v>33</v>
      </c>
    </row>
    <row r="155" spans="1:7" x14ac:dyDescent="0.25">
      <c r="A155" s="8">
        <v>81.5</v>
      </c>
      <c r="B155" s="8">
        <v>35</v>
      </c>
      <c r="F155" s="8">
        <v>0.56000000000000005</v>
      </c>
      <c r="G155" s="8">
        <v>35</v>
      </c>
    </row>
    <row r="156" spans="1:7" x14ac:dyDescent="0.25">
      <c r="A156" s="8">
        <v>90.399999999999991</v>
      </c>
      <c r="B156" s="8">
        <v>38</v>
      </c>
      <c r="F156" s="8">
        <v>0.51</v>
      </c>
      <c r="G156" s="8">
        <v>38</v>
      </c>
    </row>
    <row r="157" spans="1:7" x14ac:dyDescent="0.25">
      <c r="A157" s="8">
        <v>78.599999999999994</v>
      </c>
      <c r="B157" s="8">
        <v>32</v>
      </c>
      <c r="F157" s="8">
        <v>0.59</v>
      </c>
      <c r="G157" s="8">
        <v>32</v>
      </c>
    </row>
    <row r="158" spans="1:7" x14ac:dyDescent="0.25">
      <c r="A158" s="8">
        <v>84.199999999999989</v>
      </c>
      <c r="B158" s="8">
        <v>34</v>
      </c>
      <c r="F158" s="8">
        <v>0.56000000000000005</v>
      </c>
      <c r="G158" s="8">
        <v>34</v>
      </c>
    </row>
    <row r="159" spans="1:7" x14ac:dyDescent="0.25">
      <c r="A159" s="8">
        <v>86.8</v>
      </c>
      <c r="B159" s="8">
        <v>36</v>
      </c>
      <c r="F159" s="8">
        <v>0.56000000000000005</v>
      </c>
      <c r="G159" s="8">
        <v>36</v>
      </c>
    </row>
    <row r="160" spans="1:7" x14ac:dyDescent="0.25">
      <c r="A160" s="8">
        <v>90.699999999999989</v>
      </c>
      <c r="B160" s="8">
        <v>39</v>
      </c>
      <c r="F160" s="8">
        <v>0.5</v>
      </c>
      <c r="G160" s="8">
        <v>39</v>
      </c>
    </row>
    <row r="161" spans="1:7" x14ac:dyDescent="0.25">
      <c r="A161" s="8">
        <v>77.599999999999994</v>
      </c>
      <c r="B161" s="8">
        <v>32</v>
      </c>
      <c r="F161" s="8">
        <v>0.61</v>
      </c>
      <c r="G161" s="8">
        <v>32</v>
      </c>
    </row>
    <row r="162" spans="1:7" x14ac:dyDescent="0.25">
      <c r="A162" s="8">
        <v>79.5</v>
      </c>
      <c r="B162" s="8">
        <v>35</v>
      </c>
      <c r="F162" s="8">
        <v>0.54</v>
      </c>
      <c r="G162" s="8">
        <v>35</v>
      </c>
    </row>
    <row r="163" spans="1:7" x14ac:dyDescent="0.25">
      <c r="A163" s="8">
        <v>84.8</v>
      </c>
      <c r="B163" s="8">
        <v>36</v>
      </c>
      <c r="F163" s="8">
        <v>0.53</v>
      </c>
      <c r="G163" s="8">
        <v>36</v>
      </c>
    </row>
    <row r="164" spans="1:7" x14ac:dyDescent="0.25">
      <c r="A164" s="8">
        <v>93</v>
      </c>
      <c r="B164" s="8">
        <v>40</v>
      </c>
      <c r="F164" s="8">
        <v>0.5</v>
      </c>
      <c r="G164" s="8">
        <v>40</v>
      </c>
    </row>
    <row r="165" spans="1:7" x14ac:dyDescent="0.25">
      <c r="A165" s="8">
        <v>75.599999999999994</v>
      </c>
      <c r="B165" s="8">
        <v>32</v>
      </c>
      <c r="F165" s="8">
        <v>0.59</v>
      </c>
      <c r="G165" s="8">
        <v>32</v>
      </c>
    </row>
    <row r="166" spans="1:7" x14ac:dyDescent="0.25">
      <c r="A166" s="8">
        <v>80.5</v>
      </c>
      <c r="B166" s="8">
        <v>35</v>
      </c>
      <c r="F166" s="8">
        <v>0.56999999999999995</v>
      </c>
      <c r="G166" s="8">
        <v>35</v>
      </c>
    </row>
    <row r="167" spans="1:7" x14ac:dyDescent="0.25">
      <c r="A167" s="8">
        <v>84.8</v>
      </c>
      <c r="B167" s="8">
        <v>36</v>
      </c>
      <c r="F167" s="8">
        <v>0.56000000000000005</v>
      </c>
      <c r="G167" s="8">
        <v>36</v>
      </c>
    </row>
    <row r="168" spans="1:7" x14ac:dyDescent="0.25">
      <c r="A168" s="8">
        <v>99.3</v>
      </c>
      <c r="B168" s="8">
        <v>41</v>
      </c>
      <c r="F168" s="8">
        <v>0.47</v>
      </c>
      <c r="G168" s="8">
        <v>41</v>
      </c>
    </row>
    <row r="169" spans="1:7" x14ac:dyDescent="0.25">
      <c r="A169" s="8">
        <v>76.3</v>
      </c>
      <c r="B169" s="8">
        <v>31</v>
      </c>
      <c r="F169" s="8">
        <v>0.65</v>
      </c>
      <c r="G169" s="8">
        <v>31</v>
      </c>
    </row>
    <row r="170" spans="1:7" x14ac:dyDescent="0.25">
      <c r="A170" s="8">
        <v>72.599999999999994</v>
      </c>
      <c r="B170" s="8">
        <v>32</v>
      </c>
      <c r="F170" s="8">
        <v>0.59</v>
      </c>
      <c r="G170" s="8">
        <v>32</v>
      </c>
    </row>
    <row r="171" spans="1:7" x14ac:dyDescent="0.25">
      <c r="A171" s="8">
        <v>86.5</v>
      </c>
      <c r="B171" s="8">
        <v>35</v>
      </c>
      <c r="F171" s="8">
        <v>0.56000000000000005</v>
      </c>
      <c r="G171" s="8">
        <v>35</v>
      </c>
    </row>
    <row r="172" spans="1:7" x14ac:dyDescent="0.25">
      <c r="A172" s="8">
        <v>85.1</v>
      </c>
      <c r="B172" s="8">
        <v>37</v>
      </c>
      <c r="F172" s="8">
        <v>0.54</v>
      </c>
      <c r="G172" s="8">
        <v>37</v>
      </c>
    </row>
    <row r="173" spans="1:7" x14ac:dyDescent="0.25">
      <c r="A173" s="8">
        <v>94.3</v>
      </c>
      <c r="B173" s="8">
        <v>41</v>
      </c>
      <c r="F173" s="8">
        <v>0.47</v>
      </c>
      <c r="G173" s="8">
        <v>41</v>
      </c>
    </row>
    <row r="174" spans="1:7" x14ac:dyDescent="0.25">
      <c r="A174" s="8">
        <v>72.3</v>
      </c>
      <c r="B174" s="8">
        <v>31</v>
      </c>
      <c r="F174" s="8">
        <v>0.65</v>
      </c>
      <c r="G174" s="8">
        <v>31</v>
      </c>
    </row>
    <row r="175" spans="1:7" x14ac:dyDescent="0.25">
      <c r="A175" s="8">
        <v>79.899999999999991</v>
      </c>
      <c r="B175" s="8">
        <v>33</v>
      </c>
      <c r="F175" s="8">
        <v>0.61</v>
      </c>
      <c r="G175" s="8">
        <v>33</v>
      </c>
    </row>
    <row r="176" spans="1:7" x14ac:dyDescent="0.25">
      <c r="A176" s="8">
        <v>80.5</v>
      </c>
      <c r="B176" s="8">
        <v>35</v>
      </c>
      <c r="F176" s="8">
        <v>0.56999999999999995</v>
      </c>
      <c r="G176" s="8">
        <v>35</v>
      </c>
    </row>
    <row r="177" spans="1:7" x14ac:dyDescent="0.25">
      <c r="A177" s="8">
        <v>85.1</v>
      </c>
      <c r="B177" s="8">
        <v>37</v>
      </c>
      <c r="F177" s="8">
        <v>0.51</v>
      </c>
      <c r="G177" s="8">
        <v>37</v>
      </c>
    </row>
    <row r="178" spans="1:7" x14ac:dyDescent="0.25">
      <c r="A178" s="8">
        <v>102.6</v>
      </c>
      <c r="B178" s="8">
        <v>42</v>
      </c>
      <c r="F178" s="8">
        <v>0.47</v>
      </c>
      <c r="G178" s="8">
        <v>42</v>
      </c>
    </row>
    <row r="179" spans="1:7" x14ac:dyDescent="0.25">
      <c r="A179" s="8">
        <v>75.3</v>
      </c>
      <c r="B179" s="8">
        <v>31</v>
      </c>
      <c r="F179" s="8">
        <v>0.63</v>
      </c>
      <c r="G179" s="8">
        <v>31</v>
      </c>
    </row>
    <row r="180" spans="1:7" x14ac:dyDescent="0.25">
      <c r="A180" s="8">
        <v>75.899999999999991</v>
      </c>
      <c r="B180" s="8">
        <v>33</v>
      </c>
      <c r="F180" s="8">
        <v>0.59</v>
      </c>
      <c r="G180" s="8">
        <v>33</v>
      </c>
    </row>
    <row r="181" spans="1:7" x14ac:dyDescent="0.25">
      <c r="A181" s="8">
        <v>86.5</v>
      </c>
      <c r="B181" s="8">
        <v>35</v>
      </c>
      <c r="F181" s="8">
        <v>0.54</v>
      </c>
      <c r="G181" s="8">
        <v>35</v>
      </c>
    </row>
    <row r="182" spans="1:7" x14ac:dyDescent="0.25">
      <c r="A182" s="8">
        <v>89.399999999999991</v>
      </c>
      <c r="B182" s="8">
        <v>38</v>
      </c>
      <c r="F182" s="8">
        <v>0.53</v>
      </c>
      <c r="G182" s="8">
        <v>38</v>
      </c>
    </row>
    <row r="183" spans="1:7" x14ac:dyDescent="0.25">
      <c r="A183" s="8">
        <v>102.9</v>
      </c>
      <c r="B183" s="8">
        <v>43</v>
      </c>
      <c r="F183" s="8">
        <v>0.47</v>
      </c>
      <c r="G183" s="8">
        <v>43</v>
      </c>
    </row>
    <row r="184" spans="1:7" x14ac:dyDescent="0.25">
      <c r="A184" s="8">
        <v>93.399999999999991</v>
      </c>
      <c r="B184" s="8">
        <v>38</v>
      </c>
      <c r="F184" s="8">
        <v>0.51</v>
      </c>
      <c r="G184" s="8">
        <v>38</v>
      </c>
    </row>
    <row r="185" spans="1:7" x14ac:dyDescent="0.25">
      <c r="A185" s="8">
        <v>81.5</v>
      </c>
      <c r="B185" s="8">
        <v>35</v>
      </c>
      <c r="F185" s="8">
        <v>0.54</v>
      </c>
      <c r="G185" s="8">
        <v>35</v>
      </c>
    </row>
    <row r="186" spans="1:7" x14ac:dyDescent="0.25">
      <c r="A186" s="8">
        <v>84.199999999999989</v>
      </c>
      <c r="B186" s="8">
        <v>34</v>
      </c>
      <c r="F186" s="8">
        <v>0.59</v>
      </c>
      <c r="G186" s="8">
        <v>34</v>
      </c>
    </row>
    <row r="187" spans="1:7" x14ac:dyDescent="0.25">
      <c r="A187" s="8">
        <v>73.599999999999994</v>
      </c>
      <c r="B187" s="8">
        <v>32</v>
      </c>
      <c r="F187" s="8">
        <v>0.63</v>
      </c>
      <c r="G187" s="8">
        <v>32</v>
      </c>
    </row>
    <row r="188" spans="1:7" x14ac:dyDescent="0.25">
      <c r="A188" s="8">
        <v>91.699999999999989</v>
      </c>
      <c r="B188" s="8">
        <v>39</v>
      </c>
      <c r="F188" s="8">
        <v>0.51</v>
      </c>
      <c r="G188" s="8">
        <v>39</v>
      </c>
    </row>
    <row r="189" spans="1:7" x14ac:dyDescent="0.25">
      <c r="A189" s="8">
        <v>82.5</v>
      </c>
      <c r="B189" s="8">
        <v>35</v>
      </c>
      <c r="F189" s="8">
        <v>0.56999999999999995</v>
      </c>
      <c r="G189" s="8">
        <v>35</v>
      </c>
    </row>
    <row r="190" spans="1:7" x14ac:dyDescent="0.25">
      <c r="A190" s="8">
        <v>83.199999999999989</v>
      </c>
      <c r="B190" s="8">
        <v>34</v>
      </c>
      <c r="F190" s="8">
        <v>0.56999999999999995</v>
      </c>
      <c r="G190" s="8">
        <v>34</v>
      </c>
    </row>
    <row r="191" spans="1:7" x14ac:dyDescent="0.25">
      <c r="A191" s="8">
        <v>77.899999999999991</v>
      </c>
      <c r="B191" s="8">
        <v>33</v>
      </c>
      <c r="F191" s="8">
        <v>0.59</v>
      </c>
      <c r="G191" s="8">
        <v>33</v>
      </c>
    </row>
    <row r="192" spans="1:7" x14ac:dyDescent="0.25">
      <c r="A192" s="8">
        <v>98</v>
      </c>
      <c r="B192" s="8">
        <v>40</v>
      </c>
      <c r="F192" s="8">
        <v>0.49</v>
      </c>
      <c r="G192" s="8">
        <v>40</v>
      </c>
    </row>
    <row r="193" spans="1:7" x14ac:dyDescent="0.25">
      <c r="A193" s="8">
        <v>83.5</v>
      </c>
      <c r="B193" s="8">
        <v>35</v>
      </c>
      <c r="F193" s="8">
        <v>0.54</v>
      </c>
      <c r="G193" s="8">
        <v>35</v>
      </c>
    </row>
    <row r="194" spans="1:7" x14ac:dyDescent="0.25">
      <c r="A194" s="8">
        <v>80.199999999999989</v>
      </c>
      <c r="B194" s="8">
        <v>34</v>
      </c>
      <c r="F194" s="8">
        <v>0.56000000000000005</v>
      </c>
      <c r="G194" s="8">
        <v>34</v>
      </c>
    </row>
    <row r="195" spans="1:7" x14ac:dyDescent="0.25">
      <c r="A195" s="8">
        <v>78.899999999999991</v>
      </c>
      <c r="B195" s="8">
        <v>33</v>
      </c>
      <c r="F195" s="8">
        <v>0.61</v>
      </c>
      <c r="G195" s="8">
        <v>33</v>
      </c>
    </row>
    <row r="196" spans="1:7" x14ac:dyDescent="0.25">
      <c r="A196" s="8">
        <v>92</v>
      </c>
      <c r="B196" s="8">
        <v>40</v>
      </c>
      <c r="F196" s="8">
        <v>0.5</v>
      </c>
      <c r="G196" s="8">
        <v>40</v>
      </c>
    </row>
    <row r="197" spans="1:7" x14ac:dyDescent="0.25">
      <c r="A197" s="8">
        <v>82.5</v>
      </c>
      <c r="B197" s="8">
        <v>35</v>
      </c>
      <c r="F197" s="8">
        <v>0.54</v>
      </c>
      <c r="G197" s="8">
        <v>35</v>
      </c>
    </row>
    <row r="198" spans="1:7" x14ac:dyDescent="0.25">
      <c r="A198" s="8">
        <v>79.199999999999989</v>
      </c>
      <c r="B198" s="8">
        <v>34</v>
      </c>
      <c r="F198" s="8">
        <v>0.59</v>
      </c>
      <c r="G198" s="8">
        <v>34</v>
      </c>
    </row>
    <row r="199" spans="1:7" x14ac:dyDescent="0.25">
      <c r="A199" s="8">
        <v>80.899999999999991</v>
      </c>
      <c r="B199" s="8">
        <v>33</v>
      </c>
      <c r="F199" s="8">
        <v>0.56999999999999995</v>
      </c>
      <c r="G199" s="8">
        <v>33</v>
      </c>
    </row>
    <row r="200" spans="1:7" x14ac:dyDescent="0.25">
      <c r="A200" s="8">
        <v>99.3</v>
      </c>
      <c r="B200" s="8">
        <v>41</v>
      </c>
      <c r="F200" s="8">
        <v>0.47</v>
      </c>
      <c r="G200" s="8">
        <v>41</v>
      </c>
    </row>
    <row r="201" spans="1:7" x14ac:dyDescent="0.25">
      <c r="A201" s="8">
        <v>83.8</v>
      </c>
      <c r="B201" s="8">
        <v>36</v>
      </c>
      <c r="F201" s="8">
        <v>0.56000000000000005</v>
      </c>
      <c r="G201" s="8">
        <v>36</v>
      </c>
    </row>
    <row r="202" spans="1:7" x14ac:dyDescent="0.25">
      <c r="A202" s="8">
        <v>86.5</v>
      </c>
      <c r="B202" s="8">
        <v>35</v>
      </c>
      <c r="F202" s="8">
        <v>0.56999999999999995</v>
      </c>
      <c r="G202" s="8">
        <v>35</v>
      </c>
    </row>
    <row r="203" spans="1:7" x14ac:dyDescent="0.25">
      <c r="A203" s="8">
        <v>76.899999999999991</v>
      </c>
      <c r="B203" s="8">
        <v>33</v>
      </c>
      <c r="F203" s="8">
        <v>0.56999999999999995</v>
      </c>
      <c r="G203" s="8">
        <v>33</v>
      </c>
    </row>
    <row r="204" spans="1:7" x14ac:dyDescent="0.25">
      <c r="A204" s="8">
        <v>99.6</v>
      </c>
      <c r="B204" s="8">
        <v>42</v>
      </c>
      <c r="F204" s="8">
        <v>0.47</v>
      </c>
      <c r="G204" s="8">
        <v>42</v>
      </c>
    </row>
    <row r="205" spans="1:7" x14ac:dyDescent="0.25">
      <c r="A205" s="8">
        <v>89.1</v>
      </c>
      <c r="B205" s="8">
        <v>37</v>
      </c>
      <c r="F205" s="8">
        <v>0.51</v>
      </c>
      <c r="G205" s="8">
        <v>37</v>
      </c>
    </row>
    <row r="206" spans="1:7" x14ac:dyDescent="0.25">
      <c r="A206" s="8">
        <v>83.5</v>
      </c>
      <c r="B206" s="8">
        <v>35</v>
      </c>
      <c r="F206" s="8">
        <v>0.56999999999999995</v>
      </c>
      <c r="G206" s="8">
        <v>35</v>
      </c>
    </row>
    <row r="207" spans="1:7" x14ac:dyDescent="0.25">
      <c r="A207" s="8">
        <v>79.899999999999991</v>
      </c>
      <c r="B207" s="8">
        <v>33</v>
      </c>
      <c r="F207" s="8">
        <v>0.56999999999999995</v>
      </c>
      <c r="G207" s="8">
        <v>33</v>
      </c>
    </row>
    <row r="208" spans="1:7" x14ac:dyDescent="0.25">
      <c r="A208" s="8">
        <v>76.599999999999994</v>
      </c>
      <c r="B208" s="8">
        <v>32</v>
      </c>
      <c r="F208" s="8">
        <v>0.59</v>
      </c>
      <c r="G208" s="8">
        <v>32</v>
      </c>
    </row>
    <row r="209" spans="1:7" x14ac:dyDescent="0.25">
      <c r="A209" s="8">
        <v>97.899999999999991</v>
      </c>
      <c r="B209" s="8">
        <v>43</v>
      </c>
      <c r="F209" s="8">
        <v>0.47</v>
      </c>
      <c r="G209" s="8">
        <v>43</v>
      </c>
    </row>
    <row r="210" spans="1:7" x14ac:dyDescent="0.25">
      <c r="A210" s="8">
        <v>87.399999999999991</v>
      </c>
      <c r="B210" s="8">
        <v>38</v>
      </c>
      <c r="F210" s="8">
        <v>0.51</v>
      </c>
      <c r="G210" s="8">
        <v>38</v>
      </c>
    </row>
    <row r="211" spans="1:7" x14ac:dyDescent="0.25">
      <c r="A211" s="8">
        <v>85.5</v>
      </c>
      <c r="B211" s="8">
        <v>35</v>
      </c>
      <c r="F211" s="8">
        <v>0.56999999999999995</v>
      </c>
      <c r="G211" s="8">
        <v>35</v>
      </c>
    </row>
    <row r="212" spans="1:7" x14ac:dyDescent="0.25">
      <c r="A212" s="8">
        <v>78.199999999999989</v>
      </c>
      <c r="B212" s="8">
        <v>34</v>
      </c>
      <c r="F212" s="8">
        <v>0.59</v>
      </c>
      <c r="G212" s="8">
        <v>34</v>
      </c>
    </row>
    <row r="213" spans="1:7" x14ac:dyDescent="0.25">
      <c r="A213" s="8">
        <v>74.599999999999994</v>
      </c>
      <c r="B213" s="8">
        <v>32</v>
      </c>
      <c r="F213" s="8">
        <v>0.61</v>
      </c>
      <c r="G213" s="8">
        <v>32</v>
      </c>
    </row>
    <row r="214" spans="1:7" x14ac:dyDescent="0.25">
      <c r="A214" s="8">
        <v>75.599999999999994</v>
      </c>
      <c r="B214" s="8">
        <v>32</v>
      </c>
      <c r="F214" s="8">
        <v>0.63</v>
      </c>
      <c r="G214" s="8">
        <v>32</v>
      </c>
    </row>
    <row r="215" spans="1:7" x14ac:dyDescent="0.25">
      <c r="A215" s="8">
        <v>76.3</v>
      </c>
      <c r="B215" s="8">
        <v>31</v>
      </c>
      <c r="F215" s="8">
        <v>0.63</v>
      </c>
      <c r="G215" s="8">
        <v>31</v>
      </c>
    </row>
    <row r="216" spans="1:7" x14ac:dyDescent="0.25">
      <c r="A216" s="8">
        <v>75</v>
      </c>
      <c r="B216" s="8">
        <v>30</v>
      </c>
      <c r="F216" s="8">
        <v>0.63</v>
      </c>
      <c r="G216" s="8">
        <v>30</v>
      </c>
    </row>
    <row r="217" spans="1:7" x14ac:dyDescent="0.25">
      <c r="A217" s="8">
        <v>70.699999999999989</v>
      </c>
      <c r="B217" s="8">
        <v>29</v>
      </c>
      <c r="F217" s="8">
        <v>0.69</v>
      </c>
      <c r="G217" s="8">
        <v>29</v>
      </c>
    </row>
    <row r="218" spans="1:7" x14ac:dyDescent="0.25">
      <c r="A218" s="8">
        <v>76.599999999999994</v>
      </c>
      <c r="B218" s="8">
        <v>32</v>
      </c>
      <c r="F218" s="8">
        <v>0.61</v>
      </c>
      <c r="G218" s="8">
        <v>32</v>
      </c>
    </row>
    <row r="219" spans="1:7" x14ac:dyDescent="0.25">
      <c r="A219" s="8">
        <v>77.3</v>
      </c>
      <c r="B219" s="8">
        <v>31</v>
      </c>
      <c r="F219" s="8">
        <v>0.61</v>
      </c>
      <c r="G219" s="8">
        <v>31</v>
      </c>
    </row>
    <row r="220" spans="1:7" x14ac:dyDescent="0.25">
      <c r="A220" s="8">
        <v>75</v>
      </c>
      <c r="B220" s="8">
        <v>30</v>
      </c>
      <c r="F220" s="8">
        <v>0.67</v>
      </c>
      <c r="G220" s="8">
        <v>30</v>
      </c>
    </row>
    <row r="221" spans="1:7" x14ac:dyDescent="0.25">
      <c r="A221" s="8">
        <v>68.699999999999989</v>
      </c>
      <c r="B221" s="8">
        <v>29</v>
      </c>
      <c r="F221" s="8">
        <v>0.65</v>
      </c>
      <c r="G221" s="8">
        <v>29</v>
      </c>
    </row>
    <row r="222" spans="1:7" x14ac:dyDescent="0.25">
      <c r="A222" s="8">
        <v>76.599999999999994</v>
      </c>
      <c r="B222" s="8">
        <v>32</v>
      </c>
      <c r="F222" s="8">
        <v>0.63</v>
      </c>
      <c r="G222" s="8">
        <v>32</v>
      </c>
    </row>
    <row r="223" spans="1:7" x14ac:dyDescent="0.25">
      <c r="A223" s="8">
        <v>70.3</v>
      </c>
      <c r="B223" s="8">
        <v>31</v>
      </c>
      <c r="F223" s="8">
        <v>0.65</v>
      </c>
      <c r="G223" s="8">
        <v>31</v>
      </c>
    </row>
    <row r="224" spans="1:7" x14ac:dyDescent="0.25">
      <c r="A224" s="8">
        <v>75</v>
      </c>
      <c r="B224" s="8">
        <v>30</v>
      </c>
      <c r="F224" s="8">
        <v>0.67</v>
      </c>
      <c r="G224" s="8">
        <v>30</v>
      </c>
    </row>
    <row r="225" spans="1:7" x14ac:dyDescent="0.25">
      <c r="A225" s="8">
        <v>67.699999999999989</v>
      </c>
      <c r="B225" s="8">
        <v>29</v>
      </c>
      <c r="F225" s="8">
        <v>0.65</v>
      </c>
      <c r="G225" s="8">
        <v>29</v>
      </c>
    </row>
    <row r="226" spans="1:7" x14ac:dyDescent="0.25">
      <c r="A226" s="8">
        <v>67.699999999999989</v>
      </c>
      <c r="B226" s="8">
        <v>29</v>
      </c>
      <c r="F226" s="8">
        <v>0.65</v>
      </c>
      <c r="G226" s="8">
        <v>29</v>
      </c>
    </row>
    <row r="227" spans="1:7" x14ac:dyDescent="0.25">
      <c r="A227" s="8">
        <v>72.599999999999994</v>
      </c>
      <c r="B227" s="8">
        <v>32</v>
      </c>
      <c r="F227" s="8">
        <v>0.59</v>
      </c>
      <c r="G227" s="8">
        <v>32</v>
      </c>
    </row>
    <row r="228" spans="1:7" x14ac:dyDescent="0.25">
      <c r="A228" s="8">
        <v>74.3</v>
      </c>
      <c r="B228" s="8">
        <v>31</v>
      </c>
      <c r="F228" s="8">
        <v>0.63</v>
      </c>
      <c r="G228" s="8">
        <v>31</v>
      </c>
    </row>
    <row r="229" spans="1:7" x14ac:dyDescent="0.25">
      <c r="A229" s="8">
        <v>71</v>
      </c>
      <c r="B229" s="8">
        <v>30</v>
      </c>
      <c r="F229" s="8">
        <v>0.63</v>
      </c>
      <c r="G229" s="8">
        <v>30</v>
      </c>
    </row>
    <row r="230" spans="1:7" x14ac:dyDescent="0.25">
      <c r="A230" s="8">
        <v>68</v>
      </c>
      <c r="B230" s="8">
        <v>30</v>
      </c>
      <c r="F230" s="8">
        <v>0.67</v>
      </c>
      <c r="G230" s="8">
        <v>30</v>
      </c>
    </row>
    <row r="231" spans="1:7" x14ac:dyDescent="0.25">
      <c r="A231" s="8">
        <v>65.699999999999989</v>
      </c>
      <c r="B231" s="8">
        <v>29</v>
      </c>
      <c r="F231" s="8">
        <v>0.69</v>
      </c>
      <c r="G231" s="8">
        <v>29</v>
      </c>
    </row>
    <row r="232" spans="1:7" x14ac:dyDescent="0.25">
      <c r="A232" s="8">
        <v>79.599999999999994</v>
      </c>
      <c r="B232" s="8">
        <v>32</v>
      </c>
      <c r="F232" s="8">
        <v>0.61</v>
      </c>
      <c r="G232" s="8">
        <v>32</v>
      </c>
    </row>
    <row r="233" spans="1:7" x14ac:dyDescent="0.25">
      <c r="A233" s="8">
        <v>74.3</v>
      </c>
      <c r="B233" s="8">
        <v>31</v>
      </c>
      <c r="F233" s="8">
        <v>0.65</v>
      </c>
      <c r="G233" s="8">
        <v>31</v>
      </c>
    </row>
    <row r="234" spans="1:7" x14ac:dyDescent="0.25">
      <c r="A234" s="8">
        <v>68</v>
      </c>
      <c r="B234" s="8">
        <v>30</v>
      </c>
      <c r="F234" s="8">
        <v>0.65</v>
      </c>
      <c r="G234" s="8">
        <v>30</v>
      </c>
    </row>
    <row r="235" spans="1:7" x14ac:dyDescent="0.25">
      <c r="A235" s="8">
        <v>69</v>
      </c>
      <c r="B235" s="8">
        <v>30</v>
      </c>
      <c r="F235" s="8">
        <v>0.63</v>
      </c>
      <c r="G235" s="8">
        <v>30</v>
      </c>
    </row>
    <row r="236" spans="1:7" x14ac:dyDescent="0.25">
      <c r="A236" s="8">
        <v>70.699999999999989</v>
      </c>
      <c r="B236" s="8">
        <v>29</v>
      </c>
      <c r="F236" s="8">
        <v>0.67</v>
      </c>
      <c r="G236" s="8">
        <v>29</v>
      </c>
    </row>
    <row r="237" spans="1:7" x14ac:dyDescent="0.25">
      <c r="A237" s="8">
        <v>74.599999999999994</v>
      </c>
      <c r="B237" s="8">
        <v>32</v>
      </c>
      <c r="F237" s="8">
        <v>0.59</v>
      </c>
      <c r="G237" s="8">
        <v>32</v>
      </c>
    </row>
    <row r="238" spans="1:7" x14ac:dyDescent="0.25">
      <c r="A238" s="8">
        <v>71</v>
      </c>
      <c r="B238" s="8">
        <v>30</v>
      </c>
      <c r="F238" s="8">
        <v>0.63</v>
      </c>
      <c r="G238" s="8">
        <v>30</v>
      </c>
    </row>
    <row r="239" spans="1:7" x14ac:dyDescent="0.25">
      <c r="A239" s="8">
        <v>70</v>
      </c>
      <c r="B239" s="8">
        <v>30</v>
      </c>
      <c r="F239" s="8">
        <v>0.63</v>
      </c>
      <c r="G239" s="8">
        <v>30</v>
      </c>
    </row>
    <row r="240" spans="1:7" x14ac:dyDescent="0.25">
      <c r="A240" s="8">
        <v>65.699999999999989</v>
      </c>
      <c r="B240" s="8">
        <v>29</v>
      </c>
      <c r="F240" s="8">
        <v>0.65</v>
      </c>
      <c r="G240" s="8">
        <v>29</v>
      </c>
    </row>
    <row r="241" spans="1:7" x14ac:dyDescent="0.25">
      <c r="A241" s="8">
        <v>77.599999999999994</v>
      </c>
      <c r="B241" s="8">
        <v>32</v>
      </c>
      <c r="F241" s="8">
        <v>0.63</v>
      </c>
      <c r="G241" s="8">
        <v>32</v>
      </c>
    </row>
    <row r="242" spans="1:7" x14ac:dyDescent="0.25">
      <c r="A242" s="8">
        <v>75</v>
      </c>
      <c r="B242" s="8">
        <v>30</v>
      </c>
      <c r="F242" s="8">
        <v>0.65</v>
      </c>
      <c r="G242" s="8">
        <v>30</v>
      </c>
    </row>
    <row r="243" spans="1:7" x14ac:dyDescent="0.25">
      <c r="A243" s="8">
        <v>72</v>
      </c>
      <c r="B243" s="8">
        <v>30</v>
      </c>
      <c r="F243" s="8">
        <v>0.63</v>
      </c>
      <c r="G243" s="8">
        <v>30</v>
      </c>
    </row>
    <row r="244" spans="1:7" x14ac:dyDescent="0.25">
      <c r="A244" s="8">
        <v>67.699999999999989</v>
      </c>
      <c r="B244" s="8">
        <v>29</v>
      </c>
      <c r="F244" s="8">
        <v>0.69</v>
      </c>
      <c r="G244" s="8">
        <v>29</v>
      </c>
    </row>
    <row r="245" spans="1:7" x14ac:dyDescent="0.25">
      <c r="A245" s="8">
        <v>71.699999999999989</v>
      </c>
      <c r="B245" s="8">
        <v>29</v>
      </c>
      <c r="F245" s="8">
        <v>0.69</v>
      </c>
      <c r="G245" s="8">
        <v>29</v>
      </c>
    </row>
    <row r="246" spans="1:7" x14ac:dyDescent="0.25">
      <c r="A246" s="8">
        <v>67.399999999999991</v>
      </c>
      <c r="B246" s="8">
        <v>28</v>
      </c>
      <c r="F246" s="8">
        <v>0.69</v>
      </c>
      <c r="G246" s="8">
        <v>28</v>
      </c>
    </row>
    <row r="247" spans="1:7" x14ac:dyDescent="0.25">
      <c r="A247" s="8">
        <v>61.099999999999994</v>
      </c>
      <c r="B247" s="8">
        <v>27</v>
      </c>
      <c r="F247" s="8">
        <v>0.69</v>
      </c>
      <c r="G247" s="8">
        <v>27</v>
      </c>
    </row>
    <row r="248" spans="1:7" x14ac:dyDescent="0.25">
      <c r="A248" s="8">
        <v>59.8</v>
      </c>
      <c r="B248" s="8">
        <v>26</v>
      </c>
      <c r="F248" s="8">
        <v>0.74</v>
      </c>
      <c r="G248" s="8">
        <v>26</v>
      </c>
    </row>
    <row r="249" spans="1:7" x14ac:dyDescent="0.25">
      <c r="A249" s="8">
        <v>61.8</v>
      </c>
      <c r="B249" s="8">
        <v>26</v>
      </c>
      <c r="F249" s="8">
        <v>0.71</v>
      </c>
      <c r="G249" s="8">
        <v>26</v>
      </c>
    </row>
    <row r="250" spans="1:7" x14ac:dyDescent="0.25">
      <c r="A250" s="8">
        <v>71.699999999999989</v>
      </c>
      <c r="B250" s="8">
        <v>29</v>
      </c>
      <c r="F250" s="8">
        <v>0.69</v>
      </c>
      <c r="G250" s="8">
        <v>29</v>
      </c>
    </row>
    <row r="251" spans="1:7" x14ac:dyDescent="0.25">
      <c r="A251" s="8">
        <v>68.399999999999991</v>
      </c>
      <c r="B251" s="8">
        <v>28</v>
      </c>
      <c r="F251" s="8">
        <v>0.67</v>
      </c>
      <c r="G251" s="8">
        <v>28</v>
      </c>
    </row>
    <row r="252" spans="1:7" x14ac:dyDescent="0.25">
      <c r="A252" s="8">
        <v>65.099999999999994</v>
      </c>
      <c r="B252" s="8">
        <v>27</v>
      </c>
      <c r="F252" s="8">
        <v>0.71</v>
      </c>
      <c r="G252" s="8">
        <v>27</v>
      </c>
    </row>
    <row r="253" spans="1:7" x14ac:dyDescent="0.25">
      <c r="A253" s="8">
        <v>64.8</v>
      </c>
      <c r="B253" s="8">
        <v>26</v>
      </c>
      <c r="F253" s="8">
        <v>0.77</v>
      </c>
      <c r="G253" s="8">
        <v>26</v>
      </c>
    </row>
    <row r="254" spans="1:7" x14ac:dyDescent="0.25">
      <c r="A254" s="8">
        <v>61.8</v>
      </c>
      <c r="B254" s="8">
        <v>26</v>
      </c>
      <c r="F254" s="8">
        <v>0.74</v>
      </c>
      <c r="G254" s="8">
        <v>26</v>
      </c>
    </row>
    <row r="255" spans="1:7" x14ac:dyDescent="0.25">
      <c r="A255" s="8">
        <v>68.399999999999991</v>
      </c>
      <c r="B255" s="8">
        <v>28</v>
      </c>
      <c r="F255" s="8">
        <v>0.69</v>
      </c>
      <c r="G255" s="8">
        <v>28</v>
      </c>
    </row>
    <row r="256" spans="1:7" x14ac:dyDescent="0.25">
      <c r="A256" s="8">
        <v>61.099999999999994</v>
      </c>
      <c r="B256" s="8">
        <v>27</v>
      </c>
      <c r="F256" s="8">
        <v>0.71</v>
      </c>
      <c r="G256" s="8">
        <v>27</v>
      </c>
    </row>
    <row r="257" spans="1:7" x14ac:dyDescent="0.25">
      <c r="A257" s="8">
        <v>64.8</v>
      </c>
      <c r="B257" s="8">
        <v>26</v>
      </c>
      <c r="F257" s="8">
        <v>0.71</v>
      </c>
      <c r="G257" s="8">
        <v>26</v>
      </c>
    </row>
    <row r="258" spans="1:7" x14ac:dyDescent="0.25">
      <c r="A258" s="8">
        <v>63.8</v>
      </c>
      <c r="B258" s="8">
        <v>26</v>
      </c>
      <c r="F258" s="8">
        <v>0.71</v>
      </c>
      <c r="G258" s="8">
        <v>26</v>
      </c>
    </row>
    <row r="259" spans="1:7" x14ac:dyDescent="0.25">
      <c r="A259" s="8">
        <v>63.399999999999991</v>
      </c>
      <c r="B259" s="8">
        <v>28</v>
      </c>
      <c r="F259" s="8">
        <v>0.67</v>
      </c>
      <c r="G259" s="8">
        <v>28</v>
      </c>
    </row>
    <row r="260" spans="1:7" x14ac:dyDescent="0.25">
      <c r="A260" s="8">
        <v>68.099999999999994</v>
      </c>
      <c r="B260" s="8">
        <v>27</v>
      </c>
      <c r="F260" s="8">
        <v>0.69</v>
      </c>
      <c r="G260" s="8">
        <v>27</v>
      </c>
    </row>
    <row r="261" spans="1:7" x14ac:dyDescent="0.25">
      <c r="A261" s="8">
        <v>59.8</v>
      </c>
      <c r="B261" s="8">
        <v>26</v>
      </c>
      <c r="F261" s="8">
        <v>0.71</v>
      </c>
      <c r="G261" s="8">
        <v>26</v>
      </c>
    </row>
    <row r="262" spans="1:7" x14ac:dyDescent="0.25">
      <c r="A262" s="8">
        <v>64.8</v>
      </c>
      <c r="B262" s="8">
        <v>26</v>
      </c>
      <c r="F262" s="8">
        <v>0.71</v>
      </c>
      <c r="G262" s="8">
        <v>26</v>
      </c>
    </row>
    <row r="263" spans="1:7" x14ac:dyDescent="0.25">
      <c r="A263" s="8">
        <v>67.399999999999991</v>
      </c>
      <c r="B263" s="8">
        <v>28</v>
      </c>
      <c r="F263" s="8">
        <v>0.67</v>
      </c>
      <c r="G263" s="8">
        <v>28</v>
      </c>
    </row>
    <row r="264" spans="1:7" x14ac:dyDescent="0.25">
      <c r="A264" s="8">
        <v>67.099999999999994</v>
      </c>
      <c r="B264" s="8">
        <v>27</v>
      </c>
      <c r="F264" s="8">
        <v>0.69</v>
      </c>
      <c r="G264" s="8">
        <v>27</v>
      </c>
    </row>
    <row r="265" spans="1:7" x14ac:dyDescent="0.25">
      <c r="A265" s="8">
        <v>59.8</v>
      </c>
      <c r="B265" s="8">
        <v>26</v>
      </c>
      <c r="F265" s="8">
        <v>0.71</v>
      </c>
      <c r="G265" s="8">
        <v>26</v>
      </c>
    </row>
    <row r="266" spans="1:7" x14ac:dyDescent="0.25">
      <c r="A266" s="8">
        <v>64.8</v>
      </c>
      <c r="B266" s="8">
        <v>26</v>
      </c>
      <c r="F266" s="8">
        <v>0.74</v>
      </c>
      <c r="G266" s="8">
        <v>26</v>
      </c>
    </row>
    <row r="267" spans="1:7" x14ac:dyDescent="0.25">
      <c r="A267" s="8">
        <v>63.399999999999991</v>
      </c>
      <c r="B267" s="8">
        <v>28</v>
      </c>
      <c r="F267" s="8">
        <v>0.71</v>
      </c>
      <c r="G267" s="8">
        <v>28</v>
      </c>
    </row>
    <row r="268" spans="1:7" x14ac:dyDescent="0.25">
      <c r="A268" s="8">
        <v>63.399999999999991</v>
      </c>
      <c r="B268" s="8">
        <v>28</v>
      </c>
      <c r="F268" s="8">
        <v>0.71</v>
      </c>
      <c r="G268" s="8">
        <v>28</v>
      </c>
    </row>
    <row r="269" spans="1:7" x14ac:dyDescent="0.25">
      <c r="A269" s="8">
        <v>61.099999999999994</v>
      </c>
      <c r="B269" s="8">
        <v>27</v>
      </c>
      <c r="F269" s="8">
        <v>0.71</v>
      </c>
      <c r="G269" s="8">
        <v>27</v>
      </c>
    </row>
    <row r="270" spans="1:7" x14ac:dyDescent="0.25">
      <c r="A270" s="8">
        <v>61.8</v>
      </c>
      <c r="B270" s="8">
        <v>26</v>
      </c>
      <c r="F270" s="8">
        <v>0.77</v>
      </c>
      <c r="G270" s="8">
        <v>26</v>
      </c>
    </row>
    <row r="271" spans="1:7" x14ac:dyDescent="0.25">
      <c r="A271" s="8">
        <v>70.699999999999989</v>
      </c>
      <c r="B271" s="8">
        <v>29</v>
      </c>
      <c r="F271" s="8">
        <v>0.67</v>
      </c>
      <c r="G271" s="8">
        <v>29</v>
      </c>
    </row>
    <row r="272" spans="1:7" x14ac:dyDescent="0.25">
      <c r="A272" s="8">
        <v>67.399999999999991</v>
      </c>
      <c r="B272" s="8">
        <v>28</v>
      </c>
      <c r="F272" s="8">
        <v>0.69</v>
      </c>
      <c r="G272" s="8">
        <v>28</v>
      </c>
    </row>
    <row r="273" spans="1:7" x14ac:dyDescent="0.25">
      <c r="A273" s="8">
        <v>66.099999999999994</v>
      </c>
      <c r="B273" s="8">
        <v>27</v>
      </c>
      <c r="F273" s="8">
        <v>0.71</v>
      </c>
      <c r="G273" s="8">
        <v>27</v>
      </c>
    </row>
    <row r="274" spans="1:7" x14ac:dyDescent="0.25">
      <c r="A274" s="8">
        <v>64.8</v>
      </c>
      <c r="B274" s="8">
        <v>26</v>
      </c>
      <c r="F274" s="8">
        <v>0.74</v>
      </c>
      <c r="G274" s="8">
        <v>26</v>
      </c>
    </row>
    <row r="275" spans="1:7" x14ac:dyDescent="0.25">
      <c r="A275" s="8">
        <v>56.499999999999993</v>
      </c>
      <c r="B275" s="8">
        <v>25</v>
      </c>
      <c r="F275" s="8">
        <v>0.8</v>
      </c>
      <c r="G275" s="8">
        <v>25</v>
      </c>
    </row>
    <row r="276" spans="1:7" x14ac:dyDescent="0.25">
      <c r="A276" s="8">
        <v>58.499999999999993</v>
      </c>
      <c r="B276" s="8">
        <v>25</v>
      </c>
      <c r="F276" s="8">
        <v>0.74</v>
      </c>
      <c r="G276" s="8">
        <v>25</v>
      </c>
    </row>
    <row r="277" spans="1:7" x14ac:dyDescent="0.25">
      <c r="A277" s="8">
        <v>59.199999999999996</v>
      </c>
      <c r="B277" s="8">
        <v>24</v>
      </c>
      <c r="F277" s="8">
        <v>0.8</v>
      </c>
      <c r="G277" s="8">
        <v>24</v>
      </c>
    </row>
    <row r="278" spans="1:7" x14ac:dyDescent="0.25">
      <c r="A278" s="8">
        <v>61.199999999999996</v>
      </c>
      <c r="B278" s="8">
        <v>24</v>
      </c>
      <c r="F278" s="8">
        <v>0.77</v>
      </c>
      <c r="G278" s="8">
        <v>24</v>
      </c>
    </row>
    <row r="279" spans="1:7" x14ac:dyDescent="0.25">
      <c r="A279" s="8">
        <v>60.499999999999993</v>
      </c>
      <c r="B279" s="8">
        <v>25</v>
      </c>
      <c r="F279" s="8">
        <v>0.8</v>
      </c>
      <c r="G279" s="8">
        <v>25</v>
      </c>
    </row>
    <row r="280" spans="1:7" x14ac:dyDescent="0.25">
      <c r="A280" s="8">
        <v>62.499999999999993</v>
      </c>
      <c r="B280" s="8">
        <v>25</v>
      </c>
      <c r="F280" s="8">
        <v>0.74</v>
      </c>
      <c r="G280" s="8">
        <v>25</v>
      </c>
    </row>
    <row r="281" spans="1:7" x14ac:dyDescent="0.25">
      <c r="A281" s="8">
        <v>63.499999999999993</v>
      </c>
      <c r="B281" s="8">
        <v>25</v>
      </c>
      <c r="F281" s="8">
        <v>0.8</v>
      </c>
      <c r="G281" s="8">
        <v>25</v>
      </c>
    </row>
    <row r="282" spans="1:7" x14ac:dyDescent="0.25">
      <c r="A282" s="8">
        <v>60.199999999999996</v>
      </c>
      <c r="B282" s="8">
        <v>24</v>
      </c>
      <c r="F282" s="8">
        <v>0.8</v>
      </c>
      <c r="G282" s="8">
        <v>24</v>
      </c>
    </row>
    <row r="283" spans="1:7" x14ac:dyDescent="0.25">
      <c r="A283" s="8">
        <v>63.499999999999993</v>
      </c>
      <c r="B283" s="8">
        <v>25</v>
      </c>
      <c r="F283" s="8">
        <v>0.74</v>
      </c>
      <c r="G283" s="8">
        <v>25</v>
      </c>
    </row>
    <row r="284" spans="1:7" x14ac:dyDescent="0.25">
      <c r="A284" s="8">
        <v>58.499999999999993</v>
      </c>
      <c r="B284" s="8">
        <v>25</v>
      </c>
      <c r="F284" s="8">
        <v>0.74</v>
      </c>
      <c r="G284" s="8">
        <v>25</v>
      </c>
    </row>
    <row r="285" spans="1:7" x14ac:dyDescent="0.25">
      <c r="A285" s="8">
        <v>61.499999999999993</v>
      </c>
      <c r="B285" s="8">
        <v>25</v>
      </c>
      <c r="F285" s="8">
        <v>0.77</v>
      </c>
      <c r="G285" s="8">
        <v>25</v>
      </c>
    </row>
    <row r="286" spans="1:7" x14ac:dyDescent="0.25">
      <c r="A286" s="8">
        <v>58.199999999999996</v>
      </c>
      <c r="B286" s="8">
        <v>24</v>
      </c>
      <c r="F286" s="8">
        <v>0.77</v>
      </c>
      <c r="G286" s="8">
        <v>24</v>
      </c>
    </row>
    <row r="287" spans="1:7" x14ac:dyDescent="0.25">
      <c r="A287" s="8">
        <v>61.499999999999993</v>
      </c>
      <c r="B287" s="8">
        <v>25</v>
      </c>
      <c r="F287" s="8">
        <v>0.8</v>
      </c>
      <c r="G287" s="8">
        <v>25</v>
      </c>
    </row>
    <row r="288" spans="1:7" x14ac:dyDescent="0.25">
      <c r="A288" s="8">
        <v>59.499999999999993</v>
      </c>
      <c r="B288" s="8">
        <v>25</v>
      </c>
      <c r="F288" s="8">
        <v>0.74</v>
      </c>
      <c r="G288" s="8">
        <v>25</v>
      </c>
    </row>
    <row r="289" spans="1:7" x14ac:dyDescent="0.25">
      <c r="A289" s="8">
        <v>61.499999999999993</v>
      </c>
      <c r="B289" s="8">
        <v>25</v>
      </c>
      <c r="F289" s="8">
        <v>0.74</v>
      </c>
      <c r="G289" s="8">
        <v>25</v>
      </c>
    </row>
    <row r="290" spans="1:7" x14ac:dyDescent="0.25">
      <c r="A290" s="8">
        <v>58.199999999999996</v>
      </c>
      <c r="B290" s="8">
        <v>24</v>
      </c>
      <c r="F290" s="8">
        <v>0.8</v>
      </c>
      <c r="G290" s="8">
        <v>24</v>
      </c>
    </row>
    <row r="291" spans="1:7" x14ac:dyDescent="0.25">
      <c r="A291" s="8">
        <v>58.499999999999993</v>
      </c>
      <c r="B291" s="8">
        <v>25</v>
      </c>
      <c r="F291" s="8">
        <v>0.77</v>
      </c>
      <c r="G291" s="8">
        <v>25</v>
      </c>
    </row>
    <row r="292" spans="1:7" x14ac:dyDescent="0.25">
      <c r="A292" s="8">
        <v>62.499999999999993</v>
      </c>
      <c r="B292" s="8">
        <v>25</v>
      </c>
      <c r="F292" s="8">
        <v>0.77</v>
      </c>
      <c r="G292" s="8">
        <v>25</v>
      </c>
    </row>
    <row r="293" spans="1:7" x14ac:dyDescent="0.25">
      <c r="A293" s="8">
        <v>60.499999999999993</v>
      </c>
      <c r="B293" s="8">
        <v>25</v>
      </c>
      <c r="F293" s="8">
        <v>0.8</v>
      </c>
      <c r="G293" s="8">
        <v>25</v>
      </c>
    </row>
    <row r="294" spans="1:7" x14ac:dyDescent="0.25">
      <c r="A294" s="8">
        <v>60.199999999999996</v>
      </c>
      <c r="B294" s="8">
        <v>24</v>
      </c>
      <c r="F294" s="8">
        <v>0.8</v>
      </c>
      <c r="G294" s="8">
        <v>24</v>
      </c>
    </row>
    <row r="295" spans="1:7" x14ac:dyDescent="0.25">
      <c r="A295" s="8">
        <v>56.199999999999996</v>
      </c>
      <c r="B295" s="8">
        <v>24</v>
      </c>
      <c r="F295" s="8">
        <v>0.83</v>
      </c>
      <c r="G295" s="8">
        <v>24</v>
      </c>
    </row>
    <row r="296" spans="1:7" x14ac:dyDescent="0.25">
      <c r="A296" s="8">
        <v>57.499999999999993</v>
      </c>
      <c r="B296" s="8">
        <v>25</v>
      </c>
      <c r="F296" s="8">
        <v>0.77</v>
      </c>
      <c r="G296" s="8">
        <v>25</v>
      </c>
    </row>
    <row r="297" spans="1:7" x14ac:dyDescent="0.25">
      <c r="A297" s="8">
        <v>58.499999999999993</v>
      </c>
      <c r="B297" s="8">
        <v>25</v>
      </c>
      <c r="F297" s="8">
        <v>0.8</v>
      </c>
      <c r="G297" s="8">
        <v>25</v>
      </c>
    </row>
    <row r="298" spans="1:7" x14ac:dyDescent="0.25">
      <c r="A298" s="8">
        <v>61.499999999999993</v>
      </c>
      <c r="B298" s="8">
        <v>25</v>
      </c>
      <c r="F298" s="8">
        <v>0.74</v>
      </c>
      <c r="G298" s="8">
        <v>25</v>
      </c>
    </row>
    <row r="299" spans="1:7" x14ac:dyDescent="0.25">
      <c r="A299" s="8">
        <v>61.199999999999996</v>
      </c>
      <c r="B299" s="8">
        <v>24</v>
      </c>
      <c r="F299" s="8">
        <v>0.8</v>
      </c>
      <c r="G299" s="8">
        <v>24</v>
      </c>
    </row>
    <row r="300" spans="1:7" x14ac:dyDescent="0.25">
      <c r="A300" s="8">
        <v>54.199999999999996</v>
      </c>
      <c r="B300" s="8">
        <v>24</v>
      </c>
      <c r="F300" s="8">
        <v>0.77</v>
      </c>
      <c r="G300" s="8">
        <v>24</v>
      </c>
    </row>
    <row r="301" spans="1:7" x14ac:dyDescent="0.25">
      <c r="A301" s="8">
        <v>62.8</v>
      </c>
      <c r="B301" s="8">
        <v>26</v>
      </c>
      <c r="F301" s="8">
        <v>0.71</v>
      </c>
      <c r="G301" s="8">
        <v>26</v>
      </c>
    </row>
    <row r="302" spans="1:7" x14ac:dyDescent="0.25">
      <c r="A302" s="8">
        <v>57.499999999999993</v>
      </c>
      <c r="B302" s="8">
        <v>25</v>
      </c>
      <c r="F302" s="8">
        <v>0.77</v>
      </c>
      <c r="G302" s="8">
        <v>25</v>
      </c>
    </row>
    <row r="303" spans="1:7" x14ac:dyDescent="0.25">
      <c r="A303" s="8">
        <v>61.499999999999993</v>
      </c>
      <c r="B303" s="8">
        <v>25</v>
      </c>
      <c r="F303" s="8">
        <v>0.8</v>
      </c>
      <c r="G303" s="8">
        <v>25</v>
      </c>
    </row>
    <row r="304" spans="1:7" x14ac:dyDescent="0.25">
      <c r="A304" s="8">
        <v>58.199999999999996</v>
      </c>
      <c r="B304" s="8">
        <v>24</v>
      </c>
      <c r="F304" s="8">
        <v>0.77</v>
      </c>
      <c r="G304" s="8">
        <v>24</v>
      </c>
    </row>
    <row r="305" spans="1:7" x14ac:dyDescent="0.25">
      <c r="A305" s="8">
        <v>54.199999999999996</v>
      </c>
      <c r="B305" s="8">
        <v>24</v>
      </c>
      <c r="F305" s="8">
        <v>0.77</v>
      </c>
      <c r="G305" s="8">
        <v>24</v>
      </c>
    </row>
    <row r="306" spans="1:7" x14ac:dyDescent="0.25">
      <c r="A306" s="8">
        <v>51.9</v>
      </c>
      <c r="B306" s="8">
        <v>23</v>
      </c>
      <c r="F306" s="8">
        <v>0.83</v>
      </c>
      <c r="G306" s="8">
        <v>23</v>
      </c>
    </row>
    <row r="307" spans="1:7" x14ac:dyDescent="0.25">
      <c r="A307" s="8">
        <v>53.599999999999994</v>
      </c>
      <c r="B307" s="8">
        <v>22</v>
      </c>
      <c r="F307" s="8">
        <v>0.91</v>
      </c>
      <c r="G307" s="8">
        <v>22</v>
      </c>
    </row>
    <row r="308" spans="1:7" x14ac:dyDescent="0.25">
      <c r="A308" s="8">
        <v>51.3</v>
      </c>
      <c r="B308" s="8">
        <v>21</v>
      </c>
      <c r="F308" s="8">
        <v>0.87</v>
      </c>
      <c r="G308" s="8">
        <v>21</v>
      </c>
    </row>
    <row r="309" spans="1:7" x14ac:dyDescent="0.25">
      <c r="A309" s="8">
        <v>48.699999999999996</v>
      </c>
      <c r="B309" s="8">
        <v>19</v>
      </c>
      <c r="F309" s="8">
        <v>0.95</v>
      </c>
      <c r="G309" s="8">
        <v>19</v>
      </c>
    </row>
    <row r="310" spans="1:7" x14ac:dyDescent="0.25">
      <c r="A310" s="8">
        <v>55.9</v>
      </c>
      <c r="B310" s="8">
        <v>23</v>
      </c>
      <c r="F310" s="8">
        <v>0.87</v>
      </c>
      <c r="G310" s="8">
        <v>23</v>
      </c>
    </row>
    <row r="311" spans="1:7" x14ac:dyDescent="0.25">
      <c r="A311" s="8">
        <v>51.599999999999994</v>
      </c>
      <c r="B311" s="8">
        <v>22</v>
      </c>
      <c r="F311" s="8">
        <v>0.91</v>
      </c>
      <c r="G311" s="8">
        <v>22</v>
      </c>
    </row>
    <row r="312" spans="1:7" x14ac:dyDescent="0.25">
      <c r="A312" s="8">
        <v>52.3</v>
      </c>
      <c r="B312" s="8">
        <v>21</v>
      </c>
      <c r="F312" s="8">
        <v>0.91</v>
      </c>
      <c r="G312" s="8">
        <v>21</v>
      </c>
    </row>
    <row r="313" spans="1:7" x14ac:dyDescent="0.25">
      <c r="A313" s="8">
        <v>44.699999999999996</v>
      </c>
      <c r="B313" s="8">
        <v>19</v>
      </c>
      <c r="F313" s="8">
        <v>0.95</v>
      </c>
      <c r="G313" s="8">
        <v>19</v>
      </c>
    </row>
    <row r="314" spans="1:7" x14ac:dyDescent="0.25">
      <c r="A314" s="8">
        <v>53.9</v>
      </c>
      <c r="B314" s="8">
        <v>23</v>
      </c>
      <c r="F314" s="8">
        <v>0.83</v>
      </c>
      <c r="G314" s="8">
        <v>23</v>
      </c>
    </row>
    <row r="315" spans="1:7" x14ac:dyDescent="0.25">
      <c r="A315" s="8">
        <v>54.599999999999994</v>
      </c>
      <c r="B315" s="8">
        <v>22</v>
      </c>
      <c r="F315" s="8">
        <v>0.87</v>
      </c>
      <c r="G315" s="8">
        <v>22</v>
      </c>
    </row>
    <row r="316" spans="1:7" x14ac:dyDescent="0.25">
      <c r="A316" s="8">
        <v>47.3</v>
      </c>
      <c r="B316" s="8">
        <v>21</v>
      </c>
      <c r="F316" s="8">
        <v>0.91</v>
      </c>
      <c r="G316" s="8">
        <v>21</v>
      </c>
    </row>
    <row r="317" spans="1:7" x14ac:dyDescent="0.25">
      <c r="A317" s="8">
        <v>49.699999999999996</v>
      </c>
      <c r="B317" s="8">
        <v>19</v>
      </c>
      <c r="F317" s="8">
        <v>1.05</v>
      </c>
      <c r="G317" s="8">
        <v>19</v>
      </c>
    </row>
    <row r="318" spans="1:7" x14ac:dyDescent="0.25">
      <c r="A318" s="8">
        <v>44.699999999999996</v>
      </c>
      <c r="B318" s="8">
        <v>19</v>
      </c>
      <c r="F318" s="8">
        <v>1.05</v>
      </c>
      <c r="G318" s="8">
        <v>19</v>
      </c>
    </row>
    <row r="319" spans="1:7" x14ac:dyDescent="0.25">
      <c r="A319" s="8">
        <v>55.9</v>
      </c>
      <c r="B319" s="8">
        <v>23</v>
      </c>
      <c r="F319" s="8">
        <v>0.8</v>
      </c>
      <c r="G319" s="8">
        <v>23</v>
      </c>
    </row>
    <row r="320" spans="1:7" x14ac:dyDescent="0.25">
      <c r="A320" s="8">
        <v>55.9</v>
      </c>
      <c r="B320" s="8">
        <v>23</v>
      </c>
      <c r="F320" s="8">
        <v>0.83</v>
      </c>
      <c r="G320" s="8">
        <v>23</v>
      </c>
    </row>
    <row r="321" spans="1:7" x14ac:dyDescent="0.25">
      <c r="A321" s="8">
        <v>47.3</v>
      </c>
      <c r="B321" s="8">
        <v>21</v>
      </c>
      <c r="F321" s="8">
        <v>0.87</v>
      </c>
      <c r="G321" s="8">
        <v>21</v>
      </c>
    </row>
    <row r="322" spans="1:7" x14ac:dyDescent="0.25">
      <c r="A322" s="8">
        <v>46</v>
      </c>
      <c r="B322" s="8">
        <v>20</v>
      </c>
      <c r="F322" s="8">
        <v>1</v>
      </c>
      <c r="G322" s="8">
        <v>20</v>
      </c>
    </row>
    <row r="323" spans="1:7" x14ac:dyDescent="0.25">
      <c r="A323" s="8">
        <v>48.699999999999996</v>
      </c>
      <c r="B323" s="8">
        <v>19</v>
      </c>
      <c r="F323" s="8">
        <v>1.05</v>
      </c>
      <c r="G323" s="8">
        <v>19</v>
      </c>
    </row>
    <row r="324" spans="1:7" x14ac:dyDescent="0.25">
      <c r="A324" s="8">
        <v>55.9</v>
      </c>
      <c r="B324" s="8">
        <v>23</v>
      </c>
      <c r="F324" s="8">
        <v>0.87</v>
      </c>
      <c r="G324" s="8">
        <v>23</v>
      </c>
    </row>
    <row r="325" spans="1:7" x14ac:dyDescent="0.25">
      <c r="A325" s="8">
        <v>55.599999999999994</v>
      </c>
      <c r="B325" s="8">
        <v>22</v>
      </c>
      <c r="F325" s="8">
        <v>0.87</v>
      </c>
      <c r="G325" s="8">
        <v>22</v>
      </c>
    </row>
    <row r="326" spans="1:7" x14ac:dyDescent="0.25">
      <c r="A326" s="8">
        <v>47</v>
      </c>
      <c r="B326" s="8">
        <v>20</v>
      </c>
      <c r="F326" s="8">
        <v>0.95</v>
      </c>
      <c r="G326" s="8">
        <v>20</v>
      </c>
    </row>
    <row r="327" spans="1:7" x14ac:dyDescent="0.25">
      <c r="A327" s="8">
        <v>48.699999999999996</v>
      </c>
      <c r="B327" s="8">
        <v>19</v>
      </c>
      <c r="F327" s="8">
        <v>1</v>
      </c>
      <c r="G327" s="8">
        <v>19</v>
      </c>
    </row>
    <row r="328" spans="1:7" x14ac:dyDescent="0.25">
      <c r="A328" s="8">
        <v>51.9</v>
      </c>
      <c r="B328" s="8">
        <v>23</v>
      </c>
      <c r="F328" s="8">
        <v>0.87</v>
      </c>
      <c r="G328" s="8">
        <v>23</v>
      </c>
    </row>
    <row r="329" spans="1:7" x14ac:dyDescent="0.25">
      <c r="A329" s="8">
        <v>53.599999999999994</v>
      </c>
      <c r="B329" s="8">
        <v>22</v>
      </c>
      <c r="F329" s="8">
        <v>0.83</v>
      </c>
      <c r="G329" s="8">
        <v>22</v>
      </c>
    </row>
    <row r="330" spans="1:7" x14ac:dyDescent="0.25">
      <c r="A330" s="8">
        <v>49</v>
      </c>
      <c r="B330" s="8">
        <v>20</v>
      </c>
      <c r="F330" s="8">
        <v>0.91</v>
      </c>
      <c r="G330" s="8">
        <v>20</v>
      </c>
    </row>
    <row r="331" spans="1:7" x14ac:dyDescent="0.25">
      <c r="A331" s="8">
        <v>49.699999999999996</v>
      </c>
      <c r="B331" s="8">
        <v>19</v>
      </c>
      <c r="F331" s="8">
        <v>1.05</v>
      </c>
      <c r="G331" s="8">
        <v>19</v>
      </c>
    </row>
    <row r="332" spans="1:7" x14ac:dyDescent="0.25">
      <c r="A332" s="8">
        <v>53.9</v>
      </c>
      <c r="B332" s="8">
        <v>23</v>
      </c>
      <c r="F332" s="8">
        <v>0.87</v>
      </c>
      <c r="G332" s="8">
        <v>23</v>
      </c>
    </row>
    <row r="333" spans="1:7" x14ac:dyDescent="0.25">
      <c r="A333" s="8">
        <v>54.599999999999994</v>
      </c>
      <c r="B333" s="8">
        <v>22</v>
      </c>
      <c r="F333" s="8">
        <v>0.91</v>
      </c>
      <c r="G333" s="8">
        <v>22</v>
      </c>
    </row>
    <row r="334" spans="1:7" x14ac:dyDescent="0.25">
      <c r="A334" s="8">
        <v>50</v>
      </c>
      <c r="B334" s="8">
        <v>20</v>
      </c>
      <c r="F334" s="8">
        <v>0.95</v>
      </c>
      <c r="G334" s="8">
        <v>20</v>
      </c>
    </row>
    <row r="335" spans="1:7" x14ac:dyDescent="0.25">
      <c r="A335" s="8">
        <v>44.699999999999996</v>
      </c>
      <c r="B335" s="8">
        <v>19</v>
      </c>
      <c r="F335" s="8">
        <v>1.05</v>
      </c>
      <c r="G335" s="8">
        <v>19</v>
      </c>
    </row>
    <row r="336" spans="1:7" x14ac:dyDescent="0.25">
      <c r="A336" s="8">
        <v>48.699999999999996</v>
      </c>
      <c r="B336" s="8">
        <v>19</v>
      </c>
      <c r="F336" s="8">
        <v>1</v>
      </c>
      <c r="G336" s="8">
        <v>19</v>
      </c>
    </row>
    <row r="337" spans="1:7" x14ac:dyDescent="0.25">
      <c r="A337" s="8">
        <v>44.099999999999994</v>
      </c>
      <c r="B337" s="8">
        <v>17</v>
      </c>
      <c r="F337" s="8">
        <v>1.1100000000000001</v>
      </c>
      <c r="G337" s="8">
        <v>17</v>
      </c>
    </row>
    <row r="338" spans="1:7" x14ac:dyDescent="0.25">
      <c r="A338" s="8">
        <v>33.5</v>
      </c>
      <c r="B338" s="8">
        <v>15</v>
      </c>
      <c r="F338" s="8">
        <v>1.18</v>
      </c>
      <c r="G338" s="8">
        <v>15</v>
      </c>
    </row>
    <row r="339" spans="1:7" x14ac:dyDescent="0.25">
      <c r="A339" s="8">
        <v>34.9</v>
      </c>
      <c r="B339" s="8">
        <v>13</v>
      </c>
      <c r="F339" s="8">
        <v>1.54</v>
      </c>
      <c r="G339" s="8">
        <v>13</v>
      </c>
    </row>
    <row r="340" spans="1:7" x14ac:dyDescent="0.25">
      <c r="A340" s="8">
        <v>22</v>
      </c>
      <c r="B340" s="8">
        <v>10</v>
      </c>
      <c r="F340" s="8">
        <v>1.82</v>
      </c>
      <c r="G340" s="8">
        <v>10</v>
      </c>
    </row>
    <row r="341" spans="1:7" x14ac:dyDescent="0.25">
      <c r="A341" s="8">
        <v>44.699999999999996</v>
      </c>
      <c r="B341" s="8">
        <v>19</v>
      </c>
      <c r="F341" s="8">
        <v>0.95</v>
      </c>
      <c r="G341" s="8">
        <v>19</v>
      </c>
    </row>
    <row r="342" spans="1:7" x14ac:dyDescent="0.25">
      <c r="A342" s="8">
        <v>42.099999999999994</v>
      </c>
      <c r="B342" s="8">
        <v>17</v>
      </c>
      <c r="F342" s="8">
        <v>1.05</v>
      </c>
      <c r="G342" s="8">
        <v>17</v>
      </c>
    </row>
    <row r="343" spans="1:7" x14ac:dyDescent="0.25">
      <c r="A343" s="8">
        <v>40.5</v>
      </c>
      <c r="B343" s="8">
        <v>15</v>
      </c>
      <c r="F343" s="8">
        <v>1.25</v>
      </c>
      <c r="G343" s="8">
        <v>15</v>
      </c>
    </row>
    <row r="344" spans="1:7" x14ac:dyDescent="0.25">
      <c r="A344" s="8">
        <v>31.199999999999996</v>
      </c>
      <c r="B344" s="8">
        <v>14</v>
      </c>
      <c r="F344" s="8">
        <v>1.43</v>
      </c>
      <c r="G344" s="8">
        <v>14</v>
      </c>
    </row>
    <row r="345" spans="1:7" x14ac:dyDescent="0.25">
      <c r="A345" s="8">
        <v>31.299999999999997</v>
      </c>
      <c r="B345" s="8">
        <v>11</v>
      </c>
      <c r="F345" s="8">
        <v>1.82</v>
      </c>
      <c r="G345" s="8">
        <v>11</v>
      </c>
    </row>
    <row r="346" spans="1:7" x14ac:dyDescent="0.25">
      <c r="A346" s="8">
        <v>45.099999999999994</v>
      </c>
      <c r="B346" s="8">
        <v>17</v>
      </c>
      <c r="F346" s="8">
        <v>1.1100000000000001</v>
      </c>
      <c r="G346" s="8">
        <v>17</v>
      </c>
    </row>
    <row r="347" spans="1:7" x14ac:dyDescent="0.25">
      <c r="A347" s="8">
        <v>33.5</v>
      </c>
      <c r="B347" s="8">
        <v>15</v>
      </c>
      <c r="F347" s="8">
        <v>1.33</v>
      </c>
      <c r="G347" s="8">
        <v>15</v>
      </c>
    </row>
    <row r="348" spans="1:7" x14ac:dyDescent="0.25">
      <c r="A348" s="8">
        <v>32.199999999999996</v>
      </c>
      <c r="B348" s="8">
        <v>14</v>
      </c>
      <c r="F348" s="8">
        <v>1.43</v>
      </c>
      <c r="G348" s="8">
        <v>14</v>
      </c>
    </row>
    <row r="349" spans="1:7" x14ac:dyDescent="0.25">
      <c r="A349" s="8">
        <v>31.9</v>
      </c>
      <c r="B349" s="8">
        <v>13</v>
      </c>
      <c r="F349" s="8">
        <v>1.54</v>
      </c>
      <c r="G349" s="8">
        <v>13</v>
      </c>
    </row>
    <row r="350" spans="1:7" x14ac:dyDescent="0.25">
      <c r="A350" s="8">
        <v>42.099999999999994</v>
      </c>
      <c r="B350" s="8">
        <v>17</v>
      </c>
      <c r="F350" s="8">
        <v>1.05</v>
      </c>
      <c r="G350" s="8">
        <v>17</v>
      </c>
    </row>
    <row r="351" spans="1:7" x14ac:dyDescent="0.25">
      <c r="A351" s="8">
        <v>35.5</v>
      </c>
      <c r="B351" s="8">
        <v>15</v>
      </c>
      <c r="F351" s="8">
        <v>1.25</v>
      </c>
      <c r="G351" s="8">
        <v>15</v>
      </c>
    </row>
    <row r="352" spans="1:7" x14ac:dyDescent="0.25">
      <c r="A352" s="8">
        <v>32.199999999999996</v>
      </c>
      <c r="B352" s="8">
        <v>14</v>
      </c>
      <c r="F352" s="8">
        <v>1.33</v>
      </c>
      <c r="G352" s="8">
        <v>14</v>
      </c>
    </row>
    <row r="353" spans="1:7" x14ac:dyDescent="0.25">
      <c r="A353" s="8">
        <v>30.9</v>
      </c>
      <c r="B353" s="8">
        <v>13</v>
      </c>
      <c r="F353" s="8">
        <v>1.43</v>
      </c>
      <c r="G353" s="8">
        <v>13</v>
      </c>
    </row>
    <row r="354" spans="1:7" x14ac:dyDescent="0.25">
      <c r="A354" s="8">
        <v>41.4</v>
      </c>
      <c r="B354" s="8">
        <v>18</v>
      </c>
      <c r="F354" s="8">
        <v>1</v>
      </c>
      <c r="G354" s="8">
        <v>18</v>
      </c>
    </row>
    <row r="355" spans="1:7" x14ac:dyDescent="0.25">
      <c r="A355" s="8">
        <v>36.799999999999997</v>
      </c>
      <c r="B355" s="8">
        <v>16</v>
      </c>
      <c r="F355" s="8">
        <v>1.25</v>
      </c>
      <c r="G355" s="8">
        <v>16</v>
      </c>
    </row>
    <row r="356" spans="1:7" x14ac:dyDescent="0.25">
      <c r="A356" s="8">
        <v>40.5</v>
      </c>
      <c r="B356" s="8">
        <v>15</v>
      </c>
      <c r="F356" s="8">
        <v>1.33</v>
      </c>
      <c r="G356" s="8">
        <v>15</v>
      </c>
    </row>
    <row r="357" spans="1:7" x14ac:dyDescent="0.25">
      <c r="A357" s="8">
        <v>30.9</v>
      </c>
      <c r="B357" s="8">
        <v>13</v>
      </c>
      <c r="F357" s="8">
        <v>1.54</v>
      </c>
      <c r="G357" s="8">
        <v>13</v>
      </c>
    </row>
    <row r="358" spans="1:7" x14ac:dyDescent="0.25">
      <c r="A358" s="8">
        <v>42.4</v>
      </c>
      <c r="B358" s="8">
        <v>18</v>
      </c>
      <c r="F358" s="8">
        <v>1.1100000000000001</v>
      </c>
      <c r="G358" s="8">
        <v>18</v>
      </c>
    </row>
    <row r="359" spans="1:7" x14ac:dyDescent="0.25">
      <c r="A359" s="8">
        <v>35.799999999999997</v>
      </c>
      <c r="B359" s="8">
        <v>16</v>
      </c>
      <c r="F359" s="8">
        <v>1.25</v>
      </c>
      <c r="G359" s="8">
        <v>16</v>
      </c>
    </row>
    <row r="360" spans="1:7" x14ac:dyDescent="0.25">
      <c r="A360" s="8">
        <v>35.5</v>
      </c>
      <c r="B360" s="8">
        <v>15</v>
      </c>
      <c r="F360" s="8">
        <v>1.25</v>
      </c>
      <c r="G360" s="8">
        <v>15</v>
      </c>
    </row>
    <row r="361" spans="1:7" x14ac:dyDescent="0.25">
      <c r="A361" s="8">
        <v>28.9</v>
      </c>
      <c r="B361" s="8">
        <v>13</v>
      </c>
      <c r="F361" s="8">
        <v>1.43</v>
      </c>
      <c r="G361" s="8">
        <v>13</v>
      </c>
    </row>
    <row r="362" spans="1:7" x14ac:dyDescent="0.25">
      <c r="A362" s="8">
        <v>42.699999999999996</v>
      </c>
      <c r="B362" s="8">
        <v>19</v>
      </c>
      <c r="F362" s="8">
        <v>1</v>
      </c>
      <c r="G362" s="8">
        <v>19</v>
      </c>
    </row>
    <row r="363" spans="1:7" x14ac:dyDescent="0.25">
      <c r="A363" s="8">
        <v>37.799999999999997</v>
      </c>
      <c r="B363" s="8">
        <v>16</v>
      </c>
      <c r="F363" s="8">
        <v>1.25</v>
      </c>
      <c r="G363" s="8">
        <v>16</v>
      </c>
    </row>
    <row r="364" spans="1:7" x14ac:dyDescent="0.25">
      <c r="A364" s="8">
        <v>39.5</v>
      </c>
      <c r="B364" s="8">
        <v>15</v>
      </c>
      <c r="F364" s="8">
        <v>1.25</v>
      </c>
      <c r="G364" s="8">
        <v>15</v>
      </c>
    </row>
    <row r="365" spans="1:7" x14ac:dyDescent="0.25">
      <c r="A365" s="8">
        <v>30.9</v>
      </c>
      <c r="B365" s="8">
        <v>13</v>
      </c>
      <c r="F365" s="8">
        <v>1.43</v>
      </c>
      <c r="G365" s="8">
        <v>13</v>
      </c>
    </row>
    <row r="366" spans="1:7" x14ac:dyDescent="0.25">
      <c r="A366" s="8">
        <v>15.099999999999998</v>
      </c>
      <c r="B366" s="8">
        <v>7</v>
      </c>
      <c r="F366" s="8">
        <v>2.5</v>
      </c>
      <c r="G366" s="8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opLeftCell="I22" workbookViewId="0">
      <selection activeCell="L36" sqref="L36"/>
    </sheetView>
  </sheetViews>
  <sheetFormatPr defaultColWidth="9.140625" defaultRowHeight="15" x14ac:dyDescent="0.25"/>
  <cols>
    <col min="1" max="2" width="11.710937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2" bestFit="1" customWidth="1"/>
    <col min="7" max="7" width="9.140625" customWidth="1"/>
    <col min="9" max="9" width="10.7109375" style="4" customWidth="1"/>
    <col min="11" max="11" width="11.5703125" customWidth="1"/>
    <col min="12" max="12" width="12.140625" bestFit="1" customWidth="1"/>
  </cols>
  <sheetData>
    <row r="1" spans="1:12" x14ac:dyDescent="0.25">
      <c r="A1" s="3" t="s">
        <v>3</v>
      </c>
      <c r="B1" s="3" t="s">
        <v>22</v>
      </c>
      <c r="C1" t="s">
        <v>12</v>
      </c>
      <c r="D1" t="s">
        <v>5</v>
      </c>
      <c r="E1" s="2" t="s">
        <v>4</v>
      </c>
      <c r="F1" t="s">
        <v>23</v>
      </c>
      <c r="G1" t="s">
        <v>24</v>
      </c>
      <c r="H1" t="s">
        <v>11</v>
      </c>
      <c r="I1" s="4" t="s">
        <v>25</v>
      </c>
      <c r="K1" s="12" t="s">
        <v>26</v>
      </c>
    </row>
    <row r="2" spans="1:12" x14ac:dyDescent="0.25">
      <c r="A2" s="1">
        <v>42917</v>
      </c>
      <c r="B2" s="1" t="str">
        <f t="shared" ref="B2:B65" si="0">TEXT(A2, "MMMM")</f>
        <v>julio</v>
      </c>
      <c r="C2" t="s">
        <v>16</v>
      </c>
      <c r="D2">
        <v>102.9</v>
      </c>
      <c r="E2" s="2">
        <v>0.47</v>
      </c>
      <c r="F2">
        <v>59</v>
      </c>
      <c r="G2">
        <v>0.5</v>
      </c>
      <c r="H2">
        <v>43</v>
      </c>
      <c r="I2" s="4">
        <f t="shared" ref="I2:I65" si="1" xml:space="preserve"> G2*H2</f>
        <v>21.5</v>
      </c>
      <c r="K2" s="13" t="s">
        <v>27</v>
      </c>
      <c r="L2">
        <f>AVERAGE(H2:H366)</f>
        <v>25.323287671232876</v>
      </c>
    </row>
    <row r="3" spans="1:12" x14ac:dyDescent="0.25">
      <c r="A3" s="1">
        <v>42943</v>
      </c>
      <c r="B3" s="1" t="str">
        <f t="shared" si="0"/>
        <v>julio</v>
      </c>
      <c r="C3" t="s">
        <v>18</v>
      </c>
      <c r="D3">
        <v>97.899999999999991</v>
      </c>
      <c r="E3" s="2">
        <v>0.47</v>
      </c>
      <c r="F3">
        <v>74</v>
      </c>
      <c r="G3">
        <v>0.5</v>
      </c>
      <c r="H3">
        <v>43</v>
      </c>
      <c r="I3" s="4">
        <f t="shared" si="1"/>
        <v>21.5</v>
      </c>
      <c r="K3" s="2" t="s">
        <v>32</v>
      </c>
      <c r="L3">
        <f>MEDIAN(H2:H366)</f>
        <v>25</v>
      </c>
    </row>
    <row r="4" spans="1:12" x14ac:dyDescent="0.25">
      <c r="A4" s="1">
        <v>42912</v>
      </c>
      <c r="B4" s="1" t="str">
        <f t="shared" si="0"/>
        <v>junio</v>
      </c>
      <c r="C4" t="s">
        <v>15</v>
      </c>
      <c r="D4">
        <v>102.6</v>
      </c>
      <c r="E4" s="2">
        <v>0.47</v>
      </c>
      <c r="F4">
        <v>60</v>
      </c>
      <c r="G4">
        <v>0.3</v>
      </c>
      <c r="H4">
        <v>42</v>
      </c>
      <c r="I4" s="4">
        <f t="shared" si="1"/>
        <v>12.6</v>
      </c>
      <c r="K4" t="s">
        <v>28</v>
      </c>
      <c r="L4">
        <f>_xlfn.MODE.SNGL(H2:H366)</f>
        <v>25</v>
      </c>
    </row>
    <row r="5" spans="1:12" x14ac:dyDescent="0.25">
      <c r="A5" s="1">
        <v>42938</v>
      </c>
      <c r="B5" s="1" t="str">
        <f t="shared" si="0"/>
        <v>julio</v>
      </c>
      <c r="C5" t="s">
        <v>16</v>
      </c>
      <c r="D5">
        <v>99.6</v>
      </c>
      <c r="E5" s="2">
        <v>0.47</v>
      </c>
      <c r="F5">
        <v>49</v>
      </c>
      <c r="G5">
        <v>0.5</v>
      </c>
      <c r="H5">
        <v>42</v>
      </c>
      <c r="I5" s="4">
        <f t="shared" si="1"/>
        <v>21</v>
      </c>
      <c r="K5" t="s">
        <v>29</v>
      </c>
      <c r="L5">
        <f>_xlfn.VAR.P(H2:H366)</f>
        <v>47.391375492587727</v>
      </c>
    </row>
    <row r="6" spans="1:12" x14ac:dyDescent="0.25">
      <c r="A6" s="1">
        <v>42902</v>
      </c>
      <c r="B6" s="1" t="str">
        <f t="shared" si="0"/>
        <v>junio</v>
      </c>
      <c r="C6" t="s">
        <v>14</v>
      </c>
      <c r="D6">
        <v>99.3</v>
      </c>
      <c r="E6" s="2">
        <v>0.47</v>
      </c>
      <c r="F6">
        <v>77</v>
      </c>
      <c r="G6">
        <v>0.3</v>
      </c>
      <c r="H6">
        <v>41</v>
      </c>
      <c r="I6" s="4">
        <f t="shared" si="1"/>
        <v>12.299999999999999</v>
      </c>
      <c r="K6" t="s">
        <v>30</v>
      </c>
      <c r="L6">
        <f>_xlfn.STDEV.P(H2:H366)</f>
        <v>6.8841394155397326</v>
      </c>
    </row>
    <row r="7" spans="1:12" x14ac:dyDescent="0.25">
      <c r="A7" s="1">
        <v>42907</v>
      </c>
      <c r="B7" s="1" t="str">
        <f t="shared" si="0"/>
        <v>junio</v>
      </c>
      <c r="C7" t="s">
        <v>20</v>
      </c>
      <c r="D7">
        <v>94.3</v>
      </c>
      <c r="E7" s="2">
        <v>0.47</v>
      </c>
      <c r="F7">
        <v>76</v>
      </c>
      <c r="G7">
        <v>0.3</v>
      </c>
      <c r="H7">
        <v>41</v>
      </c>
      <c r="I7" s="4">
        <f t="shared" si="1"/>
        <v>12.299999999999999</v>
      </c>
    </row>
    <row r="8" spans="1:12" x14ac:dyDescent="0.25">
      <c r="A8" s="1">
        <v>42934</v>
      </c>
      <c r="B8" s="1" t="str">
        <f t="shared" si="0"/>
        <v>julio</v>
      </c>
      <c r="C8" t="s">
        <v>19</v>
      </c>
      <c r="D8">
        <v>99.3</v>
      </c>
      <c r="E8" s="2">
        <v>0.47</v>
      </c>
      <c r="F8">
        <v>76</v>
      </c>
      <c r="G8">
        <v>0.5</v>
      </c>
      <c r="H8">
        <v>41</v>
      </c>
      <c r="I8" s="4">
        <f t="shared" si="1"/>
        <v>20.5</v>
      </c>
    </row>
    <row r="9" spans="1:12" x14ac:dyDescent="0.25">
      <c r="A9" s="1">
        <v>42898</v>
      </c>
      <c r="B9" s="1" t="str">
        <f t="shared" si="0"/>
        <v>junio</v>
      </c>
      <c r="C9" t="s">
        <v>15</v>
      </c>
      <c r="D9">
        <v>93</v>
      </c>
      <c r="E9" s="2">
        <v>0.5</v>
      </c>
      <c r="F9">
        <v>67</v>
      </c>
      <c r="G9">
        <v>0.3</v>
      </c>
      <c r="H9">
        <v>40</v>
      </c>
      <c r="I9" s="4">
        <f t="shared" si="1"/>
        <v>12</v>
      </c>
    </row>
    <row r="10" spans="1:12" x14ac:dyDescent="0.25">
      <c r="A10" s="1">
        <v>42926</v>
      </c>
      <c r="B10" s="1" t="str">
        <f t="shared" si="0"/>
        <v>julio</v>
      </c>
      <c r="C10" t="s">
        <v>15</v>
      </c>
      <c r="D10">
        <v>98</v>
      </c>
      <c r="E10" s="2">
        <v>0.49</v>
      </c>
      <c r="F10">
        <v>66</v>
      </c>
      <c r="G10">
        <v>0.5</v>
      </c>
      <c r="H10">
        <v>40</v>
      </c>
      <c r="I10" s="4">
        <f t="shared" si="1"/>
        <v>20</v>
      </c>
    </row>
    <row r="11" spans="1:12" x14ac:dyDescent="0.25">
      <c r="A11" s="1">
        <v>42930</v>
      </c>
      <c r="B11" s="1" t="str">
        <f t="shared" si="0"/>
        <v>julio</v>
      </c>
      <c r="C11" t="s">
        <v>14</v>
      </c>
      <c r="D11">
        <v>92</v>
      </c>
      <c r="E11" s="2">
        <v>0.5</v>
      </c>
      <c r="F11">
        <v>80</v>
      </c>
      <c r="G11">
        <v>0.5</v>
      </c>
      <c r="H11">
        <v>40</v>
      </c>
      <c r="I11" s="4">
        <f t="shared" si="1"/>
        <v>20</v>
      </c>
    </row>
    <row r="12" spans="1:12" x14ac:dyDescent="0.25">
      <c r="A12" s="1">
        <v>42894</v>
      </c>
      <c r="B12" s="1" t="str">
        <f t="shared" si="0"/>
        <v>junio</v>
      </c>
      <c r="C12" t="s">
        <v>18</v>
      </c>
      <c r="D12">
        <v>90.699999999999989</v>
      </c>
      <c r="E12" s="2">
        <v>0.5</v>
      </c>
      <c r="F12">
        <v>46</v>
      </c>
      <c r="G12">
        <v>0.3</v>
      </c>
      <c r="H12">
        <v>39</v>
      </c>
      <c r="I12" s="4">
        <f t="shared" si="1"/>
        <v>11.7</v>
      </c>
    </row>
    <row r="13" spans="1:12" x14ac:dyDescent="0.25">
      <c r="A13" s="1">
        <v>42922</v>
      </c>
      <c r="B13" s="1" t="str">
        <f t="shared" si="0"/>
        <v>julio</v>
      </c>
      <c r="C13" t="s">
        <v>18</v>
      </c>
      <c r="D13">
        <v>91.699999999999989</v>
      </c>
      <c r="E13" s="2">
        <v>0.51</v>
      </c>
      <c r="F13">
        <v>46</v>
      </c>
      <c r="G13">
        <v>0.5</v>
      </c>
      <c r="H13">
        <v>39</v>
      </c>
      <c r="I13" s="4">
        <f t="shared" si="1"/>
        <v>19.5</v>
      </c>
    </row>
    <row r="14" spans="1:12" x14ac:dyDescent="0.25">
      <c r="A14" s="1">
        <v>42890</v>
      </c>
      <c r="B14" s="1" t="str">
        <f t="shared" si="0"/>
        <v>junio</v>
      </c>
      <c r="C14" t="s">
        <v>17</v>
      </c>
      <c r="D14">
        <v>90.399999999999991</v>
      </c>
      <c r="E14" s="2">
        <v>0.51</v>
      </c>
      <c r="F14">
        <v>43</v>
      </c>
      <c r="G14">
        <v>0.3</v>
      </c>
      <c r="H14">
        <v>38</v>
      </c>
      <c r="I14" s="4">
        <f t="shared" si="1"/>
        <v>11.4</v>
      </c>
    </row>
    <row r="15" spans="1:12" x14ac:dyDescent="0.25">
      <c r="A15" s="1">
        <v>42916</v>
      </c>
      <c r="B15" s="1" t="str">
        <f t="shared" si="0"/>
        <v>junio</v>
      </c>
      <c r="C15" t="s">
        <v>14</v>
      </c>
      <c r="D15">
        <v>89.399999999999991</v>
      </c>
      <c r="E15" s="2">
        <v>0.53</v>
      </c>
      <c r="F15">
        <v>47</v>
      </c>
      <c r="G15">
        <v>0.3</v>
      </c>
      <c r="H15">
        <v>38</v>
      </c>
      <c r="I15" s="4">
        <f t="shared" si="1"/>
        <v>11.4</v>
      </c>
    </row>
    <row r="16" spans="1:12" x14ac:dyDescent="0.25">
      <c r="A16" s="1">
        <v>42918</v>
      </c>
      <c r="B16" s="1" t="str">
        <f t="shared" si="0"/>
        <v>julio</v>
      </c>
      <c r="C16" t="s">
        <v>17</v>
      </c>
      <c r="D16">
        <v>93.399999999999991</v>
      </c>
      <c r="E16" s="2">
        <v>0.51</v>
      </c>
      <c r="F16">
        <v>68</v>
      </c>
      <c r="G16">
        <v>0.5</v>
      </c>
      <c r="H16">
        <v>38</v>
      </c>
      <c r="I16" s="4">
        <f t="shared" si="1"/>
        <v>19</v>
      </c>
    </row>
    <row r="17" spans="1:12" x14ac:dyDescent="0.25">
      <c r="A17" s="1">
        <v>42944</v>
      </c>
      <c r="B17" s="1" t="str">
        <f t="shared" si="0"/>
        <v>julio</v>
      </c>
      <c r="C17" t="s">
        <v>14</v>
      </c>
      <c r="D17">
        <v>87.399999999999991</v>
      </c>
      <c r="E17" s="2">
        <v>0.51</v>
      </c>
      <c r="F17">
        <v>58</v>
      </c>
      <c r="G17">
        <v>0.5</v>
      </c>
      <c r="H17">
        <v>38</v>
      </c>
      <c r="I17" s="4">
        <f t="shared" si="1"/>
        <v>19</v>
      </c>
      <c r="K17" s="12" t="s">
        <v>31</v>
      </c>
    </row>
    <row r="18" spans="1:12" x14ac:dyDescent="0.25">
      <c r="A18" s="1">
        <v>42906</v>
      </c>
      <c r="B18" s="1" t="str">
        <f t="shared" si="0"/>
        <v>junio</v>
      </c>
      <c r="C18" t="s">
        <v>19</v>
      </c>
      <c r="D18">
        <v>85.1</v>
      </c>
      <c r="E18" s="2">
        <v>0.54</v>
      </c>
      <c r="F18">
        <v>70</v>
      </c>
      <c r="G18">
        <v>0.3</v>
      </c>
      <c r="H18">
        <v>37</v>
      </c>
      <c r="I18" s="4">
        <f t="shared" si="1"/>
        <v>11.1</v>
      </c>
      <c r="K18" t="s">
        <v>27</v>
      </c>
      <c r="L18" s="2">
        <f>AVERAGE(E2:E366)</f>
        <v>0.82660273972602916</v>
      </c>
    </row>
    <row r="19" spans="1:12" x14ac:dyDescent="0.25">
      <c r="A19" s="1">
        <v>42911</v>
      </c>
      <c r="B19" s="1" t="str">
        <f t="shared" si="0"/>
        <v>junio</v>
      </c>
      <c r="C19" t="s">
        <v>17</v>
      </c>
      <c r="D19">
        <v>85.1</v>
      </c>
      <c r="E19" s="2">
        <v>0.51</v>
      </c>
      <c r="F19">
        <v>58</v>
      </c>
      <c r="G19">
        <v>0.3</v>
      </c>
      <c r="H19">
        <v>37</v>
      </c>
      <c r="I19" s="4">
        <f t="shared" si="1"/>
        <v>11.1</v>
      </c>
      <c r="K19" t="s">
        <v>32</v>
      </c>
      <c r="L19">
        <f>MEDIAN(Tabla1[Rainfall])</f>
        <v>0.74</v>
      </c>
    </row>
    <row r="20" spans="1:12" x14ac:dyDescent="0.25">
      <c r="A20" s="1">
        <v>42939</v>
      </c>
      <c r="B20" s="1" t="str">
        <f t="shared" si="0"/>
        <v>julio</v>
      </c>
      <c r="C20" t="s">
        <v>17</v>
      </c>
      <c r="D20">
        <v>89.1</v>
      </c>
      <c r="E20" s="2">
        <v>0.51</v>
      </c>
      <c r="F20">
        <v>72</v>
      </c>
      <c r="G20">
        <v>0.5</v>
      </c>
      <c r="H20">
        <v>37</v>
      </c>
      <c r="I20" s="4">
        <f t="shared" si="1"/>
        <v>18.5</v>
      </c>
      <c r="K20" t="s">
        <v>28</v>
      </c>
      <c r="L20">
        <f>_xlfn.MODE.SNGL(E2:E366)</f>
        <v>0.74</v>
      </c>
    </row>
    <row r="21" spans="1:12" x14ac:dyDescent="0.25">
      <c r="A21" s="1">
        <v>42893</v>
      </c>
      <c r="B21" s="1" t="str">
        <f t="shared" si="0"/>
        <v>junio</v>
      </c>
      <c r="C21" t="s">
        <v>20</v>
      </c>
      <c r="D21">
        <v>86.8</v>
      </c>
      <c r="E21" s="2">
        <v>0.56000000000000005</v>
      </c>
      <c r="F21">
        <v>58</v>
      </c>
      <c r="G21">
        <v>0.3</v>
      </c>
      <c r="H21">
        <v>36</v>
      </c>
      <c r="I21" s="4">
        <f t="shared" si="1"/>
        <v>10.799999999999999</v>
      </c>
      <c r="K21" t="s">
        <v>29</v>
      </c>
      <c r="L21">
        <f>_xlfn.VAR.P(H1:H366)</f>
        <v>47.391375492587727</v>
      </c>
    </row>
    <row r="22" spans="1:12" x14ac:dyDescent="0.25">
      <c r="A22" s="1">
        <v>42897</v>
      </c>
      <c r="B22" s="1" t="str">
        <f t="shared" si="0"/>
        <v>junio</v>
      </c>
      <c r="C22" t="s">
        <v>17</v>
      </c>
      <c r="D22">
        <v>84.8</v>
      </c>
      <c r="E22" s="2">
        <v>0.53</v>
      </c>
      <c r="F22">
        <v>42</v>
      </c>
      <c r="G22">
        <v>0.3</v>
      </c>
      <c r="H22">
        <v>36</v>
      </c>
      <c r="I22" s="4">
        <f t="shared" si="1"/>
        <v>10.799999999999999</v>
      </c>
      <c r="K22" t="s">
        <v>30</v>
      </c>
      <c r="L22">
        <f>_xlfn.STDEV.P(H1:H366)</f>
        <v>6.8841394155397326</v>
      </c>
    </row>
    <row r="23" spans="1:12" x14ac:dyDescent="0.25">
      <c r="A23" s="1">
        <v>42901</v>
      </c>
      <c r="B23" s="1" t="str">
        <f t="shared" si="0"/>
        <v>junio</v>
      </c>
      <c r="C23" t="s">
        <v>18</v>
      </c>
      <c r="D23">
        <v>84.8</v>
      </c>
      <c r="E23" s="2">
        <v>0.56000000000000005</v>
      </c>
      <c r="F23">
        <v>50</v>
      </c>
      <c r="G23">
        <v>0.3</v>
      </c>
      <c r="H23">
        <v>36</v>
      </c>
      <c r="I23" s="4">
        <f t="shared" si="1"/>
        <v>10.799999999999999</v>
      </c>
    </row>
    <row r="24" spans="1:12" x14ac:dyDescent="0.25">
      <c r="A24" s="1">
        <v>42935</v>
      </c>
      <c r="B24" s="1" t="str">
        <f t="shared" si="0"/>
        <v>julio</v>
      </c>
      <c r="C24" t="s">
        <v>20</v>
      </c>
      <c r="D24">
        <v>83.8</v>
      </c>
      <c r="E24" s="2">
        <v>0.56000000000000005</v>
      </c>
      <c r="F24">
        <v>44</v>
      </c>
      <c r="G24">
        <v>0.5</v>
      </c>
      <c r="H24">
        <v>36</v>
      </c>
      <c r="I24" s="4">
        <f t="shared" si="1"/>
        <v>18</v>
      </c>
    </row>
    <row r="25" spans="1:12" x14ac:dyDescent="0.25">
      <c r="A25" s="1">
        <v>42889</v>
      </c>
      <c r="B25" s="1" t="str">
        <f t="shared" si="0"/>
        <v>junio</v>
      </c>
      <c r="C25" t="s">
        <v>16</v>
      </c>
      <c r="D25">
        <v>81.5</v>
      </c>
      <c r="E25" s="2">
        <v>0.56000000000000005</v>
      </c>
      <c r="F25">
        <v>59</v>
      </c>
      <c r="G25">
        <v>0.3</v>
      </c>
      <c r="H25">
        <v>35</v>
      </c>
      <c r="I25" s="4">
        <f t="shared" si="1"/>
        <v>10.5</v>
      </c>
    </row>
    <row r="26" spans="1:12" x14ac:dyDescent="0.25">
      <c r="A26" s="1">
        <v>42896</v>
      </c>
      <c r="B26" s="1" t="str">
        <f t="shared" si="0"/>
        <v>junio</v>
      </c>
      <c r="C26" t="s">
        <v>16</v>
      </c>
      <c r="D26">
        <v>79.5</v>
      </c>
      <c r="E26" s="2">
        <v>0.54</v>
      </c>
      <c r="F26">
        <v>54</v>
      </c>
      <c r="G26">
        <v>0.3</v>
      </c>
      <c r="H26">
        <v>35</v>
      </c>
      <c r="I26" s="4">
        <f t="shared" si="1"/>
        <v>10.5</v>
      </c>
    </row>
    <row r="27" spans="1:12" x14ac:dyDescent="0.25">
      <c r="A27" s="1">
        <v>42900</v>
      </c>
      <c r="B27" s="1" t="str">
        <f t="shared" si="0"/>
        <v>junio</v>
      </c>
      <c r="C27" t="s">
        <v>20</v>
      </c>
      <c r="D27">
        <v>80.5</v>
      </c>
      <c r="E27" s="2">
        <v>0.56999999999999995</v>
      </c>
      <c r="F27">
        <v>48</v>
      </c>
      <c r="G27">
        <v>0.3</v>
      </c>
      <c r="H27">
        <v>35</v>
      </c>
      <c r="I27" s="4">
        <f t="shared" si="1"/>
        <v>10.5</v>
      </c>
    </row>
    <row r="28" spans="1:12" x14ac:dyDescent="0.25">
      <c r="A28" s="1">
        <v>42905</v>
      </c>
      <c r="B28" s="1" t="str">
        <f t="shared" si="0"/>
        <v>junio</v>
      </c>
      <c r="C28" t="s">
        <v>15</v>
      </c>
      <c r="D28">
        <v>86.5</v>
      </c>
      <c r="E28" s="2">
        <v>0.56000000000000005</v>
      </c>
      <c r="F28">
        <v>66</v>
      </c>
      <c r="G28">
        <v>0.3</v>
      </c>
      <c r="H28">
        <v>35</v>
      </c>
      <c r="I28" s="4">
        <f t="shared" si="1"/>
        <v>10.5</v>
      </c>
    </row>
    <row r="29" spans="1:12" x14ac:dyDescent="0.25">
      <c r="A29" s="1">
        <v>42910</v>
      </c>
      <c r="B29" s="1" t="str">
        <f t="shared" si="0"/>
        <v>junio</v>
      </c>
      <c r="C29" t="s">
        <v>16</v>
      </c>
      <c r="D29">
        <v>80.5</v>
      </c>
      <c r="E29" s="2">
        <v>0.56999999999999995</v>
      </c>
      <c r="F29">
        <v>50</v>
      </c>
      <c r="G29">
        <v>0.3</v>
      </c>
      <c r="H29">
        <v>35</v>
      </c>
      <c r="I29" s="4">
        <f t="shared" si="1"/>
        <v>10.5</v>
      </c>
    </row>
    <row r="30" spans="1:12" x14ac:dyDescent="0.25">
      <c r="A30" s="1">
        <v>42915</v>
      </c>
      <c r="B30" s="1" t="str">
        <f t="shared" si="0"/>
        <v>junio</v>
      </c>
      <c r="C30" t="s">
        <v>18</v>
      </c>
      <c r="D30">
        <v>86.5</v>
      </c>
      <c r="E30" s="2">
        <v>0.54</v>
      </c>
      <c r="F30">
        <v>64</v>
      </c>
      <c r="G30">
        <v>0.3</v>
      </c>
      <c r="H30">
        <v>35</v>
      </c>
      <c r="I30" s="4">
        <f t="shared" si="1"/>
        <v>10.5</v>
      </c>
    </row>
    <row r="31" spans="1:12" x14ac:dyDescent="0.25">
      <c r="A31" s="1">
        <v>42919</v>
      </c>
      <c r="B31" s="1" t="str">
        <f t="shared" si="0"/>
        <v>julio</v>
      </c>
      <c r="C31" t="s">
        <v>15</v>
      </c>
      <c r="D31">
        <v>81.5</v>
      </c>
      <c r="E31" s="2">
        <v>0.54</v>
      </c>
      <c r="F31">
        <v>68</v>
      </c>
      <c r="G31">
        <v>0.5</v>
      </c>
      <c r="H31">
        <v>35</v>
      </c>
      <c r="I31" s="4">
        <f t="shared" si="1"/>
        <v>17.5</v>
      </c>
      <c r="K31" s="12" t="s">
        <v>33</v>
      </c>
    </row>
    <row r="32" spans="1:12" x14ac:dyDescent="0.25">
      <c r="A32" s="1">
        <v>42923</v>
      </c>
      <c r="B32" s="1" t="str">
        <f t="shared" si="0"/>
        <v>julio</v>
      </c>
      <c r="C32" t="s">
        <v>14</v>
      </c>
      <c r="D32">
        <v>82.5</v>
      </c>
      <c r="E32" s="2">
        <v>0.56999999999999995</v>
      </c>
      <c r="F32">
        <v>41</v>
      </c>
      <c r="G32">
        <v>0.5</v>
      </c>
      <c r="H32">
        <v>35</v>
      </c>
      <c r="I32" s="4">
        <f t="shared" si="1"/>
        <v>17.5</v>
      </c>
      <c r="K32" t="s">
        <v>27</v>
      </c>
      <c r="L32">
        <f>AVERAGE(D1:D366)</f>
        <v>60.731232876712454</v>
      </c>
    </row>
    <row r="33" spans="1:12" x14ac:dyDescent="0.25">
      <c r="A33" s="1">
        <v>42927</v>
      </c>
      <c r="B33" s="1" t="str">
        <f t="shared" si="0"/>
        <v>julio</v>
      </c>
      <c r="C33" t="s">
        <v>19</v>
      </c>
      <c r="D33">
        <v>83.5</v>
      </c>
      <c r="E33" s="2">
        <v>0.54</v>
      </c>
      <c r="F33">
        <v>40</v>
      </c>
      <c r="G33">
        <v>0.5</v>
      </c>
      <c r="H33">
        <v>35</v>
      </c>
      <c r="I33" s="4">
        <f t="shared" si="1"/>
        <v>17.5</v>
      </c>
      <c r="K33" t="s">
        <v>32</v>
      </c>
      <c r="L33">
        <f>MEDIAN(D1:D366)</f>
        <v>61.099999999999994</v>
      </c>
    </row>
    <row r="34" spans="1:12" x14ac:dyDescent="0.25">
      <c r="A34" s="1">
        <v>42931</v>
      </c>
      <c r="B34" s="1" t="str">
        <f t="shared" si="0"/>
        <v>julio</v>
      </c>
      <c r="C34" t="s">
        <v>16</v>
      </c>
      <c r="D34">
        <v>82.5</v>
      </c>
      <c r="E34" s="2">
        <v>0.54</v>
      </c>
      <c r="F34">
        <v>56</v>
      </c>
      <c r="G34">
        <v>0.5</v>
      </c>
      <c r="H34">
        <v>35</v>
      </c>
      <c r="I34" s="4">
        <f t="shared" si="1"/>
        <v>17.5</v>
      </c>
      <c r="K34" t="s">
        <v>28</v>
      </c>
      <c r="L34">
        <f>_xlfn.MODE.SNGL(D1:D366)</f>
        <v>55.9</v>
      </c>
    </row>
    <row r="35" spans="1:12" x14ac:dyDescent="0.25">
      <c r="A35" s="1">
        <v>42936</v>
      </c>
      <c r="B35" s="1" t="str">
        <f t="shared" si="0"/>
        <v>julio</v>
      </c>
      <c r="C35" t="s">
        <v>18</v>
      </c>
      <c r="D35">
        <v>86.5</v>
      </c>
      <c r="E35" s="2">
        <v>0.56999999999999995</v>
      </c>
      <c r="F35">
        <v>44</v>
      </c>
      <c r="G35">
        <v>0.5</v>
      </c>
      <c r="H35">
        <v>35</v>
      </c>
      <c r="I35" s="4">
        <f t="shared" si="1"/>
        <v>17.5</v>
      </c>
      <c r="K35" t="s">
        <v>29</v>
      </c>
      <c r="L35">
        <f>_xlfn.VAR.P(D1:D366)</f>
        <v>261.60033957589519</v>
      </c>
    </row>
    <row r="36" spans="1:12" x14ac:dyDescent="0.25">
      <c r="A36" s="1">
        <v>42940</v>
      </c>
      <c r="B36" s="1" t="str">
        <f t="shared" si="0"/>
        <v>julio</v>
      </c>
      <c r="C36" t="s">
        <v>15</v>
      </c>
      <c r="D36">
        <v>83.5</v>
      </c>
      <c r="E36" s="2">
        <v>0.56999999999999995</v>
      </c>
      <c r="F36">
        <v>69</v>
      </c>
      <c r="G36">
        <v>0.5</v>
      </c>
      <c r="H36">
        <v>35</v>
      </c>
      <c r="I36" s="4">
        <f t="shared" si="1"/>
        <v>17.5</v>
      </c>
      <c r="K36" t="s">
        <v>30</v>
      </c>
      <c r="L36">
        <f>_xlfn.STDEV.P(D1:D366)</f>
        <v>16.174063792872069</v>
      </c>
    </row>
    <row r="37" spans="1:12" x14ac:dyDescent="0.25">
      <c r="A37" s="1">
        <v>42945</v>
      </c>
      <c r="B37" s="1" t="str">
        <f t="shared" si="0"/>
        <v>julio</v>
      </c>
      <c r="C37" t="s">
        <v>16</v>
      </c>
      <c r="D37">
        <v>85.5</v>
      </c>
      <c r="E37" s="2">
        <v>0.56999999999999995</v>
      </c>
      <c r="F37">
        <v>50</v>
      </c>
      <c r="G37">
        <v>0.5</v>
      </c>
      <c r="H37">
        <v>35</v>
      </c>
      <c r="I37" s="4">
        <f t="shared" si="1"/>
        <v>17.5</v>
      </c>
    </row>
    <row r="38" spans="1:12" x14ac:dyDescent="0.25">
      <c r="A38" s="1">
        <v>42892</v>
      </c>
      <c r="B38" s="1" t="str">
        <f t="shared" si="0"/>
        <v>junio</v>
      </c>
      <c r="C38" t="s">
        <v>19</v>
      </c>
      <c r="D38">
        <v>84.199999999999989</v>
      </c>
      <c r="E38" s="2">
        <v>0.56000000000000005</v>
      </c>
      <c r="F38">
        <v>44</v>
      </c>
      <c r="G38">
        <v>0.3</v>
      </c>
      <c r="H38">
        <v>34</v>
      </c>
      <c r="I38" s="4">
        <f t="shared" si="1"/>
        <v>10.199999999999999</v>
      </c>
    </row>
    <row r="39" spans="1:12" x14ac:dyDescent="0.25">
      <c r="A39" s="1">
        <v>42920</v>
      </c>
      <c r="B39" s="1" t="str">
        <f t="shared" si="0"/>
        <v>julio</v>
      </c>
      <c r="C39" t="s">
        <v>19</v>
      </c>
      <c r="D39">
        <v>84.199999999999989</v>
      </c>
      <c r="E39" s="2">
        <v>0.59</v>
      </c>
      <c r="F39">
        <v>49</v>
      </c>
      <c r="G39">
        <v>0.5</v>
      </c>
      <c r="H39">
        <v>34</v>
      </c>
      <c r="I39" s="4">
        <f t="shared" si="1"/>
        <v>17</v>
      </c>
    </row>
    <row r="40" spans="1:12" x14ac:dyDescent="0.25">
      <c r="A40" s="1">
        <v>42924</v>
      </c>
      <c r="B40" s="1" t="str">
        <f t="shared" si="0"/>
        <v>julio</v>
      </c>
      <c r="C40" t="s">
        <v>16</v>
      </c>
      <c r="D40">
        <v>83.199999999999989</v>
      </c>
      <c r="E40" s="2">
        <v>0.56999999999999995</v>
      </c>
      <c r="F40">
        <v>44</v>
      </c>
      <c r="G40">
        <v>0.5</v>
      </c>
      <c r="H40">
        <v>34</v>
      </c>
      <c r="I40" s="4">
        <f t="shared" si="1"/>
        <v>17</v>
      </c>
    </row>
    <row r="41" spans="1:12" x14ac:dyDescent="0.25">
      <c r="A41" s="1">
        <v>42928</v>
      </c>
      <c r="B41" s="1" t="str">
        <f t="shared" si="0"/>
        <v>julio</v>
      </c>
      <c r="C41" t="s">
        <v>20</v>
      </c>
      <c r="D41">
        <v>80.199999999999989</v>
      </c>
      <c r="E41" s="2">
        <v>0.56000000000000005</v>
      </c>
      <c r="F41">
        <v>39</v>
      </c>
      <c r="G41">
        <v>0.5</v>
      </c>
      <c r="H41">
        <v>34</v>
      </c>
      <c r="I41" s="4">
        <f t="shared" si="1"/>
        <v>17</v>
      </c>
    </row>
    <row r="42" spans="1:12" x14ac:dyDescent="0.25">
      <c r="A42" s="1">
        <v>42932</v>
      </c>
      <c r="B42" s="1" t="str">
        <f t="shared" si="0"/>
        <v>julio</v>
      </c>
      <c r="C42" t="s">
        <v>17</v>
      </c>
      <c r="D42">
        <v>79.199999999999989</v>
      </c>
      <c r="E42" s="2">
        <v>0.59</v>
      </c>
      <c r="F42">
        <v>50</v>
      </c>
      <c r="G42">
        <v>0.5</v>
      </c>
      <c r="H42">
        <v>34</v>
      </c>
      <c r="I42" s="4">
        <f t="shared" si="1"/>
        <v>17</v>
      </c>
    </row>
    <row r="43" spans="1:12" x14ac:dyDescent="0.25">
      <c r="A43" s="1">
        <v>42946</v>
      </c>
      <c r="B43" s="1" t="str">
        <f t="shared" si="0"/>
        <v>julio</v>
      </c>
      <c r="C43" t="s">
        <v>17</v>
      </c>
      <c r="D43">
        <v>78.199999999999989</v>
      </c>
      <c r="E43" s="2">
        <v>0.59</v>
      </c>
      <c r="F43">
        <v>52</v>
      </c>
      <c r="G43">
        <v>0.5</v>
      </c>
      <c r="H43">
        <v>34</v>
      </c>
      <c r="I43" s="4">
        <f t="shared" si="1"/>
        <v>17</v>
      </c>
    </row>
    <row r="44" spans="1:12" x14ac:dyDescent="0.25">
      <c r="A44" s="1">
        <v>42888</v>
      </c>
      <c r="B44" s="1" t="str">
        <f t="shared" si="0"/>
        <v>junio</v>
      </c>
      <c r="C44" t="s">
        <v>14</v>
      </c>
      <c r="D44">
        <v>79.899999999999991</v>
      </c>
      <c r="E44" s="2">
        <v>0.59</v>
      </c>
      <c r="F44">
        <v>48</v>
      </c>
      <c r="G44">
        <v>0.3</v>
      </c>
      <c r="H44">
        <v>33</v>
      </c>
      <c r="I44" s="4">
        <f t="shared" si="1"/>
        <v>9.9</v>
      </c>
    </row>
    <row r="45" spans="1:12" x14ac:dyDescent="0.25">
      <c r="A45" s="1">
        <v>42909</v>
      </c>
      <c r="B45" s="1" t="str">
        <f t="shared" si="0"/>
        <v>junio</v>
      </c>
      <c r="C45" t="s">
        <v>14</v>
      </c>
      <c r="D45">
        <v>79.899999999999991</v>
      </c>
      <c r="E45" s="2">
        <v>0.61</v>
      </c>
      <c r="F45">
        <v>39</v>
      </c>
      <c r="G45">
        <v>0.3</v>
      </c>
      <c r="H45">
        <v>33</v>
      </c>
      <c r="I45" s="4">
        <f t="shared" si="1"/>
        <v>9.9</v>
      </c>
    </row>
    <row r="46" spans="1:12" x14ac:dyDescent="0.25">
      <c r="A46" s="1">
        <v>42914</v>
      </c>
      <c r="B46" s="1" t="str">
        <f t="shared" si="0"/>
        <v>junio</v>
      </c>
      <c r="C46" t="s">
        <v>20</v>
      </c>
      <c r="D46">
        <v>75.899999999999991</v>
      </c>
      <c r="E46" s="2">
        <v>0.59</v>
      </c>
      <c r="F46">
        <v>65</v>
      </c>
      <c r="G46">
        <v>0.3</v>
      </c>
      <c r="H46">
        <v>33</v>
      </c>
      <c r="I46" s="4">
        <f t="shared" si="1"/>
        <v>9.9</v>
      </c>
    </row>
    <row r="47" spans="1:12" x14ac:dyDescent="0.25">
      <c r="A47" s="1">
        <v>42925</v>
      </c>
      <c r="B47" s="1" t="str">
        <f t="shared" si="0"/>
        <v>julio</v>
      </c>
      <c r="C47" t="s">
        <v>17</v>
      </c>
      <c r="D47">
        <v>77.899999999999991</v>
      </c>
      <c r="E47" s="2">
        <v>0.59</v>
      </c>
      <c r="F47">
        <v>44</v>
      </c>
      <c r="G47">
        <v>0.5</v>
      </c>
      <c r="H47">
        <v>33</v>
      </c>
      <c r="I47" s="4">
        <f t="shared" si="1"/>
        <v>16.5</v>
      </c>
    </row>
    <row r="48" spans="1:12" x14ac:dyDescent="0.25">
      <c r="A48" s="1">
        <v>42929</v>
      </c>
      <c r="B48" s="1" t="str">
        <f t="shared" si="0"/>
        <v>julio</v>
      </c>
      <c r="C48" t="s">
        <v>18</v>
      </c>
      <c r="D48">
        <v>78.899999999999991</v>
      </c>
      <c r="E48" s="2">
        <v>0.61</v>
      </c>
      <c r="F48">
        <v>49</v>
      </c>
      <c r="G48">
        <v>0.5</v>
      </c>
      <c r="H48">
        <v>33</v>
      </c>
      <c r="I48" s="4">
        <f t="shared" si="1"/>
        <v>16.5</v>
      </c>
    </row>
    <row r="49" spans="1:9" x14ac:dyDescent="0.25">
      <c r="A49" s="1">
        <v>42933</v>
      </c>
      <c r="B49" s="1" t="str">
        <f t="shared" si="0"/>
        <v>julio</v>
      </c>
      <c r="C49" t="s">
        <v>15</v>
      </c>
      <c r="D49">
        <v>80.899999999999991</v>
      </c>
      <c r="E49" s="2">
        <v>0.56999999999999995</v>
      </c>
      <c r="F49">
        <v>64</v>
      </c>
      <c r="G49">
        <v>0.5</v>
      </c>
      <c r="H49">
        <v>33</v>
      </c>
      <c r="I49" s="4">
        <f t="shared" si="1"/>
        <v>16.5</v>
      </c>
    </row>
    <row r="50" spans="1:9" x14ac:dyDescent="0.25">
      <c r="A50" s="1">
        <v>42937</v>
      </c>
      <c r="B50" s="1" t="str">
        <f t="shared" si="0"/>
        <v>julio</v>
      </c>
      <c r="C50" t="s">
        <v>14</v>
      </c>
      <c r="D50">
        <v>76.899999999999991</v>
      </c>
      <c r="E50" s="2">
        <v>0.56999999999999995</v>
      </c>
      <c r="F50">
        <v>59</v>
      </c>
      <c r="G50">
        <v>0.5</v>
      </c>
      <c r="H50">
        <v>33</v>
      </c>
      <c r="I50" s="4">
        <f t="shared" si="1"/>
        <v>16.5</v>
      </c>
    </row>
    <row r="51" spans="1:9" x14ac:dyDescent="0.25">
      <c r="A51" s="1">
        <v>42941</v>
      </c>
      <c r="B51" s="1" t="str">
        <f t="shared" si="0"/>
        <v>julio</v>
      </c>
      <c r="C51" t="s">
        <v>19</v>
      </c>
      <c r="D51">
        <v>79.899999999999991</v>
      </c>
      <c r="E51" s="2">
        <v>0.56999999999999995</v>
      </c>
      <c r="F51">
        <v>64</v>
      </c>
      <c r="G51">
        <v>0.5</v>
      </c>
      <c r="H51">
        <v>33</v>
      </c>
      <c r="I51" s="4">
        <f t="shared" si="1"/>
        <v>16.5</v>
      </c>
    </row>
    <row r="52" spans="1:9" x14ac:dyDescent="0.25">
      <c r="A52" s="1">
        <v>42891</v>
      </c>
      <c r="B52" s="1" t="str">
        <f t="shared" si="0"/>
        <v>junio</v>
      </c>
      <c r="C52" t="s">
        <v>15</v>
      </c>
      <c r="D52">
        <v>78.599999999999994</v>
      </c>
      <c r="E52" s="2">
        <v>0.59</v>
      </c>
      <c r="F52">
        <v>36</v>
      </c>
      <c r="G52">
        <v>0.3</v>
      </c>
      <c r="H52">
        <v>32</v>
      </c>
      <c r="I52" s="4">
        <f t="shared" si="1"/>
        <v>9.6</v>
      </c>
    </row>
    <row r="53" spans="1:9" x14ac:dyDescent="0.25">
      <c r="A53" s="1">
        <v>42895</v>
      </c>
      <c r="B53" s="1" t="str">
        <f t="shared" si="0"/>
        <v>junio</v>
      </c>
      <c r="C53" t="s">
        <v>14</v>
      </c>
      <c r="D53">
        <v>77.599999999999994</v>
      </c>
      <c r="E53" s="2">
        <v>0.61</v>
      </c>
      <c r="F53">
        <v>44</v>
      </c>
      <c r="G53">
        <v>0.3</v>
      </c>
      <c r="H53">
        <v>32</v>
      </c>
      <c r="I53" s="4">
        <f t="shared" si="1"/>
        <v>9.6</v>
      </c>
    </row>
    <row r="54" spans="1:9" x14ac:dyDescent="0.25">
      <c r="A54" s="1">
        <v>42899</v>
      </c>
      <c r="B54" s="1" t="str">
        <f t="shared" si="0"/>
        <v>junio</v>
      </c>
      <c r="C54" t="s">
        <v>19</v>
      </c>
      <c r="D54">
        <v>75.599999999999994</v>
      </c>
      <c r="E54" s="2">
        <v>0.59</v>
      </c>
      <c r="F54">
        <v>65</v>
      </c>
      <c r="G54">
        <v>0.3</v>
      </c>
      <c r="H54">
        <v>32</v>
      </c>
      <c r="I54" s="4">
        <f t="shared" si="1"/>
        <v>9.6</v>
      </c>
    </row>
    <row r="55" spans="1:9" x14ac:dyDescent="0.25">
      <c r="A55" s="1">
        <v>42904</v>
      </c>
      <c r="B55" s="1" t="str">
        <f t="shared" si="0"/>
        <v>junio</v>
      </c>
      <c r="C55" t="s">
        <v>17</v>
      </c>
      <c r="D55">
        <v>72.599999999999994</v>
      </c>
      <c r="E55" s="2">
        <v>0.59</v>
      </c>
      <c r="F55">
        <v>60</v>
      </c>
      <c r="G55">
        <v>0.3</v>
      </c>
      <c r="H55">
        <v>32</v>
      </c>
      <c r="I55" s="4">
        <f t="shared" si="1"/>
        <v>9.6</v>
      </c>
    </row>
    <row r="56" spans="1:9" x14ac:dyDescent="0.25">
      <c r="A56" s="1">
        <v>42921</v>
      </c>
      <c r="B56" s="1" t="str">
        <f t="shared" si="0"/>
        <v>julio</v>
      </c>
      <c r="C56" t="s">
        <v>20</v>
      </c>
      <c r="D56">
        <v>73.599999999999994</v>
      </c>
      <c r="E56" s="2">
        <v>0.63</v>
      </c>
      <c r="F56">
        <v>55</v>
      </c>
      <c r="G56">
        <v>0.5</v>
      </c>
      <c r="H56">
        <v>32</v>
      </c>
      <c r="I56" s="4">
        <f t="shared" si="1"/>
        <v>16</v>
      </c>
    </row>
    <row r="57" spans="1:9" x14ac:dyDescent="0.25">
      <c r="A57" s="1">
        <v>42942</v>
      </c>
      <c r="B57" s="1" t="str">
        <f t="shared" si="0"/>
        <v>julio</v>
      </c>
      <c r="C57" t="s">
        <v>20</v>
      </c>
      <c r="D57">
        <v>76.599999999999994</v>
      </c>
      <c r="E57" s="2">
        <v>0.59</v>
      </c>
      <c r="F57">
        <v>37</v>
      </c>
      <c r="G57">
        <v>0.5</v>
      </c>
      <c r="H57">
        <v>32</v>
      </c>
      <c r="I57" s="4">
        <f t="shared" si="1"/>
        <v>16</v>
      </c>
    </row>
    <row r="58" spans="1:9" x14ac:dyDescent="0.25">
      <c r="A58" s="1">
        <v>42947</v>
      </c>
      <c r="B58" s="1" t="str">
        <f t="shared" si="0"/>
        <v>julio</v>
      </c>
      <c r="C58" t="s">
        <v>15</v>
      </c>
      <c r="D58">
        <v>74.599999999999994</v>
      </c>
      <c r="E58" s="2">
        <v>0.61</v>
      </c>
      <c r="F58">
        <v>38</v>
      </c>
      <c r="G58">
        <v>0.5</v>
      </c>
      <c r="H58">
        <v>32</v>
      </c>
      <c r="I58" s="4">
        <f t="shared" si="1"/>
        <v>16</v>
      </c>
    </row>
    <row r="59" spans="1:9" x14ac:dyDescent="0.25">
      <c r="A59" s="1">
        <v>42948</v>
      </c>
      <c r="B59" s="1" t="str">
        <f t="shared" si="0"/>
        <v>agosto</v>
      </c>
      <c r="C59" t="s">
        <v>19</v>
      </c>
      <c r="D59">
        <v>75.599999999999994</v>
      </c>
      <c r="E59" s="2">
        <v>0.63</v>
      </c>
      <c r="F59">
        <v>56</v>
      </c>
      <c r="G59">
        <v>0.5</v>
      </c>
      <c r="H59">
        <v>32</v>
      </c>
      <c r="I59" s="4">
        <f t="shared" si="1"/>
        <v>16</v>
      </c>
    </row>
    <row r="60" spans="1:9" x14ac:dyDescent="0.25">
      <c r="A60" s="1">
        <v>42952</v>
      </c>
      <c r="B60" s="1" t="str">
        <f t="shared" si="0"/>
        <v>agosto</v>
      </c>
      <c r="C60" t="s">
        <v>16</v>
      </c>
      <c r="D60">
        <v>76.599999999999994</v>
      </c>
      <c r="E60" s="2">
        <v>0.61</v>
      </c>
      <c r="F60">
        <v>66</v>
      </c>
      <c r="G60">
        <v>0.5</v>
      </c>
      <c r="H60">
        <v>32</v>
      </c>
      <c r="I60" s="4">
        <f t="shared" si="1"/>
        <v>16</v>
      </c>
    </row>
    <row r="61" spans="1:9" x14ac:dyDescent="0.25">
      <c r="A61" s="1">
        <v>42956</v>
      </c>
      <c r="B61" s="1" t="str">
        <f t="shared" si="0"/>
        <v>agosto</v>
      </c>
      <c r="C61" t="s">
        <v>20</v>
      </c>
      <c r="D61">
        <v>76.599999999999994</v>
      </c>
      <c r="E61" s="2">
        <v>0.63</v>
      </c>
      <c r="F61">
        <v>55</v>
      </c>
      <c r="G61">
        <v>0.5</v>
      </c>
      <c r="H61">
        <v>32</v>
      </c>
      <c r="I61" s="4">
        <f t="shared" si="1"/>
        <v>16</v>
      </c>
    </row>
    <row r="62" spans="1:9" x14ac:dyDescent="0.25">
      <c r="A62" s="1">
        <v>42961</v>
      </c>
      <c r="B62" s="1" t="str">
        <f t="shared" si="0"/>
        <v>agosto</v>
      </c>
      <c r="C62" t="s">
        <v>15</v>
      </c>
      <c r="D62">
        <v>72.599999999999994</v>
      </c>
      <c r="E62" s="2">
        <v>0.59</v>
      </c>
      <c r="F62">
        <v>43</v>
      </c>
      <c r="G62">
        <v>0.5</v>
      </c>
      <c r="H62">
        <v>32</v>
      </c>
      <c r="I62" s="4">
        <f t="shared" si="1"/>
        <v>16</v>
      </c>
    </row>
    <row r="63" spans="1:9" x14ac:dyDescent="0.25">
      <c r="A63" s="1">
        <v>42966</v>
      </c>
      <c r="B63" s="1" t="str">
        <f t="shared" si="0"/>
        <v>agosto</v>
      </c>
      <c r="C63" t="s">
        <v>16</v>
      </c>
      <c r="D63">
        <v>79.599999999999994</v>
      </c>
      <c r="E63" s="2">
        <v>0.61</v>
      </c>
      <c r="F63">
        <v>58</v>
      </c>
      <c r="G63">
        <v>0.5</v>
      </c>
      <c r="H63">
        <v>32</v>
      </c>
      <c r="I63" s="4">
        <f t="shared" si="1"/>
        <v>16</v>
      </c>
    </row>
    <row r="64" spans="1:9" x14ac:dyDescent="0.25">
      <c r="A64" s="1">
        <v>42971</v>
      </c>
      <c r="B64" s="1" t="str">
        <f t="shared" si="0"/>
        <v>agosto</v>
      </c>
      <c r="C64" t="s">
        <v>18</v>
      </c>
      <c r="D64">
        <v>74.599999999999994</v>
      </c>
      <c r="E64" s="2">
        <v>0.59</v>
      </c>
      <c r="F64">
        <v>64</v>
      </c>
      <c r="G64">
        <v>0.5</v>
      </c>
      <c r="H64">
        <v>32</v>
      </c>
      <c r="I64" s="4">
        <f t="shared" si="1"/>
        <v>16</v>
      </c>
    </row>
    <row r="65" spans="1:9" x14ac:dyDescent="0.25">
      <c r="A65" s="1">
        <v>42975</v>
      </c>
      <c r="B65" s="1" t="str">
        <f t="shared" si="0"/>
        <v>agosto</v>
      </c>
      <c r="C65" t="s">
        <v>15</v>
      </c>
      <c r="D65">
        <v>77.599999999999994</v>
      </c>
      <c r="E65" s="2">
        <v>0.63</v>
      </c>
      <c r="F65">
        <v>49</v>
      </c>
      <c r="G65">
        <v>0.5</v>
      </c>
      <c r="H65">
        <v>32</v>
      </c>
      <c r="I65" s="4">
        <f t="shared" si="1"/>
        <v>16</v>
      </c>
    </row>
    <row r="66" spans="1:9" x14ac:dyDescent="0.25">
      <c r="A66" s="1">
        <v>42859</v>
      </c>
      <c r="B66" s="1" t="str">
        <f t="shared" ref="B66:B129" si="2">TEXT(A66, "MMMM")</f>
        <v>mayo</v>
      </c>
      <c r="C66" t="s">
        <v>18</v>
      </c>
      <c r="D66">
        <v>71.3</v>
      </c>
      <c r="E66" s="2">
        <v>0.63</v>
      </c>
      <c r="F66">
        <v>64</v>
      </c>
      <c r="G66">
        <v>0.3</v>
      </c>
      <c r="H66">
        <v>31</v>
      </c>
      <c r="I66" s="4">
        <f t="shared" ref="I66:I129" si="3" xml:space="preserve"> G66*H66</f>
        <v>9.2999999999999989</v>
      </c>
    </row>
    <row r="67" spans="1:9" x14ac:dyDescent="0.25">
      <c r="A67" s="1">
        <v>42864</v>
      </c>
      <c r="B67" s="1" t="str">
        <f t="shared" si="2"/>
        <v>mayo</v>
      </c>
      <c r="C67" t="s">
        <v>19</v>
      </c>
      <c r="D67">
        <v>71.3</v>
      </c>
      <c r="E67" s="2">
        <v>0.63</v>
      </c>
      <c r="F67">
        <v>56</v>
      </c>
      <c r="G67">
        <v>0.3</v>
      </c>
      <c r="H67">
        <v>31</v>
      </c>
      <c r="I67" s="4">
        <f t="shared" si="3"/>
        <v>9.2999999999999989</v>
      </c>
    </row>
    <row r="68" spans="1:9" x14ac:dyDescent="0.25">
      <c r="A68" s="1">
        <v>42869</v>
      </c>
      <c r="B68" s="1" t="str">
        <f t="shared" si="2"/>
        <v>mayo</v>
      </c>
      <c r="C68" t="s">
        <v>17</v>
      </c>
      <c r="D68">
        <v>77.3</v>
      </c>
      <c r="E68" s="2">
        <v>0.63</v>
      </c>
      <c r="F68">
        <v>58</v>
      </c>
      <c r="G68">
        <v>0.3</v>
      </c>
      <c r="H68">
        <v>31</v>
      </c>
      <c r="I68" s="4">
        <f t="shared" si="3"/>
        <v>9.2999999999999989</v>
      </c>
    </row>
    <row r="69" spans="1:9" x14ac:dyDescent="0.25">
      <c r="A69" s="1">
        <v>42874</v>
      </c>
      <c r="B69" s="1" t="str">
        <f t="shared" si="2"/>
        <v>mayo</v>
      </c>
      <c r="C69" t="s">
        <v>14</v>
      </c>
      <c r="D69">
        <v>75.3</v>
      </c>
      <c r="E69" s="2">
        <v>0.61</v>
      </c>
      <c r="F69">
        <v>58</v>
      </c>
      <c r="G69">
        <v>0.3</v>
      </c>
      <c r="H69">
        <v>31</v>
      </c>
      <c r="I69" s="4">
        <f t="shared" si="3"/>
        <v>9.2999999999999989</v>
      </c>
    </row>
    <row r="70" spans="1:9" x14ac:dyDescent="0.25">
      <c r="A70" s="1">
        <v>42878</v>
      </c>
      <c r="B70" s="1" t="str">
        <f t="shared" si="2"/>
        <v>mayo</v>
      </c>
      <c r="C70" t="s">
        <v>19</v>
      </c>
      <c r="D70">
        <v>76.3</v>
      </c>
      <c r="E70" s="2">
        <v>0.63</v>
      </c>
      <c r="F70">
        <v>45</v>
      </c>
      <c r="G70">
        <v>0.3</v>
      </c>
      <c r="H70">
        <v>31</v>
      </c>
      <c r="I70" s="4">
        <f t="shared" si="3"/>
        <v>9.2999999999999989</v>
      </c>
    </row>
    <row r="71" spans="1:9" x14ac:dyDescent="0.25">
      <c r="A71" s="1">
        <v>42882</v>
      </c>
      <c r="B71" s="1" t="str">
        <f t="shared" si="2"/>
        <v>mayo</v>
      </c>
      <c r="C71" t="s">
        <v>16</v>
      </c>
      <c r="D71">
        <v>77.3</v>
      </c>
      <c r="E71" s="2">
        <v>0.63</v>
      </c>
      <c r="F71">
        <v>56</v>
      </c>
      <c r="G71">
        <v>0.3</v>
      </c>
      <c r="H71">
        <v>31</v>
      </c>
      <c r="I71" s="4">
        <f t="shared" si="3"/>
        <v>9.2999999999999989</v>
      </c>
    </row>
    <row r="72" spans="1:9" x14ac:dyDescent="0.25">
      <c r="A72" s="1">
        <v>42886</v>
      </c>
      <c r="B72" s="1" t="str">
        <f t="shared" si="2"/>
        <v>mayo</v>
      </c>
      <c r="C72" t="s">
        <v>20</v>
      </c>
      <c r="D72">
        <v>77.3</v>
      </c>
      <c r="E72" s="2">
        <v>0.65</v>
      </c>
      <c r="F72">
        <v>56</v>
      </c>
      <c r="G72">
        <v>0.3</v>
      </c>
      <c r="H72">
        <v>31</v>
      </c>
      <c r="I72" s="4">
        <f t="shared" si="3"/>
        <v>9.2999999999999989</v>
      </c>
    </row>
    <row r="73" spans="1:9" x14ac:dyDescent="0.25">
      <c r="A73" s="1">
        <v>42887</v>
      </c>
      <c r="B73" s="1" t="str">
        <f t="shared" si="2"/>
        <v>junio</v>
      </c>
      <c r="C73" t="s">
        <v>18</v>
      </c>
      <c r="D73">
        <v>71.3</v>
      </c>
      <c r="E73" s="2">
        <v>0.65</v>
      </c>
      <c r="F73">
        <v>42</v>
      </c>
      <c r="G73">
        <v>0.3</v>
      </c>
      <c r="H73">
        <v>31</v>
      </c>
      <c r="I73" s="4">
        <f t="shared" si="3"/>
        <v>9.2999999999999989</v>
      </c>
    </row>
    <row r="74" spans="1:9" x14ac:dyDescent="0.25">
      <c r="A74" s="1">
        <v>42903</v>
      </c>
      <c r="B74" s="1" t="str">
        <f t="shared" si="2"/>
        <v>junio</v>
      </c>
      <c r="C74" t="s">
        <v>16</v>
      </c>
      <c r="D74">
        <v>76.3</v>
      </c>
      <c r="E74" s="2">
        <v>0.65</v>
      </c>
      <c r="F74">
        <v>47</v>
      </c>
      <c r="G74">
        <v>0.3</v>
      </c>
      <c r="H74">
        <v>31</v>
      </c>
      <c r="I74" s="4">
        <f t="shared" si="3"/>
        <v>9.2999999999999989</v>
      </c>
    </row>
    <row r="75" spans="1:9" x14ac:dyDescent="0.25">
      <c r="A75" s="1">
        <v>42908</v>
      </c>
      <c r="B75" s="1" t="str">
        <f t="shared" si="2"/>
        <v>junio</v>
      </c>
      <c r="C75" t="s">
        <v>18</v>
      </c>
      <c r="D75">
        <v>72.3</v>
      </c>
      <c r="E75" s="2">
        <v>0.65</v>
      </c>
      <c r="F75">
        <v>36</v>
      </c>
      <c r="G75">
        <v>0.3</v>
      </c>
      <c r="H75">
        <v>31</v>
      </c>
      <c r="I75" s="4">
        <f t="shared" si="3"/>
        <v>9.2999999999999989</v>
      </c>
    </row>
    <row r="76" spans="1:9" x14ac:dyDescent="0.25">
      <c r="A76" s="1">
        <v>42913</v>
      </c>
      <c r="B76" s="1" t="str">
        <f t="shared" si="2"/>
        <v>junio</v>
      </c>
      <c r="C76" t="s">
        <v>19</v>
      </c>
      <c r="D76">
        <v>75.3</v>
      </c>
      <c r="E76" s="2">
        <v>0.63</v>
      </c>
      <c r="F76">
        <v>62</v>
      </c>
      <c r="G76">
        <v>0.3</v>
      </c>
      <c r="H76">
        <v>31</v>
      </c>
      <c r="I76" s="4">
        <f t="shared" si="3"/>
        <v>9.2999999999999989</v>
      </c>
    </row>
    <row r="77" spans="1:9" x14ac:dyDescent="0.25">
      <c r="A77" s="1">
        <v>42949</v>
      </c>
      <c r="B77" s="1" t="str">
        <f t="shared" si="2"/>
        <v>agosto</v>
      </c>
      <c r="C77" t="s">
        <v>20</v>
      </c>
      <c r="D77">
        <v>76.3</v>
      </c>
      <c r="E77" s="2">
        <v>0.63</v>
      </c>
      <c r="F77">
        <v>48</v>
      </c>
      <c r="G77">
        <v>0.5</v>
      </c>
      <c r="H77">
        <v>31</v>
      </c>
      <c r="I77" s="4">
        <f t="shared" si="3"/>
        <v>15.5</v>
      </c>
    </row>
    <row r="78" spans="1:9" x14ac:dyDescent="0.25">
      <c r="A78" s="1">
        <v>42953</v>
      </c>
      <c r="B78" s="1" t="str">
        <f t="shared" si="2"/>
        <v>agosto</v>
      </c>
      <c r="C78" t="s">
        <v>17</v>
      </c>
      <c r="D78">
        <v>77.3</v>
      </c>
      <c r="E78" s="2">
        <v>0.61</v>
      </c>
      <c r="F78">
        <v>36</v>
      </c>
      <c r="G78">
        <v>0.5</v>
      </c>
      <c r="H78">
        <v>31</v>
      </c>
      <c r="I78" s="4">
        <f t="shared" si="3"/>
        <v>15.5</v>
      </c>
    </row>
    <row r="79" spans="1:9" x14ac:dyDescent="0.25">
      <c r="A79" s="1">
        <v>42957</v>
      </c>
      <c r="B79" s="1" t="str">
        <f t="shared" si="2"/>
        <v>agosto</v>
      </c>
      <c r="C79" t="s">
        <v>18</v>
      </c>
      <c r="D79">
        <v>70.3</v>
      </c>
      <c r="E79" s="2">
        <v>0.65</v>
      </c>
      <c r="F79">
        <v>56</v>
      </c>
      <c r="G79">
        <v>0.5</v>
      </c>
      <c r="H79">
        <v>31</v>
      </c>
      <c r="I79" s="4">
        <f t="shared" si="3"/>
        <v>15.5</v>
      </c>
    </row>
    <row r="80" spans="1:9" x14ac:dyDescent="0.25">
      <c r="A80" s="1">
        <v>42962</v>
      </c>
      <c r="B80" s="1" t="str">
        <f t="shared" si="2"/>
        <v>agosto</v>
      </c>
      <c r="C80" t="s">
        <v>19</v>
      </c>
      <c r="D80">
        <v>74.3</v>
      </c>
      <c r="E80" s="2">
        <v>0.63</v>
      </c>
      <c r="F80">
        <v>44</v>
      </c>
      <c r="G80">
        <v>0.5</v>
      </c>
      <c r="H80">
        <v>31</v>
      </c>
      <c r="I80" s="4">
        <f t="shared" si="3"/>
        <v>15.5</v>
      </c>
    </row>
    <row r="81" spans="1:9" x14ac:dyDescent="0.25">
      <c r="A81" s="1">
        <v>42967</v>
      </c>
      <c r="B81" s="1" t="str">
        <f t="shared" si="2"/>
        <v>agosto</v>
      </c>
      <c r="C81" t="s">
        <v>17</v>
      </c>
      <c r="D81">
        <v>74.3</v>
      </c>
      <c r="E81" s="2">
        <v>0.65</v>
      </c>
      <c r="F81">
        <v>53</v>
      </c>
      <c r="G81">
        <v>0.5</v>
      </c>
      <c r="H81">
        <v>31</v>
      </c>
      <c r="I81" s="4">
        <f t="shared" si="3"/>
        <v>15.5</v>
      </c>
    </row>
    <row r="82" spans="1:9" x14ac:dyDescent="0.25">
      <c r="A82" s="1">
        <v>42858</v>
      </c>
      <c r="B82" s="1" t="str">
        <f t="shared" si="2"/>
        <v>mayo</v>
      </c>
      <c r="C82" t="s">
        <v>20</v>
      </c>
      <c r="D82">
        <v>71</v>
      </c>
      <c r="E82" s="2">
        <v>0.63</v>
      </c>
      <c r="F82">
        <v>55</v>
      </c>
      <c r="G82">
        <v>0.3</v>
      </c>
      <c r="H82">
        <v>30</v>
      </c>
      <c r="I82" s="4">
        <f t="shared" si="3"/>
        <v>9</v>
      </c>
    </row>
    <row r="83" spans="1:9" x14ac:dyDescent="0.25">
      <c r="A83" s="1">
        <v>42863</v>
      </c>
      <c r="B83" s="1" t="str">
        <f t="shared" si="2"/>
        <v>mayo</v>
      </c>
      <c r="C83" t="s">
        <v>15</v>
      </c>
      <c r="D83">
        <v>75</v>
      </c>
      <c r="E83" s="2">
        <v>0.67</v>
      </c>
      <c r="F83">
        <v>56</v>
      </c>
      <c r="G83">
        <v>0.3</v>
      </c>
      <c r="H83">
        <v>30</v>
      </c>
      <c r="I83" s="4">
        <f t="shared" si="3"/>
        <v>9</v>
      </c>
    </row>
    <row r="84" spans="1:9" x14ac:dyDescent="0.25">
      <c r="A84" s="1">
        <v>42868</v>
      </c>
      <c r="B84" s="1" t="str">
        <f t="shared" si="2"/>
        <v>mayo</v>
      </c>
      <c r="C84" t="s">
        <v>16</v>
      </c>
      <c r="D84">
        <v>70</v>
      </c>
      <c r="E84" s="2">
        <v>0.65</v>
      </c>
      <c r="F84">
        <v>34</v>
      </c>
      <c r="G84">
        <v>0.3</v>
      </c>
      <c r="H84">
        <v>30</v>
      </c>
      <c r="I84" s="4">
        <f t="shared" si="3"/>
        <v>9</v>
      </c>
    </row>
    <row r="85" spans="1:9" x14ac:dyDescent="0.25">
      <c r="A85" s="1">
        <v>42873</v>
      </c>
      <c r="B85" s="1" t="str">
        <f t="shared" si="2"/>
        <v>mayo</v>
      </c>
      <c r="C85" t="s">
        <v>18</v>
      </c>
      <c r="D85">
        <v>72</v>
      </c>
      <c r="E85" s="2">
        <v>0.67</v>
      </c>
      <c r="F85">
        <v>53</v>
      </c>
      <c r="G85">
        <v>0.3</v>
      </c>
      <c r="H85">
        <v>30</v>
      </c>
      <c r="I85" s="4">
        <f t="shared" si="3"/>
        <v>9</v>
      </c>
    </row>
    <row r="86" spans="1:9" x14ac:dyDescent="0.25">
      <c r="A86" s="1">
        <v>42877</v>
      </c>
      <c r="B86" s="1" t="str">
        <f t="shared" si="2"/>
        <v>mayo</v>
      </c>
      <c r="C86" t="s">
        <v>15</v>
      </c>
      <c r="D86">
        <v>71</v>
      </c>
      <c r="E86" s="2">
        <v>0.67</v>
      </c>
      <c r="F86">
        <v>34</v>
      </c>
      <c r="G86">
        <v>0.3</v>
      </c>
      <c r="H86">
        <v>30</v>
      </c>
      <c r="I86" s="4">
        <f t="shared" si="3"/>
        <v>9</v>
      </c>
    </row>
    <row r="87" spans="1:9" x14ac:dyDescent="0.25">
      <c r="A87" s="1">
        <v>42881</v>
      </c>
      <c r="B87" s="1" t="str">
        <f t="shared" si="2"/>
        <v>mayo</v>
      </c>
      <c r="C87" t="s">
        <v>14</v>
      </c>
      <c r="D87">
        <v>72</v>
      </c>
      <c r="E87" s="2">
        <v>0.67</v>
      </c>
      <c r="F87">
        <v>63</v>
      </c>
      <c r="G87">
        <v>0.3</v>
      </c>
      <c r="H87">
        <v>30</v>
      </c>
      <c r="I87" s="4">
        <f t="shared" si="3"/>
        <v>9</v>
      </c>
    </row>
    <row r="88" spans="1:9" x14ac:dyDescent="0.25">
      <c r="A88" s="1">
        <v>42885</v>
      </c>
      <c r="B88" s="1" t="str">
        <f t="shared" si="2"/>
        <v>mayo</v>
      </c>
      <c r="C88" t="s">
        <v>19</v>
      </c>
      <c r="D88">
        <v>75</v>
      </c>
      <c r="E88" s="2">
        <v>0.67</v>
      </c>
      <c r="F88">
        <v>43</v>
      </c>
      <c r="G88">
        <v>0.3</v>
      </c>
      <c r="H88">
        <v>30</v>
      </c>
      <c r="I88" s="4">
        <f t="shared" si="3"/>
        <v>9</v>
      </c>
    </row>
    <row r="89" spans="1:9" x14ac:dyDescent="0.25">
      <c r="A89" s="1">
        <v>42950</v>
      </c>
      <c r="B89" s="1" t="str">
        <f t="shared" si="2"/>
        <v>agosto</v>
      </c>
      <c r="C89" t="s">
        <v>18</v>
      </c>
      <c r="D89">
        <v>75</v>
      </c>
      <c r="E89" s="2">
        <v>0.63</v>
      </c>
      <c r="F89">
        <v>52</v>
      </c>
      <c r="G89">
        <v>0.5</v>
      </c>
      <c r="H89">
        <v>30</v>
      </c>
      <c r="I89" s="4">
        <f t="shared" si="3"/>
        <v>15</v>
      </c>
    </row>
    <row r="90" spans="1:9" x14ac:dyDescent="0.25">
      <c r="A90" s="1">
        <v>42954</v>
      </c>
      <c r="B90" s="1" t="str">
        <f t="shared" si="2"/>
        <v>agosto</v>
      </c>
      <c r="C90" t="s">
        <v>15</v>
      </c>
      <c r="D90">
        <v>75</v>
      </c>
      <c r="E90" s="2">
        <v>0.67</v>
      </c>
      <c r="F90">
        <v>38</v>
      </c>
      <c r="G90">
        <v>0.5</v>
      </c>
      <c r="H90">
        <v>30</v>
      </c>
      <c r="I90" s="4">
        <f t="shared" si="3"/>
        <v>15</v>
      </c>
    </row>
    <row r="91" spans="1:9" x14ac:dyDescent="0.25">
      <c r="A91" s="1">
        <v>42958</v>
      </c>
      <c r="B91" s="1" t="str">
        <f t="shared" si="2"/>
        <v>agosto</v>
      </c>
      <c r="C91" t="s">
        <v>14</v>
      </c>
      <c r="D91">
        <v>75</v>
      </c>
      <c r="E91" s="2">
        <v>0.67</v>
      </c>
      <c r="F91">
        <v>49</v>
      </c>
      <c r="G91">
        <v>0.5</v>
      </c>
      <c r="H91">
        <v>30</v>
      </c>
      <c r="I91" s="4">
        <f t="shared" si="3"/>
        <v>15</v>
      </c>
    </row>
    <row r="92" spans="1:9" x14ac:dyDescent="0.25">
      <c r="A92" s="1">
        <v>42963</v>
      </c>
      <c r="B92" s="1" t="str">
        <f t="shared" si="2"/>
        <v>agosto</v>
      </c>
      <c r="C92" t="s">
        <v>20</v>
      </c>
      <c r="D92">
        <v>71</v>
      </c>
      <c r="E92" s="2">
        <v>0.63</v>
      </c>
      <c r="F92">
        <v>49</v>
      </c>
      <c r="G92">
        <v>0.5</v>
      </c>
      <c r="H92">
        <v>30</v>
      </c>
      <c r="I92" s="4">
        <f t="shared" si="3"/>
        <v>15</v>
      </c>
    </row>
    <row r="93" spans="1:9" x14ac:dyDescent="0.25">
      <c r="A93" s="1">
        <v>42964</v>
      </c>
      <c r="B93" s="1" t="str">
        <f t="shared" si="2"/>
        <v>agosto</v>
      </c>
      <c r="C93" t="s">
        <v>18</v>
      </c>
      <c r="D93">
        <v>68</v>
      </c>
      <c r="E93" s="2">
        <v>0.67</v>
      </c>
      <c r="F93">
        <v>42</v>
      </c>
      <c r="G93">
        <v>0.5</v>
      </c>
      <c r="H93">
        <v>30</v>
      </c>
      <c r="I93" s="4">
        <f t="shared" si="3"/>
        <v>15</v>
      </c>
    </row>
    <row r="94" spans="1:9" x14ac:dyDescent="0.25">
      <c r="A94" s="1">
        <v>42968</v>
      </c>
      <c r="B94" s="1" t="str">
        <f t="shared" si="2"/>
        <v>agosto</v>
      </c>
      <c r="C94" t="s">
        <v>15</v>
      </c>
      <c r="D94">
        <v>68</v>
      </c>
      <c r="E94" s="2">
        <v>0.65</v>
      </c>
      <c r="F94">
        <v>58</v>
      </c>
      <c r="G94">
        <v>0.5</v>
      </c>
      <c r="H94">
        <v>30</v>
      </c>
      <c r="I94" s="4">
        <f t="shared" si="3"/>
        <v>15</v>
      </c>
    </row>
    <row r="95" spans="1:9" x14ac:dyDescent="0.25">
      <c r="A95" s="1">
        <v>42969</v>
      </c>
      <c r="B95" s="1" t="str">
        <f t="shared" si="2"/>
        <v>agosto</v>
      </c>
      <c r="C95" t="s">
        <v>19</v>
      </c>
      <c r="D95">
        <v>69</v>
      </c>
      <c r="E95" s="2">
        <v>0.63</v>
      </c>
      <c r="F95">
        <v>55</v>
      </c>
      <c r="G95">
        <v>0.5</v>
      </c>
      <c r="H95">
        <v>30</v>
      </c>
      <c r="I95" s="4">
        <f t="shared" si="3"/>
        <v>15</v>
      </c>
    </row>
    <row r="96" spans="1:9" x14ac:dyDescent="0.25">
      <c r="A96" s="1">
        <v>42972</v>
      </c>
      <c r="B96" s="1" t="str">
        <f t="shared" si="2"/>
        <v>agosto</v>
      </c>
      <c r="C96" t="s">
        <v>14</v>
      </c>
      <c r="D96">
        <v>71</v>
      </c>
      <c r="E96" s="2">
        <v>0.63</v>
      </c>
      <c r="F96">
        <v>55</v>
      </c>
      <c r="G96">
        <v>0.5</v>
      </c>
      <c r="H96">
        <v>30</v>
      </c>
      <c r="I96" s="4">
        <f t="shared" si="3"/>
        <v>15</v>
      </c>
    </row>
    <row r="97" spans="1:9" x14ac:dyDescent="0.25">
      <c r="A97" s="1">
        <v>42973</v>
      </c>
      <c r="B97" s="1" t="str">
        <f t="shared" si="2"/>
        <v>agosto</v>
      </c>
      <c r="C97" t="s">
        <v>16</v>
      </c>
      <c r="D97">
        <v>70</v>
      </c>
      <c r="E97" s="2">
        <v>0.63</v>
      </c>
      <c r="F97">
        <v>46</v>
      </c>
      <c r="G97">
        <v>0.5</v>
      </c>
      <c r="H97">
        <v>30</v>
      </c>
      <c r="I97" s="4">
        <f t="shared" si="3"/>
        <v>15</v>
      </c>
    </row>
    <row r="98" spans="1:9" x14ac:dyDescent="0.25">
      <c r="A98" s="1">
        <v>42976</v>
      </c>
      <c r="B98" s="1" t="str">
        <f t="shared" si="2"/>
        <v>agosto</v>
      </c>
      <c r="C98" t="s">
        <v>19</v>
      </c>
      <c r="D98">
        <v>75</v>
      </c>
      <c r="E98" s="2">
        <v>0.65</v>
      </c>
      <c r="F98">
        <v>40</v>
      </c>
      <c r="G98">
        <v>0.5</v>
      </c>
      <c r="H98">
        <v>30</v>
      </c>
      <c r="I98" s="4">
        <f t="shared" si="3"/>
        <v>15</v>
      </c>
    </row>
    <row r="99" spans="1:9" x14ac:dyDescent="0.25">
      <c r="A99" s="1">
        <v>42977</v>
      </c>
      <c r="B99" s="1" t="str">
        <f t="shared" si="2"/>
        <v>agosto</v>
      </c>
      <c r="C99" t="s">
        <v>20</v>
      </c>
      <c r="D99">
        <v>72</v>
      </c>
      <c r="E99" s="2">
        <v>0.63</v>
      </c>
      <c r="F99">
        <v>51</v>
      </c>
      <c r="G99">
        <v>0.5</v>
      </c>
      <c r="H99">
        <v>30</v>
      </c>
      <c r="I99" s="4">
        <f t="shared" si="3"/>
        <v>15</v>
      </c>
    </row>
    <row r="100" spans="1:9" x14ac:dyDescent="0.25">
      <c r="A100" s="1">
        <v>42856</v>
      </c>
      <c r="B100" s="1" t="str">
        <f t="shared" si="2"/>
        <v>mayo</v>
      </c>
      <c r="C100" t="s">
        <v>15</v>
      </c>
      <c r="D100">
        <v>66.699999999999989</v>
      </c>
      <c r="E100" s="2">
        <v>0.65</v>
      </c>
      <c r="F100">
        <v>56</v>
      </c>
      <c r="G100">
        <v>0.3</v>
      </c>
      <c r="H100">
        <v>29</v>
      </c>
      <c r="I100" s="4">
        <f t="shared" si="3"/>
        <v>8.6999999999999993</v>
      </c>
    </row>
    <row r="101" spans="1:9" x14ac:dyDescent="0.25">
      <c r="A101" s="1">
        <v>42857</v>
      </c>
      <c r="B101" s="1" t="str">
        <f t="shared" si="2"/>
        <v>mayo</v>
      </c>
      <c r="C101" t="s">
        <v>19</v>
      </c>
      <c r="D101">
        <v>65.699999999999989</v>
      </c>
      <c r="E101" s="2">
        <v>0.69</v>
      </c>
      <c r="F101">
        <v>40</v>
      </c>
      <c r="G101">
        <v>0.3</v>
      </c>
      <c r="H101">
        <v>29</v>
      </c>
      <c r="I101" s="4">
        <f t="shared" si="3"/>
        <v>8.6999999999999993</v>
      </c>
    </row>
    <row r="102" spans="1:9" x14ac:dyDescent="0.25">
      <c r="A102" s="1">
        <v>42861</v>
      </c>
      <c r="B102" s="1" t="str">
        <f t="shared" si="2"/>
        <v>mayo</v>
      </c>
      <c r="C102" t="s">
        <v>16</v>
      </c>
      <c r="D102">
        <v>66.699999999999989</v>
      </c>
      <c r="E102" s="2">
        <v>0.67</v>
      </c>
      <c r="F102">
        <v>51</v>
      </c>
      <c r="G102">
        <v>0.3</v>
      </c>
      <c r="H102">
        <v>29</v>
      </c>
      <c r="I102" s="4">
        <f t="shared" si="3"/>
        <v>8.6999999999999993</v>
      </c>
    </row>
    <row r="103" spans="1:9" x14ac:dyDescent="0.25">
      <c r="A103" s="1">
        <v>42862</v>
      </c>
      <c r="B103" s="1" t="str">
        <f t="shared" si="2"/>
        <v>mayo</v>
      </c>
      <c r="C103" t="s">
        <v>17</v>
      </c>
      <c r="D103">
        <v>69.699999999999989</v>
      </c>
      <c r="E103" s="2">
        <v>0.65</v>
      </c>
      <c r="F103">
        <v>49</v>
      </c>
      <c r="G103">
        <v>0.3</v>
      </c>
      <c r="H103">
        <v>29</v>
      </c>
      <c r="I103" s="4">
        <f t="shared" si="3"/>
        <v>8.6999999999999993</v>
      </c>
    </row>
    <row r="104" spans="1:9" x14ac:dyDescent="0.25">
      <c r="A104" s="1">
        <v>42866</v>
      </c>
      <c r="B104" s="1" t="str">
        <f t="shared" si="2"/>
        <v>mayo</v>
      </c>
      <c r="C104" t="s">
        <v>18</v>
      </c>
      <c r="D104">
        <v>72.699999999999989</v>
      </c>
      <c r="E104" s="2">
        <v>0.67</v>
      </c>
      <c r="F104">
        <v>57</v>
      </c>
      <c r="G104">
        <v>0.3</v>
      </c>
      <c r="H104">
        <v>29</v>
      </c>
      <c r="I104" s="4">
        <f t="shared" si="3"/>
        <v>8.6999999999999993</v>
      </c>
    </row>
    <row r="105" spans="1:9" x14ac:dyDescent="0.25">
      <c r="A105" s="1">
        <v>42867</v>
      </c>
      <c r="B105" s="1" t="str">
        <f t="shared" si="2"/>
        <v>mayo</v>
      </c>
      <c r="C105" t="s">
        <v>14</v>
      </c>
      <c r="D105">
        <v>66.699999999999989</v>
      </c>
      <c r="E105" s="2">
        <v>0.67</v>
      </c>
      <c r="F105">
        <v>40</v>
      </c>
      <c r="G105">
        <v>0.3</v>
      </c>
      <c r="H105">
        <v>29</v>
      </c>
      <c r="I105" s="4">
        <f t="shared" si="3"/>
        <v>8.6999999999999993</v>
      </c>
    </row>
    <row r="106" spans="1:9" x14ac:dyDescent="0.25">
      <c r="A106" s="1">
        <v>42871</v>
      </c>
      <c r="B106" s="1" t="str">
        <f t="shared" si="2"/>
        <v>mayo</v>
      </c>
      <c r="C106" t="s">
        <v>19</v>
      </c>
      <c r="D106">
        <v>65.699999999999989</v>
      </c>
      <c r="E106" s="2">
        <v>0.67</v>
      </c>
      <c r="F106">
        <v>55</v>
      </c>
      <c r="G106">
        <v>0.3</v>
      </c>
      <c r="H106">
        <v>29</v>
      </c>
      <c r="I106" s="4">
        <f t="shared" si="3"/>
        <v>8.6999999999999993</v>
      </c>
    </row>
    <row r="107" spans="1:9" x14ac:dyDescent="0.25">
      <c r="A107" s="1">
        <v>42872</v>
      </c>
      <c r="B107" s="1" t="str">
        <f t="shared" si="2"/>
        <v>mayo</v>
      </c>
      <c r="C107" t="s">
        <v>20</v>
      </c>
      <c r="D107">
        <v>70.699999999999989</v>
      </c>
      <c r="E107" s="2">
        <v>0.67</v>
      </c>
      <c r="F107">
        <v>43</v>
      </c>
      <c r="G107">
        <v>0.3</v>
      </c>
      <c r="H107">
        <v>29</v>
      </c>
      <c r="I107" s="4">
        <f t="shared" si="3"/>
        <v>8.6999999999999993</v>
      </c>
    </row>
    <row r="108" spans="1:9" x14ac:dyDescent="0.25">
      <c r="A108" s="1">
        <v>42876</v>
      </c>
      <c r="B108" s="1" t="str">
        <f t="shared" si="2"/>
        <v>mayo</v>
      </c>
      <c r="C108" t="s">
        <v>17</v>
      </c>
      <c r="D108">
        <v>71.699999999999989</v>
      </c>
      <c r="E108" s="2">
        <v>0.69</v>
      </c>
      <c r="F108">
        <v>47</v>
      </c>
      <c r="G108">
        <v>0.3</v>
      </c>
      <c r="H108">
        <v>29</v>
      </c>
      <c r="I108" s="4">
        <f t="shared" si="3"/>
        <v>8.6999999999999993</v>
      </c>
    </row>
    <row r="109" spans="1:9" x14ac:dyDescent="0.25">
      <c r="A109" s="1">
        <v>42880</v>
      </c>
      <c r="B109" s="1" t="str">
        <f t="shared" si="2"/>
        <v>mayo</v>
      </c>
      <c r="C109" t="s">
        <v>18</v>
      </c>
      <c r="D109">
        <v>71.699999999999989</v>
      </c>
      <c r="E109" s="2">
        <v>0.69</v>
      </c>
      <c r="F109">
        <v>53</v>
      </c>
      <c r="G109">
        <v>0.3</v>
      </c>
      <c r="H109">
        <v>29</v>
      </c>
      <c r="I109" s="4">
        <f t="shared" si="3"/>
        <v>8.6999999999999993</v>
      </c>
    </row>
    <row r="110" spans="1:9" x14ac:dyDescent="0.25">
      <c r="A110" s="1">
        <v>42883</v>
      </c>
      <c r="B110" s="1" t="str">
        <f t="shared" si="2"/>
        <v>mayo</v>
      </c>
      <c r="C110" t="s">
        <v>17</v>
      </c>
      <c r="D110">
        <v>71.699999999999989</v>
      </c>
      <c r="E110" s="2">
        <v>0.65</v>
      </c>
      <c r="F110">
        <v>45</v>
      </c>
      <c r="G110">
        <v>0.3</v>
      </c>
      <c r="H110">
        <v>29</v>
      </c>
      <c r="I110" s="4">
        <f t="shared" si="3"/>
        <v>8.6999999999999993</v>
      </c>
    </row>
    <row r="111" spans="1:9" x14ac:dyDescent="0.25">
      <c r="A111" s="1">
        <v>42884</v>
      </c>
      <c r="B111" s="1" t="str">
        <f t="shared" si="2"/>
        <v>mayo</v>
      </c>
      <c r="C111" t="s">
        <v>15</v>
      </c>
      <c r="D111">
        <v>66.699999999999989</v>
      </c>
      <c r="E111" s="2">
        <v>0.65</v>
      </c>
      <c r="F111">
        <v>32</v>
      </c>
      <c r="G111">
        <v>0.3</v>
      </c>
      <c r="H111">
        <v>29</v>
      </c>
      <c r="I111" s="4">
        <f t="shared" si="3"/>
        <v>8.6999999999999993</v>
      </c>
    </row>
    <row r="112" spans="1:9" x14ac:dyDescent="0.25">
      <c r="A112" s="1">
        <v>42951</v>
      </c>
      <c r="B112" s="1" t="str">
        <f t="shared" si="2"/>
        <v>agosto</v>
      </c>
      <c r="C112" t="s">
        <v>14</v>
      </c>
      <c r="D112">
        <v>70.699999999999989</v>
      </c>
      <c r="E112" s="2">
        <v>0.69</v>
      </c>
      <c r="F112">
        <v>34</v>
      </c>
      <c r="G112">
        <v>0.5</v>
      </c>
      <c r="H112">
        <v>29</v>
      </c>
      <c r="I112" s="4">
        <f t="shared" si="3"/>
        <v>14.5</v>
      </c>
    </row>
    <row r="113" spans="1:9" x14ac:dyDescent="0.25">
      <c r="A113" s="1">
        <v>42955</v>
      </c>
      <c r="B113" s="1" t="str">
        <f t="shared" si="2"/>
        <v>agosto</v>
      </c>
      <c r="C113" t="s">
        <v>19</v>
      </c>
      <c r="D113">
        <v>68.699999999999989</v>
      </c>
      <c r="E113" s="2">
        <v>0.65</v>
      </c>
      <c r="F113">
        <v>50</v>
      </c>
      <c r="G113">
        <v>0.5</v>
      </c>
      <c r="H113">
        <v>29</v>
      </c>
      <c r="I113" s="4">
        <f t="shared" si="3"/>
        <v>14.5</v>
      </c>
    </row>
    <row r="114" spans="1:9" x14ac:dyDescent="0.25">
      <c r="A114" s="1">
        <v>42959</v>
      </c>
      <c r="B114" s="1" t="str">
        <f t="shared" si="2"/>
        <v>agosto</v>
      </c>
      <c r="C114" t="s">
        <v>16</v>
      </c>
      <c r="D114">
        <v>67.699999999999989</v>
      </c>
      <c r="E114" s="2">
        <v>0.65</v>
      </c>
      <c r="F114">
        <v>43</v>
      </c>
      <c r="G114">
        <v>0.5</v>
      </c>
      <c r="H114">
        <v>29</v>
      </c>
      <c r="I114" s="4">
        <f t="shared" si="3"/>
        <v>14.5</v>
      </c>
    </row>
    <row r="115" spans="1:9" x14ac:dyDescent="0.25">
      <c r="A115" s="1">
        <v>42960</v>
      </c>
      <c r="B115" s="1" t="str">
        <f t="shared" si="2"/>
        <v>agosto</v>
      </c>
      <c r="C115" t="s">
        <v>17</v>
      </c>
      <c r="D115">
        <v>67.699999999999989</v>
      </c>
      <c r="E115" s="2">
        <v>0.65</v>
      </c>
      <c r="F115">
        <v>54</v>
      </c>
      <c r="G115">
        <v>0.5</v>
      </c>
      <c r="H115">
        <v>29</v>
      </c>
      <c r="I115" s="4">
        <f t="shared" si="3"/>
        <v>14.5</v>
      </c>
    </row>
    <row r="116" spans="1:9" x14ac:dyDescent="0.25">
      <c r="A116" s="1">
        <v>42965</v>
      </c>
      <c r="B116" s="1" t="str">
        <f t="shared" si="2"/>
        <v>agosto</v>
      </c>
      <c r="C116" t="s">
        <v>14</v>
      </c>
      <c r="D116">
        <v>65.699999999999989</v>
      </c>
      <c r="E116" s="2">
        <v>0.69</v>
      </c>
      <c r="F116">
        <v>45</v>
      </c>
      <c r="G116">
        <v>0.5</v>
      </c>
      <c r="H116">
        <v>29</v>
      </c>
      <c r="I116" s="4">
        <f t="shared" si="3"/>
        <v>14.5</v>
      </c>
    </row>
    <row r="117" spans="1:9" x14ac:dyDescent="0.25">
      <c r="A117" s="1">
        <v>42970</v>
      </c>
      <c r="B117" s="1" t="str">
        <f t="shared" si="2"/>
        <v>agosto</v>
      </c>
      <c r="C117" t="s">
        <v>20</v>
      </c>
      <c r="D117">
        <v>70.699999999999989</v>
      </c>
      <c r="E117" s="2">
        <v>0.67</v>
      </c>
      <c r="F117">
        <v>33</v>
      </c>
      <c r="G117">
        <v>0.5</v>
      </c>
      <c r="H117">
        <v>29</v>
      </c>
      <c r="I117" s="4">
        <f t="shared" si="3"/>
        <v>14.5</v>
      </c>
    </row>
    <row r="118" spans="1:9" x14ac:dyDescent="0.25">
      <c r="A118" s="1">
        <v>42974</v>
      </c>
      <c r="B118" s="1" t="str">
        <f t="shared" si="2"/>
        <v>agosto</v>
      </c>
      <c r="C118" t="s">
        <v>17</v>
      </c>
      <c r="D118">
        <v>65.699999999999989</v>
      </c>
      <c r="E118" s="2">
        <v>0.65</v>
      </c>
      <c r="F118">
        <v>45</v>
      </c>
      <c r="G118">
        <v>0.5</v>
      </c>
      <c r="H118">
        <v>29</v>
      </c>
      <c r="I118" s="4">
        <f t="shared" si="3"/>
        <v>14.5</v>
      </c>
    </row>
    <row r="119" spans="1:9" x14ac:dyDescent="0.25">
      <c r="A119" s="1">
        <v>42978</v>
      </c>
      <c r="B119" s="1" t="str">
        <f t="shared" si="2"/>
        <v>agosto</v>
      </c>
      <c r="C119" t="s">
        <v>18</v>
      </c>
      <c r="D119">
        <v>67.699999999999989</v>
      </c>
      <c r="E119" s="2">
        <v>0.69</v>
      </c>
      <c r="F119">
        <v>58</v>
      </c>
      <c r="G119">
        <v>0.5</v>
      </c>
      <c r="H119">
        <v>29</v>
      </c>
      <c r="I119" s="4">
        <f t="shared" si="3"/>
        <v>14.5</v>
      </c>
    </row>
    <row r="120" spans="1:9" x14ac:dyDescent="0.25">
      <c r="A120" s="1">
        <v>42979</v>
      </c>
      <c r="B120" s="1" t="str">
        <f t="shared" si="2"/>
        <v>septiembre</v>
      </c>
      <c r="C120" t="s">
        <v>14</v>
      </c>
      <c r="D120">
        <v>71.699999999999989</v>
      </c>
      <c r="E120" s="2">
        <v>0.69</v>
      </c>
      <c r="F120">
        <v>41</v>
      </c>
      <c r="G120">
        <v>0.3</v>
      </c>
      <c r="H120">
        <v>29</v>
      </c>
      <c r="I120" s="4">
        <f t="shared" si="3"/>
        <v>8.6999999999999993</v>
      </c>
    </row>
    <row r="121" spans="1:9" x14ac:dyDescent="0.25">
      <c r="A121" s="1">
        <v>42984</v>
      </c>
      <c r="B121" s="1" t="str">
        <f t="shared" si="2"/>
        <v>septiembre</v>
      </c>
      <c r="C121" t="s">
        <v>20</v>
      </c>
      <c r="D121">
        <v>71.699999999999989</v>
      </c>
      <c r="E121" s="2">
        <v>0.69</v>
      </c>
      <c r="F121">
        <v>60</v>
      </c>
      <c r="G121">
        <v>0.3</v>
      </c>
      <c r="H121">
        <v>29</v>
      </c>
      <c r="I121" s="4">
        <f t="shared" si="3"/>
        <v>8.6999999999999993</v>
      </c>
    </row>
    <row r="122" spans="1:9" x14ac:dyDescent="0.25">
      <c r="A122" s="1">
        <v>43005</v>
      </c>
      <c r="B122" s="1" t="str">
        <f t="shared" si="2"/>
        <v>septiembre</v>
      </c>
      <c r="C122" t="s">
        <v>20</v>
      </c>
      <c r="D122">
        <v>70.699999999999989</v>
      </c>
      <c r="E122" s="2">
        <v>0.67</v>
      </c>
      <c r="F122">
        <v>51</v>
      </c>
      <c r="G122">
        <v>0.3</v>
      </c>
      <c r="H122">
        <v>29</v>
      </c>
      <c r="I122" s="4">
        <f t="shared" si="3"/>
        <v>8.6999999999999993</v>
      </c>
    </row>
    <row r="123" spans="1:9" x14ac:dyDescent="0.25">
      <c r="A123" s="1">
        <v>42830</v>
      </c>
      <c r="B123" s="1" t="str">
        <f t="shared" si="2"/>
        <v>abril</v>
      </c>
      <c r="C123" t="s">
        <v>20</v>
      </c>
      <c r="D123">
        <v>64.399999999999991</v>
      </c>
      <c r="E123" s="2">
        <v>0.71</v>
      </c>
      <c r="F123">
        <v>33</v>
      </c>
      <c r="G123">
        <v>0.3</v>
      </c>
      <c r="H123">
        <v>28</v>
      </c>
      <c r="I123" s="4">
        <f t="shared" si="3"/>
        <v>8.4</v>
      </c>
    </row>
    <row r="124" spans="1:9" x14ac:dyDescent="0.25">
      <c r="A124" s="1">
        <v>42860</v>
      </c>
      <c r="B124" s="1" t="str">
        <f t="shared" si="2"/>
        <v>mayo</v>
      </c>
      <c r="C124" t="s">
        <v>14</v>
      </c>
      <c r="D124">
        <v>69.399999999999991</v>
      </c>
      <c r="E124" s="2">
        <v>0.71</v>
      </c>
      <c r="F124">
        <v>31</v>
      </c>
      <c r="G124">
        <v>0.3</v>
      </c>
      <c r="H124">
        <v>28</v>
      </c>
      <c r="I124" s="4">
        <f t="shared" si="3"/>
        <v>8.4</v>
      </c>
    </row>
    <row r="125" spans="1:9" x14ac:dyDescent="0.25">
      <c r="A125" s="1">
        <v>42865</v>
      </c>
      <c r="B125" s="1" t="str">
        <f t="shared" si="2"/>
        <v>mayo</v>
      </c>
      <c r="C125" t="s">
        <v>20</v>
      </c>
      <c r="D125">
        <v>69.399999999999991</v>
      </c>
      <c r="E125" s="2">
        <v>0.69</v>
      </c>
      <c r="F125">
        <v>40</v>
      </c>
      <c r="G125">
        <v>0.3</v>
      </c>
      <c r="H125">
        <v>28</v>
      </c>
      <c r="I125" s="4">
        <f t="shared" si="3"/>
        <v>8.4</v>
      </c>
    </row>
    <row r="126" spans="1:9" x14ac:dyDescent="0.25">
      <c r="A126" s="1">
        <v>42870</v>
      </c>
      <c r="B126" s="1" t="str">
        <f t="shared" si="2"/>
        <v>mayo</v>
      </c>
      <c r="C126" t="s">
        <v>15</v>
      </c>
      <c r="D126">
        <v>63.399999999999991</v>
      </c>
      <c r="E126" s="2">
        <v>0.69</v>
      </c>
      <c r="F126">
        <v>32</v>
      </c>
      <c r="G126">
        <v>0.3</v>
      </c>
      <c r="H126">
        <v>28</v>
      </c>
      <c r="I126" s="4">
        <f t="shared" si="3"/>
        <v>8.4</v>
      </c>
    </row>
    <row r="127" spans="1:9" x14ac:dyDescent="0.25">
      <c r="A127" s="1">
        <v>42875</v>
      </c>
      <c r="B127" s="1" t="str">
        <f t="shared" si="2"/>
        <v>mayo</v>
      </c>
      <c r="C127" t="s">
        <v>16</v>
      </c>
      <c r="D127">
        <v>64.399999999999991</v>
      </c>
      <c r="E127" s="2">
        <v>0.67</v>
      </c>
      <c r="F127">
        <v>59</v>
      </c>
      <c r="G127">
        <v>0.3</v>
      </c>
      <c r="H127">
        <v>28</v>
      </c>
      <c r="I127" s="4">
        <f t="shared" si="3"/>
        <v>8.4</v>
      </c>
    </row>
    <row r="128" spans="1:9" x14ac:dyDescent="0.25">
      <c r="A128" s="1">
        <v>42879</v>
      </c>
      <c r="B128" s="1" t="str">
        <f t="shared" si="2"/>
        <v>mayo</v>
      </c>
      <c r="C128" t="s">
        <v>20</v>
      </c>
      <c r="D128">
        <v>69.399999999999991</v>
      </c>
      <c r="E128" s="2">
        <v>0.69</v>
      </c>
      <c r="F128">
        <v>34</v>
      </c>
      <c r="G128">
        <v>0.3</v>
      </c>
      <c r="H128">
        <v>28</v>
      </c>
      <c r="I128" s="4">
        <f t="shared" si="3"/>
        <v>8.4</v>
      </c>
    </row>
    <row r="129" spans="1:9" x14ac:dyDescent="0.25">
      <c r="A129" s="1">
        <v>42980</v>
      </c>
      <c r="B129" s="1" t="str">
        <f t="shared" si="2"/>
        <v>septiembre</v>
      </c>
      <c r="C129" t="s">
        <v>16</v>
      </c>
      <c r="D129">
        <v>67.399999999999991</v>
      </c>
      <c r="E129" s="2">
        <v>0.69</v>
      </c>
      <c r="F129">
        <v>53</v>
      </c>
      <c r="G129">
        <v>0.3</v>
      </c>
      <c r="H129">
        <v>28</v>
      </c>
      <c r="I129" s="4">
        <f t="shared" si="3"/>
        <v>8.4</v>
      </c>
    </row>
    <row r="130" spans="1:9" x14ac:dyDescent="0.25">
      <c r="A130" s="1">
        <v>42985</v>
      </c>
      <c r="B130" s="1" t="str">
        <f t="shared" ref="B130:B193" si="4">TEXT(A130, "MMMM")</f>
        <v>septiembre</v>
      </c>
      <c r="C130" t="s">
        <v>18</v>
      </c>
      <c r="D130">
        <v>68.399999999999991</v>
      </c>
      <c r="E130" s="2">
        <v>0.67</v>
      </c>
      <c r="F130">
        <v>49</v>
      </c>
      <c r="G130">
        <v>0.3</v>
      </c>
      <c r="H130">
        <v>28</v>
      </c>
      <c r="I130" s="4">
        <f t="shared" ref="I130:I193" si="5" xml:space="preserve"> G130*H130</f>
        <v>8.4</v>
      </c>
    </row>
    <row r="131" spans="1:9" x14ac:dyDescent="0.25">
      <c r="A131" s="1">
        <v>42989</v>
      </c>
      <c r="B131" s="1" t="str">
        <f t="shared" si="4"/>
        <v>septiembre</v>
      </c>
      <c r="C131" t="s">
        <v>15</v>
      </c>
      <c r="D131">
        <v>68.399999999999991</v>
      </c>
      <c r="E131" s="2">
        <v>0.69</v>
      </c>
      <c r="F131">
        <v>38</v>
      </c>
      <c r="G131">
        <v>0.3</v>
      </c>
      <c r="H131">
        <v>28</v>
      </c>
      <c r="I131" s="4">
        <f t="shared" si="5"/>
        <v>8.4</v>
      </c>
    </row>
    <row r="132" spans="1:9" x14ac:dyDescent="0.25">
      <c r="A132" s="1">
        <v>42993</v>
      </c>
      <c r="B132" s="1" t="str">
        <f t="shared" si="4"/>
        <v>septiembre</v>
      </c>
      <c r="C132" t="s">
        <v>14</v>
      </c>
      <c r="D132">
        <v>63.399999999999991</v>
      </c>
      <c r="E132" s="2">
        <v>0.67</v>
      </c>
      <c r="F132">
        <v>41</v>
      </c>
      <c r="G132">
        <v>0.3</v>
      </c>
      <c r="H132">
        <v>28</v>
      </c>
      <c r="I132" s="4">
        <f t="shared" si="5"/>
        <v>8.4</v>
      </c>
    </row>
    <row r="133" spans="1:9" x14ac:dyDescent="0.25">
      <c r="A133" s="1">
        <v>42997</v>
      </c>
      <c r="B133" s="1" t="str">
        <f t="shared" si="4"/>
        <v>septiembre</v>
      </c>
      <c r="C133" t="s">
        <v>19</v>
      </c>
      <c r="D133">
        <v>67.399999999999991</v>
      </c>
      <c r="E133" s="2">
        <v>0.67</v>
      </c>
      <c r="F133">
        <v>48</v>
      </c>
      <c r="G133">
        <v>0.3</v>
      </c>
      <c r="H133">
        <v>28</v>
      </c>
      <c r="I133" s="4">
        <f t="shared" si="5"/>
        <v>8.4</v>
      </c>
    </row>
    <row r="134" spans="1:9" x14ac:dyDescent="0.25">
      <c r="A134" s="1">
        <v>43001</v>
      </c>
      <c r="B134" s="1" t="str">
        <f t="shared" si="4"/>
        <v>septiembre</v>
      </c>
      <c r="C134" t="s">
        <v>16</v>
      </c>
      <c r="D134">
        <v>63.399999999999991</v>
      </c>
      <c r="E134" s="2">
        <v>0.71</v>
      </c>
      <c r="F134">
        <v>39</v>
      </c>
      <c r="G134">
        <v>0.3</v>
      </c>
      <c r="H134">
        <v>28</v>
      </c>
      <c r="I134" s="4">
        <f t="shared" si="5"/>
        <v>8.4</v>
      </c>
    </row>
    <row r="135" spans="1:9" x14ac:dyDescent="0.25">
      <c r="A135" s="1">
        <v>43002</v>
      </c>
      <c r="B135" s="1" t="str">
        <f t="shared" si="4"/>
        <v>septiembre</v>
      </c>
      <c r="C135" t="s">
        <v>17</v>
      </c>
      <c r="D135">
        <v>63.399999999999991</v>
      </c>
      <c r="E135" s="2">
        <v>0.71</v>
      </c>
      <c r="F135">
        <v>43</v>
      </c>
      <c r="G135">
        <v>0.3</v>
      </c>
      <c r="H135">
        <v>28</v>
      </c>
      <c r="I135" s="4">
        <f t="shared" si="5"/>
        <v>8.4</v>
      </c>
    </row>
    <row r="136" spans="1:9" x14ac:dyDescent="0.25">
      <c r="A136" s="1">
        <v>43006</v>
      </c>
      <c r="B136" s="1" t="str">
        <f t="shared" si="4"/>
        <v>septiembre</v>
      </c>
      <c r="C136" t="s">
        <v>18</v>
      </c>
      <c r="D136">
        <v>67.399999999999991</v>
      </c>
      <c r="E136" s="2">
        <v>0.69</v>
      </c>
      <c r="F136">
        <v>38</v>
      </c>
      <c r="G136">
        <v>0.3</v>
      </c>
      <c r="H136">
        <v>28</v>
      </c>
      <c r="I136" s="4">
        <f t="shared" si="5"/>
        <v>8.4</v>
      </c>
    </row>
    <row r="137" spans="1:9" x14ac:dyDescent="0.25">
      <c r="A137" s="1">
        <v>42829</v>
      </c>
      <c r="B137" s="1" t="str">
        <f t="shared" si="4"/>
        <v>abril</v>
      </c>
      <c r="C137" t="s">
        <v>19</v>
      </c>
      <c r="D137">
        <v>62.099999999999994</v>
      </c>
      <c r="E137" s="2">
        <v>0.71</v>
      </c>
      <c r="F137">
        <v>31</v>
      </c>
      <c r="G137">
        <v>0.3</v>
      </c>
      <c r="H137">
        <v>27</v>
      </c>
      <c r="I137" s="4">
        <f t="shared" si="5"/>
        <v>8.1</v>
      </c>
    </row>
    <row r="138" spans="1:9" x14ac:dyDescent="0.25">
      <c r="A138" s="1">
        <v>42834</v>
      </c>
      <c r="B138" s="1" t="str">
        <f t="shared" si="4"/>
        <v>abril</v>
      </c>
      <c r="C138" t="s">
        <v>17</v>
      </c>
      <c r="D138">
        <v>63.099999999999994</v>
      </c>
      <c r="E138" s="2">
        <v>0.69</v>
      </c>
      <c r="F138">
        <v>52</v>
      </c>
      <c r="G138">
        <v>0.3</v>
      </c>
      <c r="H138">
        <v>27</v>
      </c>
      <c r="I138" s="4">
        <f t="shared" si="5"/>
        <v>8.1</v>
      </c>
    </row>
    <row r="139" spans="1:9" x14ac:dyDescent="0.25">
      <c r="A139" s="1">
        <v>42837</v>
      </c>
      <c r="B139" s="1" t="str">
        <f t="shared" si="4"/>
        <v>abril</v>
      </c>
      <c r="C139" t="s">
        <v>20</v>
      </c>
      <c r="D139">
        <v>66.099999999999994</v>
      </c>
      <c r="E139" s="2">
        <v>0.74</v>
      </c>
      <c r="F139">
        <v>30</v>
      </c>
      <c r="G139">
        <v>0.3</v>
      </c>
      <c r="H139">
        <v>27</v>
      </c>
      <c r="I139" s="4">
        <f t="shared" si="5"/>
        <v>8.1</v>
      </c>
    </row>
    <row r="140" spans="1:9" x14ac:dyDescent="0.25">
      <c r="A140" s="1">
        <v>42838</v>
      </c>
      <c r="B140" s="1" t="str">
        <f t="shared" si="4"/>
        <v>abril</v>
      </c>
      <c r="C140" t="s">
        <v>18</v>
      </c>
      <c r="D140">
        <v>61.099999999999994</v>
      </c>
      <c r="E140" s="2">
        <v>0.69</v>
      </c>
      <c r="F140">
        <v>46</v>
      </c>
      <c r="G140">
        <v>0.3</v>
      </c>
      <c r="H140">
        <v>27</v>
      </c>
      <c r="I140" s="4">
        <f t="shared" si="5"/>
        <v>8.1</v>
      </c>
    </row>
    <row r="141" spans="1:9" x14ac:dyDescent="0.25">
      <c r="A141" s="1">
        <v>42841</v>
      </c>
      <c r="B141" s="1" t="str">
        <f t="shared" si="4"/>
        <v>abril</v>
      </c>
      <c r="C141" t="s">
        <v>17</v>
      </c>
      <c r="D141">
        <v>65.099999999999994</v>
      </c>
      <c r="E141" s="2">
        <v>0.69</v>
      </c>
      <c r="F141">
        <v>43</v>
      </c>
      <c r="G141">
        <v>0.3</v>
      </c>
      <c r="H141">
        <v>27</v>
      </c>
      <c r="I141" s="4">
        <f t="shared" si="5"/>
        <v>8.1</v>
      </c>
    </row>
    <row r="142" spans="1:9" x14ac:dyDescent="0.25">
      <c r="A142" s="1">
        <v>42842</v>
      </c>
      <c r="B142" s="1" t="str">
        <f t="shared" si="4"/>
        <v>abril</v>
      </c>
      <c r="C142" t="s">
        <v>15</v>
      </c>
      <c r="D142">
        <v>64.099999999999994</v>
      </c>
      <c r="E142" s="2">
        <v>0.71</v>
      </c>
      <c r="F142">
        <v>56</v>
      </c>
      <c r="G142">
        <v>0.3</v>
      </c>
      <c r="H142">
        <v>27</v>
      </c>
      <c r="I142" s="4">
        <f t="shared" si="5"/>
        <v>8.1</v>
      </c>
    </row>
    <row r="143" spans="1:9" x14ac:dyDescent="0.25">
      <c r="A143" s="1">
        <v>42845</v>
      </c>
      <c r="B143" s="1" t="str">
        <f t="shared" si="4"/>
        <v>abril</v>
      </c>
      <c r="C143" t="s">
        <v>18</v>
      </c>
      <c r="D143">
        <v>68.099999999999994</v>
      </c>
      <c r="E143" s="2">
        <v>0.69</v>
      </c>
      <c r="F143">
        <v>42</v>
      </c>
      <c r="G143">
        <v>0.3</v>
      </c>
      <c r="H143">
        <v>27</v>
      </c>
      <c r="I143" s="4">
        <f t="shared" si="5"/>
        <v>8.1</v>
      </c>
    </row>
    <row r="144" spans="1:9" x14ac:dyDescent="0.25">
      <c r="A144" s="1">
        <v>42846</v>
      </c>
      <c r="B144" s="1" t="str">
        <f t="shared" si="4"/>
        <v>abril</v>
      </c>
      <c r="C144" t="s">
        <v>14</v>
      </c>
      <c r="D144">
        <v>67.099999999999994</v>
      </c>
      <c r="E144" s="2">
        <v>0.74</v>
      </c>
      <c r="F144">
        <v>48</v>
      </c>
      <c r="G144">
        <v>0.3</v>
      </c>
      <c r="H144">
        <v>27</v>
      </c>
      <c r="I144" s="4">
        <f t="shared" si="5"/>
        <v>8.1</v>
      </c>
    </row>
    <row r="145" spans="1:9" x14ac:dyDescent="0.25">
      <c r="A145" s="1">
        <v>42849</v>
      </c>
      <c r="B145" s="1" t="str">
        <f t="shared" si="4"/>
        <v>abril</v>
      </c>
      <c r="C145" t="s">
        <v>15</v>
      </c>
      <c r="D145">
        <v>65.099999999999994</v>
      </c>
      <c r="E145" s="2">
        <v>0.69</v>
      </c>
      <c r="F145">
        <v>48</v>
      </c>
      <c r="G145">
        <v>0.3</v>
      </c>
      <c r="H145">
        <v>27</v>
      </c>
      <c r="I145" s="4">
        <f t="shared" si="5"/>
        <v>8.1</v>
      </c>
    </row>
    <row r="146" spans="1:9" x14ac:dyDescent="0.25">
      <c r="A146" s="1">
        <v>42850</v>
      </c>
      <c r="B146" s="1" t="str">
        <f t="shared" si="4"/>
        <v>abril</v>
      </c>
      <c r="C146" t="s">
        <v>19</v>
      </c>
      <c r="D146">
        <v>65.099999999999994</v>
      </c>
      <c r="E146" s="2">
        <v>0.71</v>
      </c>
      <c r="F146">
        <v>37</v>
      </c>
      <c r="G146">
        <v>0.3</v>
      </c>
      <c r="H146">
        <v>27</v>
      </c>
      <c r="I146" s="4">
        <f t="shared" si="5"/>
        <v>8.1</v>
      </c>
    </row>
    <row r="147" spans="1:9" x14ac:dyDescent="0.25">
      <c r="A147" s="1">
        <v>42854</v>
      </c>
      <c r="B147" s="1" t="str">
        <f t="shared" si="4"/>
        <v>abril</v>
      </c>
      <c r="C147" t="s">
        <v>16</v>
      </c>
      <c r="D147">
        <v>65.099999999999994</v>
      </c>
      <c r="E147" s="2">
        <v>0.71</v>
      </c>
      <c r="F147">
        <v>32</v>
      </c>
      <c r="G147">
        <v>0.3</v>
      </c>
      <c r="H147">
        <v>27</v>
      </c>
      <c r="I147" s="4">
        <f t="shared" si="5"/>
        <v>8.1</v>
      </c>
    </row>
    <row r="148" spans="1:9" x14ac:dyDescent="0.25">
      <c r="A148" s="1">
        <v>42855</v>
      </c>
      <c r="B148" s="1" t="str">
        <f t="shared" si="4"/>
        <v>abril</v>
      </c>
      <c r="C148" t="s">
        <v>17</v>
      </c>
      <c r="D148">
        <v>67.099999999999994</v>
      </c>
      <c r="E148" s="2">
        <v>0.74</v>
      </c>
      <c r="F148">
        <v>35</v>
      </c>
      <c r="G148">
        <v>0.3</v>
      </c>
      <c r="H148">
        <v>27</v>
      </c>
      <c r="I148" s="4">
        <f t="shared" si="5"/>
        <v>8.1</v>
      </c>
    </row>
    <row r="149" spans="1:9" x14ac:dyDescent="0.25">
      <c r="A149" s="1">
        <v>42981</v>
      </c>
      <c r="B149" s="1" t="str">
        <f t="shared" si="4"/>
        <v>septiembre</v>
      </c>
      <c r="C149" t="s">
        <v>17</v>
      </c>
      <c r="D149">
        <v>61.099999999999994</v>
      </c>
      <c r="E149" s="2">
        <v>0.69</v>
      </c>
      <c r="F149">
        <v>50</v>
      </c>
      <c r="G149">
        <v>0.3</v>
      </c>
      <c r="H149">
        <v>27</v>
      </c>
      <c r="I149" s="4">
        <f t="shared" si="5"/>
        <v>8.1</v>
      </c>
    </row>
    <row r="150" spans="1:9" x14ac:dyDescent="0.25">
      <c r="A150" s="1">
        <v>42986</v>
      </c>
      <c r="B150" s="1" t="str">
        <f t="shared" si="4"/>
        <v>septiembre</v>
      </c>
      <c r="C150" t="s">
        <v>14</v>
      </c>
      <c r="D150">
        <v>65.099999999999994</v>
      </c>
      <c r="E150" s="2">
        <v>0.71</v>
      </c>
      <c r="F150">
        <v>37</v>
      </c>
      <c r="G150">
        <v>0.3</v>
      </c>
      <c r="H150">
        <v>27</v>
      </c>
      <c r="I150" s="4">
        <f t="shared" si="5"/>
        <v>8.1</v>
      </c>
    </row>
    <row r="151" spans="1:9" x14ac:dyDescent="0.25">
      <c r="A151" s="1">
        <v>42990</v>
      </c>
      <c r="B151" s="1" t="str">
        <f t="shared" si="4"/>
        <v>septiembre</v>
      </c>
      <c r="C151" t="s">
        <v>19</v>
      </c>
      <c r="D151">
        <v>61.099999999999994</v>
      </c>
      <c r="E151" s="2">
        <v>0.71</v>
      </c>
      <c r="F151">
        <v>36</v>
      </c>
      <c r="G151">
        <v>0.3</v>
      </c>
      <c r="H151">
        <v>27</v>
      </c>
      <c r="I151" s="4">
        <f t="shared" si="5"/>
        <v>8.1</v>
      </c>
    </row>
    <row r="152" spans="1:9" x14ac:dyDescent="0.25">
      <c r="A152" s="1">
        <v>42994</v>
      </c>
      <c r="B152" s="1" t="str">
        <f t="shared" si="4"/>
        <v>septiembre</v>
      </c>
      <c r="C152" t="s">
        <v>16</v>
      </c>
      <c r="D152">
        <v>68.099999999999994</v>
      </c>
      <c r="E152" s="2">
        <v>0.69</v>
      </c>
      <c r="F152">
        <v>37</v>
      </c>
      <c r="G152">
        <v>0.3</v>
      </c>
      <c r="H152">
        <v>27</v>
      </c>
      <c r="I152" s="4">
        <f t="shared" si="5"/>
        <v>8.1</v>
      </c>
    </row>
    <row r="153" spans="1:9" x14ac:dyDescent="0.25">
      <c r="A153" s="1">
        <v>42998</v>
      </c>
      <c r="B153" s="1" t="str">
        <f t="shared" si="4"/>
        <v>septiembre</v>
      </c>
      <c r="C153" t="s">
        <v>20</v>
      </c>
      <c r="D153">
        <v>67.099999999999994</v>
      </c>
      <c r="E153" s="2">
        <v>0.69</v>
      </c>
      <c r="F153">
        <v>52</v>
      </c>
      <c r="G153">
        <v>0.3</v>
      </c>
      <c r="H153">
        <v>27</v>
      </c>
      <c r="I153" s="4">
        <f t="shared" si="5"/>
        <v>8.1</v>
      </c>
    </row>
    <row r="154" spans="1:9" x14ac:dyDescent="0.25">
      <c r="A154" s="1">
        <v>43003</v>
      </c>
      <c r="B154" s="1" t="str">
        <f t="shared" si="4"/>
        <v>septiembre</v>
      </c>
      <c r="C154" t="s">
        <v>15</v>
      </c>
      <c r="D154">
        <v>61.099999999999994</v>
      </c>
      <c r="E154" s="2">
        <v>0.71</v>
      </c>
      <c r="F154">
        <v>33</v>
      </c>
      <c r="G154">
        <v>0.3</v>
      </c>
      <c r="H154">
        <v>27</v>
      </c>
      <c r="I154" s="4">
        <f t="shared" si="5"/>
        <v>8.1</v>
      </c>
    </row>
    <row r="155" spans="1:9" x14ac:dyDescent="0.25">
      <c r="A155" s="1">
        <v>43007</v>
      </c>
      <c r="B155" s="1" t="str">
        <f t="shared" si="4"/>
        <v>septiembre</v>
      </c>
      <c r="C155" t="s">
        <v>14</v>
      </c>
      <c r="D155">
        <v>66.099999999999994</v>
      </c>
      <c r="E155" s="2">
        <v>0.71</v>
      </c>
      <c r="F155">
        <v>48</v>
      </c>
      <c r="G155">
        <v>0.3</v>
      </c>
      <c r="H155">
        <v>27</v>
      </c>
      <c r="I155" s="4">
        <f t="shared" si="5"/>
        <v>8.1</v>
      </c>
    </row>
    <row r="156" spans="1:9" x14ac:dyDescent="0.25">
      <c r="A156" s="1">
        <v>42827</v>
      </c>
      <c r="B156" s="1" t="str">
        <f t="shared" si="4"/>
        <v>abril</v>
      </c>
      <c r="C156" t="s">
        <v>17</v>
      </c>
      <c r="D156">
        <v>65.8</v>
      </c>
      <c r="E156" s="2">
        <v>0.74</v>
      </c>
      <c r="F156">
        <v>47</v>
      </c>
      <c r="G156">
        <v>0.3</v>
      </c>
      <c r="H156">
        <v>26</v>
      </c>
      <c r="I156" s="4">
        <f t="shared" si="5"/>
        <v>7.8</v>
      </c>
    </row>
    <row r="157" spans="1:9" x14ac:dyDescent="0.25">
      <c r="A157" s="1">
        <v>42828</v>
      </c>
      <c r="B157" s="1" t="str">
        <f t="shared" si="4"/>
        <v>abril</v>
      </c>
      <c r="C157" t="s">
        <v>15</v>
      </c>
      <c r="D157">
        <v>60.8</v>
      </c>
      <c r="E157" s="2">
        <v>0.74</v>
      </c>
      <c r="F157">
        <v>51</v>
      </c>
      <c r="G157">
        <v>0.3</v>
      </c>
      <c r="H157">
        <v>26</v>
      </c>
      <c r="I157" s="4">
        <f t="shared" si="5"/>
        <v>7.8</v>
      </c>
    </row>
    <row r="158" spans="1:9" x14ac:dyDescent="0.25">
      <c r="A158" s="1">
        <v>42832</v>
      </c>
      <c r="B158" s="1" t="str">
        <f t="shared" si="4"/>
        <v>abril</v>
      </c>
      <c r="C158" t="s">
        <v>14</v>
      </c>
      <c r="D158">
        <v>59.8</v>
      </c>
      <c r="E158" s="2">
        <v>0.74</v>
      </c>
      <c r="F158">
        <v>44</v>
      </c>
      <c r="G158">
        <v>0.3</v>
      </c>
      <c r="H158">
        <v>26</v>
      </c>
      <c r="I158" s="4">
        <f t="shared" si="5"/>
        <v>7.8</v>
      </c>
    </row>
    <row r="159" spans="1:9" x14ac:dyDescent="0.25">
      <c r="A159" s="1">
        <v>42833</v>
      </c>
      <c r="B159" s="1" t="str">
        <f t="shared" si="4"/>
        <v>abril</v>
      </c>
      <c r="C159" t="s">
        <v>16</v>
      </c>
      <c r="D159">
        <v>63.8</v>
      </c>
      <c r="E159" s="2">
        <v>0.74</v>
      </c>
      <c r="F159">
        <v>37</v>
      </c>
      <c r="G159">
        <v>0.3</v>
      </c>
      <c r="H159">
        <v>26</v>
      </c>
      <c r="I159" s="4">
        <f t="shared" si="5"/>
        <v>7.8</v>
      </c>
    </row>
    <row r="160" spans="1:9" x14ac:dyDescent="0.25">
      <c r="A160" s="1">
        <v>42836</v>
      </c>
      <c r="B160" s="1" t="str">
        <f t="shared" si="4"/>
        <v>abril</v>
      </c>
      <c r="C160" t="s">
        <v>19</v>
      </c>
      <c r="D160">
        <v>60.8</v>
      </c>
      <c r="E160" s="2">
        <v>0.74</v>
      </c>
      <c r="F160">
        <v>34</v>
      </c>
      <c r="G160">
        <v>0.3</v>
      </c>
      <c r="H160">
        <v>26</v>
      </c>
      <c r="I160" s="4">
        <f t="shared" si="5"/>
        <v>7.8</v>
      </c>
    </row>
    <row r="161" spans="1:9" x14ac:dyDescent="0.25">
      <c r="A161" s="1">
        <v>42840</v>
      </c>
      <c r="B161" s="1" t="str">
        <f t="shared" si="4"/>
        <v>abril</v>
      </c>
      <c r="C161" t="s">
        <v>16</v>
      </c>
      <c r="D161">
        <v>65.8</v>
      </c>
      <c r="E161" s="2">
        <v>0.74</v>
      </c>
      <c r="F161">
        <v>41</v>
      </c>
      <c r="G161">
        <v>0.3</v>
      </c>
      <c r="H161">
        <v>26</v>
      </c>
      <c r="I161" s="4">
        <f t="shared" si="5"/>
        <v>7.8</v>
      </c>
    </row>
    <row r="162" spans="1:9" x14ac:dyDescent="0.25">
      <c r="A162" s="1">
        <v>42844</v>
      </c>
      <c r="B162" s="1" t="str">
        <f t="shared" si="4"/>
        <v>abril</v>
      </c>
      <c r="C162" t="s">
        <v>20</v>
      </c>
      <c r="D162">
        <v>59.8</v>
      </c>
      <c r="E162" s="2">
        <v>0.77</v>
      </c>
      <c r="F162">
        <v>53</v>
      </c>
      <c r="G162">
        <v>0.3</v>
      </c>
      <c r="H162">
        <v>26</v>
      </c>
      <c r="I162" s="4">
        <f t="shared" si="5"/>
        <v>7.8</v>
      </c>
    </row>
    <row r="163" spans="1:9" x14ac:dyDescent="0.25">
      <c r="A163" s="1">
        <v>42848</v>
      </c>
      <c r="B163" s="1" t="str">
        <f t="shared" si="4"/>
        <v>abril</v>
      </c>
      <c r="C163" t="s">
        <v>17</v>
      </c>
      <c r="D163">
        <v>60.8</v>
      </c>
      <c r="E163" s="2">
        <v>0.77</v>
      </c>
      <c r="F163">
        <v>50</v>
      </c>
      <c r="G163">
        <v>0.3</v>
      </c>
      <c r="H163">
        <v>26</v>
      </c>
      <c r="I163" s="4">
        <f t="shared" si="5"/>
        <v>7.8</v>
      </c>
    </row>
    <row r="164" spans="1:9" x14ac:dyDescent="0.25">
      <c r="A164" s="1">
        <v>42853</v>
      </c>
      <c r="B164" s="1" t="str">
        <f t="shared" si="4"/>
        <v>abril</v>
      </c>
      <c r="C164" t="s">
        <v>14</v>
      </c>
      <c r="D164">
        <v>58.8</v>
      </c>
      <c r="E164" s="2">
        <v>0.74</v>
      </c>
      <c r="F164">
        <v>32</v>
      </c>
      <c r="G164">
        <v>0.3</v>
      </c>
      <c r="H164">
        <v>26</v>
      </c>
      <c r="I164" s="4">
        <f t="shared" si="5"/>
        <v>7.8</v>
      </c>
    </row>
    <row r="165" spans="1:9" x14ac:dyDescent="0.25">
      <c r="A165" s="1">
        <v>42982</v>
      </c>
      <c r="B165" s="1" t="str">
        <f t="shared" si="4"/>
        <v>septiembre</v>
      </c>
      <c r="C165" t="s">
        <v>15</v>
      </c>
      <c r="D165">
        <v>59.8</v>
      </c>
      <c r="E165" s="2">
        <v>0.74</v>
      </c>
      <c r="F165">
        <v>54</v>
      </c>
      <c r="G165">
        <v>0.3</v>
      </c>
      <c r="H165">
        <v>26</v>
      </c>
      <c r="I165" s="4">
        <f t="shared" si="5"/>
        <v>7.8</v>
      </c>
    </row>
    <row r="166" spans="1:9" x14ac:dyDescent="0.25">
      <c r="A166" s="1">
        <v>42983</v>
      </c>
      <c r="B166" s="1" t="str">
        <f t="shared" si="4"/>
        <v>septiembre</v>
      </c>
      <c r="C166" t="s">
        <v>19</v>
      </c>
      <c r="D166">
        <v>61.8</v>
      </c>
      <c r="E166" s="2">
        <v>0.71</v>
      </c>
      <c r="F166">
        <v>39</v>
      </c>
      <c r="G166">
        <v>0.3</v>
      </c>
      <c r="H166">
        <v>26</v>
      </c>
      <c r="I166" s="4">
        <f t="shared" si="5"/>
        <v>7.8</v>
      </c>
    </row>
    <row r="167" spans="1:9" x14ac:dyDescent="0.25">
      <c r="A167" s="1">
        <v>42987</v>
      </c>
      <c r="B167" s="1" t="str">
        <f t="shared" si="4"/>
        <v>septiembre</v>
      </c>
      <c r="C167" t="s">
        <v>16</v>
      </c>
      <c r="D167">
        <v>64.8</v>
      </c>
      <c r="E167" s="2">
        <v>0.77</v>
      </c>
      <c r="F167">
        <v>45</v>
      </c>
      <c r="G167">
        <v>0.3</v>
      </c>
      <c r="H167">
        <v>26</v>
      </c>
      <c r="I167" s="4">
        <f t="shared" si="5"/>
        <v>7.8</v>
      </c>
    </row>
    <row r="168" spans="1:9" x14ac:dyDescent="0.25">
      <c r="A168" s="1">
        <v>42988</v>
      </c>
      <c r="B168" s="1" t="str">
        <f t="shared" si="4"/>
        <v>septiembre</v>
      </c>
      <c r="C168" t="s">
        <v>17</v>
      </c>
      <c r="D168">
        <v>61.8</v>
      </c>
      <c r="E168" s="2">
        <v>0.74</v>
      </c>
      <c r="F168">
        <v>50</v>
      </c>
      <c r="G168">
        <v>0.3</v>
      </c>
      <c r="H168">
        <v>26</v>
      </c>
      <c r="I168" s="4">
        <f t="shared" si="5"/>
        <v>7.8</v>
      </c>
    </row>
    <row r="169" spans="1:9" x14ac:dyDescent="0.25">
      <c r="A169" s="1">
        <v>42991</v>
      </c>
      <c r="B169" s="1" t="str">
        <f t="shared" si="4"/>
        <v>septiembre</v>
      </c>
      <c r="C169" t="s">
        <v>20</v>
      </c>
      <c r="D169">
        <v>64.8</v>
      </c>
      <c r="E169" s="2">
        <v>0.71</v>
      </c>
      <c r="F169">
        <v>42</v>
      </c>
      <c r="G169">
        <v>0.3</v>
      </c>
      <c r="H169">
        <v>26</v>
      </c>
      <c r="I169" s="4">
        <f t="shared" si="5"/>
        <v>7.8</v>
      </c>
    </row>
    <row r="170" spans="1:9" x14ac:dyDescent="0.25">
      <c r="A170" s="1">
        <v>42992</v>
      </c>
      <c r="B170" s="1" t="str">
        <f t="shared" si="4"/>
        <v>septiembre</v>
      </c>
      <c r="C170" t="s">
        <v>18</v>
      </c>
      <c r="D170">
        <v>63.8</v>
      </c>
      <c r="E170" s="2">
        <v>0.71</v>
      </c>
      <c r="F170">
        <v>29</v>
      </c>
      <c r="G170">
        <v>0.3</v>
      </c>
      <c r="H170">
        <v>26</v>
      </c>
      <c r="I170" s="4">
        <f t="shared" si="5"/>
        <v>7.8</v>
      </c>
    </row>
    <row r="171" spans="1:9" x14ac:dyDescent="0.25">
      <c r="A171" s="1">
        <v>42995</v>
      </c>
      <c r="B171" s="1" t="str">
        <f t="shared" si="4"/>
        <v>septiembre</v>
      </c>
      <c r="C171" t="s">
        <v>17</v>
      </c>
      <c r="D171">
        <v>59.8</v>
      </c>
      <c r="E171" s="2">
        <v>0.71</v>
      </c>
      <c r="F171">
        <v>53</v>
      </c>
      <c r="G171">
        <v>0.3</v>
      </c>
      <c r="H171">
        <v>26</v>
      </c>
      <c r="I171" s="4">
        <f t="shared" si="5"/>
        <v>7.8</v>
      </c>
    </row>
    <row r="172" spans="1:9" x14ac:dyDescent="0.25">
      <c r="A172" s="1">
        <v>42996</v>
      </c>
      <c r="B172" s="1" t="str">
        <f t="shared" si="4"/>
        <v>septiembre</v>
      </c>
      <c r="C172" t="s">
        <v>15</v>
      </c>
      <c r="D172">
        <v>64.8</v>
      </c>
      <c r="E172" s="2">
        <v>0.71</v>
      </c>
      <c r="F172">
        <v>37</v>
      </c>
      <c r="G172">
        <v>0.3</v>
      </c>
      <c r="H172">
        <v>26</v>
      </c>
      <c r="I172" s="4">
        <f t="shared" si="5"/>
        <v>7.8</v>
      </c>
    </row>
    <row r="173" spans="1:9" x14ac:dyDescent="0.25">
      <c r="A173" s="1">
        <v>42999</v>
      </c>
      <c r="B173" s="1" t="str">
        <f t="shared" si="4"/>
        <v>septiembre</v>
      </c>
      <c r="C173" t="s">
        <v>18</v>
      </c>
      <c r="D173">
        <v>59.8</v>
      </c>
      <c r="E173" s="2">
        <v>0.71</v>
      </c>
      <c r="F173">
        <v>42</v>
      </c>
      <c r="G173">
        <v>0.3</v>
      </c>
      <c r="H173">
        <v>26</v>
      </c>
      <c r="I173" s="4">
        <f t="shared" si="5"/>
        <v>7.8</v>
      </c>
    </row>
    <row r="174" spans="1:9" x14ac:dyDescent="0.25">
      <c r="A174" s="1">
        <v>43000</v>
      </c>
      <c r="B174" s="1" t="str">
        <f t="shared" si="4"/>
        <v>septiembre</v>
      </c>
      <c r="C174" t="s">
        <v>14</v>
      </c>
      <c r="D174">
        <v>64.8</v>
      </c>
      <c r="E174" s="2">
        <v>0.74</v>
      </c>
      <c r="F174">
        <v>34</v>
      </c>
      <c r="G174">
        <v>0.3</v>
      </c>
      <c r="H174">
        <v>26</v>
      </c>
      <c r="I174" s="4">
        <f t="shared" si="5"/>
        <v>7.8</v>
      </c>
    </row>
    <row r="175" spans="1:9" x14ac:dyDescent="0.25">
      <c r="A175" s="1">
        <v>43004</v>
      </c>
      <c r="B175" s="1" t="str">
        <f t="shared" si="4"/>
        <v>septiembre</v>
      </c>
      <c r="C175" t="s">
        <v>19</v>
      </c>
      <c r="D175">
        <v>61.8</v>
      </c>
      <c r="E175" s="2">
        <v>0.77</v>
      </c>
      <c r="F175">
        <v>51</v>
      </c>
      <c r="G175">
        <v>0.3</v>
      </c>
      <c r="H175">
        <v>26</v>
      </c>
      <c r="I175" s="4">
        <f t="shared" si="5"/>
        <v>7.8</v>
      </c>
    </row>
    <row r="176" spans="1:9" x14ac:dyDescent="0.25">
      <c r="A176" s="1">
        <v>43008</v>
      </c>
      <c r="B176" s="1" t="str">
        <f t="shared" si="4"/>
        <v>septiembre</v>
      </c>
      <c r="C176" t="s">
        <v>16</v>
      </c>
      <c r="D176">
        <v>64.8</v>
      </c>
      <c r="E176" s="2">
        <v>0.74</v>
      </c>
      <c r="F176">
        <v>29</v>
      </c>
      <c r="G176">
        <v>0.3</v>
      </c>
      <c r="H176">
        <v>26</v>
      </c>
      <c r="I176" s="4">
        <f t="shared" si="5"/>
        <v>7.8</v>
      </c>
    </row>
    <row r="177" spans="1:9" x14ac:dyDescent="0.25">
      <c r="A177" s="1">
        <v>43035</v>
      </c>
      <c r="B177" s="1" t="str">
        <f t="shared" si="4"/>
        <v>octubre</v>
      </c>
      <c r="C177" t="s">
        <v>14</v>
      </c>
      <c r="D177">
        <v>62.8</v>
      </c>
      <c r="E177" s="2">
        <v>0.71</v>
      </c>
      <c r="F177">
        <v>52</v>
      </c>
      <c r="G177">
        <v>0.3</v>
      </c>
      <c r="H177">
        <v>26</v>
      </c>
      <c r="I177" s="4">
        <f t="shared" si="5"/>
        <v>7.8</v>
      </c>
    </row>
    <row r="178" spans="1:9" x14ac:dyDescent="0.25">
      <c r="A178" s="1">
        <v>42798</v>
      </c>
      <c r="B178" s="1" t="str">
        <f t="shared" si="4"/>
        <v>marzo</v>
      </c>
      <c r="C178" t="s">
        <v>16</v>
      </c>
      <c r="D178">
        <v>59.499999999999993</v>
      </c>
      <c r="E178" s="2">
        <v>0.77</v>
      </c>
      <c r="F178">
        <v>29</v>
      </c>
      <c r="G178">
        <v>0.3</v>
      </c>
      <c r="H178">
        <v>25</v>
      </c>
      <c r="I178" s="4">
        <f t="shared" si="5"/>
        <v>7.5</v>
      </c>
    </row>
    <row r="179" spans="1:9" x14ac:dyDescent="0.25">
      <c r="A179" s="1">
        <v>42802</v>
      </c>
      <c r="B179" s="1" t="str">
        <f t="shared" si="4"/>
        <v>marzo</v>
      </c>
      <c r="C179" t="s">
        <v>20</v>
      </c>
      <c r="D179">
        <v>58.499999999999993</v>
      </c>
      <c r="E179" s="2">
        <v>0.77</v>
      </c>
      <c r="F179">
        <v>43</v>
      </c>
      <c r="G179">
        <v>0.3</v>
      </c>
      <c r="H179">
        <v>25</v>
      </c>
      <c r="I179" s="4">
        <f t="shared" si="5"/>
        <v>7.5</v>
      </c>
    </row>
    <row r="180" spans="1:9" x14ac:dyDescent="0.25">
      <c r="A180" s="1">
        <v>42806</v>
      </c>
      <c r="B180" s="1" t="str">
        <f t="shared" si="4"/>
        <v>marzo</v>
      </c>
      <c r="C180" t="s">
        <v>17</v>
      </c>
      <c r="D180">
        <v>61.499999999999993</v>
      </c>
      <c r="E180" s="2">
        <v>0.74</v>
      </c>
      <c r="F180">
        <v>47</v>
      </c>
      <c r="G180">
        <v>0.3</v>
      </c>
      <c r="H180">
        <v>25</v>
      </c>
      <c r="I180" s="4">
        <f t="shared" si="5"/>
        <v>7.5</v>
      </c>
    </row>
    <row r="181" spans="1:9" x14ac:dyDescent="0.25">
      <c r="A181" s="1">
        <v>42811</v>
      </c>
      <c r="B181" s="1" t="str">
        <f t="shared" si="4"/>
        <v>marzo</v>
      </c>
      <c r="C181" t="s">
        <v>14</v>
      </c>
      <c r="D181">
        <v>56.499999999999993</v>
      </c>
      <c r="E181" s="2">
        <v>0.77</v>
      </c>
      <c r="F181">
        <v>50</v>
      </c>
      <c r="G181">
        <v>0.3</v>
      </c>
      <c r="H181">
        <v>25</v>
      </c>
      <c r="I181" s="4">
        <f t="shared" si="5"/>
        <v>7.5</v>
      </c>
    </row>
    <row r="182" spans="1:9" x14ac:dyDescent="0.25">
      <c r="A182" s="1">
        <v>42816</v>
      </c>
      <c r="B182" s="1" t="str">
        <f t="shared" si="4"/>
        <v>marzo</v>
      </c>
      <c r="C182" t="s">
        <v>20</v>
      </c>
      <c r="D182">
        <v>56.499999999999993</v>
      </c>
      <c r="E182" s="2">
        <v>0.74</v>
      </c>
      <c r="F182">
        <v>38</v>
      </c>
      <c r="G182">
        <v>0.3</v>
      </c>
      <c r="H182">
        <v>25</v>
      </c>
      <c r="I182" s="4">
        <f t="shared" si="5"/>
        <v>7.5</v>
      </c>
    </row>
    <row r="183" spans="1:9" x14ac:dyDescent="0.25">
      <c r="A183" s="1">
        <v>42820</v>
      </c>
      <c r="B183" s="1" t="str">
        <f t="shared" si="4"/>
        <v>marzo</v>
      </c>
      <c r="C183" t="s">
        <v>17</v>
      </c>
      <c r="D183">
        <v>59.499999999999993</v>
      </c>
      <c r="E183" s="2">
        <v>0.77</v>
      </c>
      <c r="F183">
        <v>39</v>
      </c>
      <c r="G183">
        <v>0.3</v>
      </c>
      <c r="H183">
        <v>25</v>
      </c>
      <c r="I183" s="4">
        <f t="shared" si="5"/>
        <v>7.5</v>
      </c>
    </row>
    <row r="184" spans="1:9" x14ac:dyDescent="0.25">
      <c r="A184" s="1">
        <v>42821</v>
      </c>
      <c r="B184" s="1" t="str">
        <f t="shared" si="4"/>
        <v>marzo</v>
      </c>
      <c r="C184" t="s">
        <v>15</v>
      </c>
      <c r="D184">
        <v>60.499999999999993</v>
      </c>
      <c r="E184" s="2">
        <v>0.74</v>
      </c>
      <c r="F184">
        <v>30</v>
      </c>
      <c r="G184">
        <v>0.3</v>
      </c>
      <c r="H184">
        <v>25</v>
      </c>
      <c r="I184" s="4">
        <f t="shared" si="5"/>
        <v>7.5</v>
      </c>
    </row>
    <row r="185" spans="1:9" x14ac:dyDescent="0.25">
      <c r="A185" s="1">
        <v>42825</v>
      </c>
      <c r="B185" s="1" t="str">
        <f t="shared" si="4"/>
        <v>marzo</v>
      </c>
      <c r="C185" t="s">
        <v>14</v>
      </c>
      <c r="D185">
        <v>58.499999999999993</v>
      </c>
      <c r="E185" s="2">
        <v>0.77</v>
      </c>
      <c r="F185">
        <v>48</v>
      </c>
      <c r="G185">
        <v>0.3</v>
      </c>
      <c r="H185">
        <v>25</v>
      </c>
      <c r="I185" s="4">
        <f t="shared" si="5"/>
        <v>7.5</v>
      </c>
    </row>
    <row r="186" spans="1:9" x14ac:dyDescent="0.25">
      <c r="A186" s="1">
        <v>42826</v>
      </c>
      <c r="B186" s="1" t="str">
        <f t="shared" si="4"/>
        <v>abril</v>
      </c>
      <c r="C186" t="s">
        <v>16</v>
      </c>
      <c r="D186">
        <v>57.499999999999993</v>
      </c>
      <c r="E186" s="2">
        <v>0.8</v>
      </c>
      <c r="F186">
        <v>33</v>
      </c>
      <c r="G186">
        <v>0.3</v>
      </c>
      <c r="H186">
        <v>25</v>
      </c>
      <c r="I186" s="4">
        <f t="shared" si="5"/>
        <v>7.5</v>
      </c>
    </row>
    <row r="187" spans="1:9" x14ac:dyDescent="0.25">
      <c r="A187" s="1">
        <v>42831</v>
      </c>
      <c r="B187" s="1" t="str">
        <f t="shared" si="4"/>
        <v>abril</v>
      </c>
      <c r="C187" t="s">
        <v>18</v>
      </c>
      <c r="D187">
        <v>57.499999999999993</v>
      </c>
      <c r="E187" s="2">
        <v>0.8</v>
      </c>
      <c r="F187">
        <v>31</v>
      </c>
      <c r="G187">
        <v>0.3</v>
      </c>
      <c r="H187">
        <v>25</v>
      </c>
      <c r="I187" s="4">
        <f t="shared" si="5"/>
        <v>7.5</v>
      </c>
    </row>
    <row r="188" spans="1:9" x14ac:dyDescent="0.25">
      <c r="A188" s="1">
        <v>42835</v>
      </c>
      <c r="B188" s="1" t="str">
        <f t="shared" si="4"/>
        <v>abril</v>
      </c>
      <c r="C188" t="s">
        <v>15</v>
      </c>
      <c r="D188">
        <v>58.499999999999993</v>
      </c>
      <c r="E188" s="2">
        <v>0.74</v>
      </c>
      <c r="F188">
        <v>48</v>
      </c>
      <c r="G188">
        <v>0.3</v>
      </c>
      <c r="H188">
        <v>25</v>
      </c>
      <c r="I188" s="4">
        <f t="shared" si="5"/>
        <v>7.5</v>
      </c>
    </row>
    <row r="189" spans="1:9" x14ac:dyDescent="0.25">
      <c r="A189" s="1">
        <v>42839</v>
      </c>
      <c r="B189" s="1" t="str">
        <f t="shared" si="4"/>
        <v>abril</v>
      </c>
      <c r="C189" t="s">
        <v>14</v>
      </c>
      <c r="D189">
        <v>61.499999999999993</v>
      </c>
      <c r="E189" s="2">
        <v>0.77</v>
      </c>
      <c r="F189">
        <v>49</v>
      </c>
      <c r="G189">
        <v>0.3</v>
      </c>
      <c r="H189">
        <v>25</v>
      </c>
      <c r="I189" s="4">
        <f t="shared" si="5"/>
        <v>7.5</v>
      </c>
    </row>
    <row r="190" spans="1:9" x14ac:dyDescent="0.25">
      <c r="A190" s="1">
        <v>42843</v>
      </c>
      <c r="B190" s="1" t="str">
        <f t="shared" si="4"/>
        <v>abril</v>
      </c>
      <c r="C190" t="s">
        <v>19</v>
      </c>
      <c r="D190">
        <v>62.499999999999993</v>
      </c>
      <c r="E190" s="2">
        <v>0.74</v>
      </c>
      <c r="F190">
        <v>31</v>
      </c>
      <c r="G190">
        <v>0.3</v>
      </c>
      <c r="H190">
        <v>25</v>
      </c>
      <c r="I190" s="4">
        <f t="shared" si="5"/>
        <v>7.5</v>
      </c>
    </row>
    <row r="191" spans="1:9" x14ac:dyDescent="0.25">
      <c r="A191" s="1">
        <v>42847</v>
      </c>
      <c r="B191" s="1" t="str">
        <f t="shared" si="4"/>
        <v>abril</v>
      </c>
      <c r="C191" t="s">
        <v>16</v>
      </c>
      <c r="D191">
        <v>57.499999999999993</v>
      </c>
      <c r="E191" s="2">
        <v>0.77</v>
      </c>
      <c r="F191">
        <v>47</v>
      </c>
      <c r="G191">
        <v>0.3</v>
      </c>
      <c r="H191">
        <v>25</v>
      </c>
      <c r="I191" s="4">
        <f t="shared" si="5"/>
        <v>7.5</v>
      </c>
    </row>
    <row r="192" spans="1:9" x14ac:dyDescent="0.25">
      <c r="A192" s="1">
        <v>42851</v>
      </c>
      <c r="B192" s="1" t="str">
        <f t="shared" si="4"/>
        <v>abril</v>
      </c>
      <c r="C192" t="s">
        <v>20</v>
      </c>
      <c r="D192">
        <v>62.499999999999993</v>
      </c>
      <c r="E192" s="2">
        <v>0.8</v>
      </c>
      <c r="F192">
        <v>48</v>
      </c>
      <c r="G192">
        <v>0.3</v>
      </c>
      <c r="H192">
        <v>25</v>
      </c>
      <c r="I192" s="4">
        <f t="shared" si="5"/>
        <v>7.5</v>
      </c>
    </row>
    <row r="193" spans="1:9" x14ac:dyDescent="0.25">
      <c r="A193" s="1">
        <v>42852</v>
      </c>
      <c r="B193" s="1" t="str">
        <f t="shared" si="4"/>
        <v>abril</v>
      </c>
      <c r="C193" t="s">
        <v>18</v>
      </c>
      <c r="D193">
        <v>63.499999999999993</v>
      </c>
      <c r="E193" s="2">
        <v>0.77</v>
      </c>
      <c r="F193">
        <v>50</v>
      </c>
      <c r="G193">
        <v>0.3</v>
      </c>
      <c r="H193">
        <v>25</v>
      </c>
      <c r="I193" s="4">
        <f t="shared" si="5"/>
        <v>7.5</v>
      </c>
    </row>
    <row r="194" spans="1:9" x14ac:dyDescent="0.25">
      <c r="A194" s="1">
        <v>43009</v>
      </c>
      <c r="B194" s="1" t="str">
        <f t="shared" ref="B194:B257" si="6">TEXT(A194, "MMMM")</f>
        <v>octubre</v>
      </c>
      <c r="C194" t="s">
        <v>17</v>
      </c>
      <c r="D194">
        <v>56.499999999999993</v>
      </c>
      <c r="E194" s="2">
        <v>0.8</v>
      </c>
      <c r="F194">
        <v>43</v>
      </c>
      <c r="G194">
        <v>0.3</v>
      </c>
      <c r="H194">
        <v>25</v>
      </c>
      <c r="I194" s="4">
        <f t="shared" ref="I194:I257" si="7" xml:space="preserve"> G194*H194</f>
        <v>7.5</v>
      </c>
    </row>
    <row r="195" spans="1:9" x14ac:dyDescent="0.25">
      <c r="A195" s="1">
        <v>43010</v>
      </c>
      <c r="B195" s="1" t="str">
        <f t="shared" si="6"/>
        <v>octubre</v>
      </c>
      <c r="C195" t="s">
        <v>15</v>
      </c>
      <c r="D195">
        <v>58.499999999999993</v>
      </c>
      <c r="E195" s="2">
        <v>0.74</v>
      </c>
      <c r="F195">
        <v>32</v>
      </c>
      <c r="G195">
        <v>0.3</v>
      </c>
      <c r="H195">
        <v>25</v>
      </c>
      <c r="I195" s="4">
        <f t="shared" si="7"/>
        <v>7.5</v>
      </c>
    </row>
    <row r="196" spans="1:9" x14ac:dyDescent="0.25">
      <c r="A196" s="1">
        <v>43013</v>
      </c>
      <c r="B196" s="1" t="str">
        <f t="shared" si="6"/>
        <v>octubre</v>
      </c>
      <c r="C196" t="s">
        <v>18</v>
      </c>
      <c r="D196">
        <v>60.499999999999993</v>
      </c>
      <c r="E196" s="2">
        <v>0.8</v>
      </c>
      <c r="F196">
        <v>33</v>
      </c>
      <c r="G196">
        <v>0.3</v>
      </c>
      <c r="H196">
        <v>25</v>
      </c>
      <c r="I196" s="4">
        <f t="shared" si="7"/>
        <v>7.5</v>
      </c>
    </row>
    <row r="197" spans="1:9" x14ac:dyDescent="0.25">
      <c r="A197" s="1">
        <v>43014</v>
      </c>
      <c r="B197" s="1" t="str">
        <f t="shared" si="6"/>
        <v>octubre</v>
      </c>
      <c r="C197" t="s">
        <v>14</v>
      </c>
      <c r="D197">
        <v>62.499999999999993</v>
      </c>
      <c r="E197" s="2">
        <v>0.74</v>
      </c>
      <c r="F197">
        <v>42</v>
      </c>
      <c r="G197">
        <v>0.3</v>
      </c>
      <c r="H197">
        <v>25</v>
      </c>
      <c r="I197" s="4">
        <f t="shared" si="7"/>
        <v>7.5</v>
      </c>
    </row>
    <row r="198" spans="1:9" x14ac:dyDescent="0.25">
      <c r="A198" s="1">
        <v>43015</v>
      </c>
      <c r="B198" s="1" t="str">
        <f t="shared" si="6"/>
        <v>octubre</v>
      </c>
      <c r="C198" t="s">
        <v>16</v>
      </c>
      <c r="D198">
        <v>63.499999999999993</v>
      </c>
      <c r="E198" s="2">
        <v>0.8</v>
      </c>
      <c r="F198">
        <v>31</v>
      </c>
      <c r="G198">
        <v>0.3</v>
      </c>
      <c r="H198">
        <v>25</v>
      </c>
      <c r="I198" s="4">
        <f t="shared" si="7"/>
        <v>7.5</v>
      </c>
    </row>
    <row r="199" spans="1:9" x14ac:dyDescent="0.25">
      <c r="A199" s="1">
        <v>43017</v>
      </c>
      <c r="B199" s="1" t="str">
        <f t="shared" si="6"/>
        <v>octubre</v>
      </c>
      <c r="C199" t="s">
        <v>15</v>
      </c>
      <c r="D199">
        <v>63.499999999999993</v>
      </c>
      <c r="E199" s="2">
        <v>0.74</v>
      </c>
      <c r="F199">
        <v>47</v>
      </c>
      <c r="G199">
        <v>0.3</v>
      </c>
      <c r="H199">
        <v>25</v>
      </c>
      <c r="I199" s="4">
        <f t="shared" si="7"/>
        <v>7.5</v>
      </c>
    </row>
    <row r="200" spans="1:9" x14ac:dyDescent="0.25">
      <c r="A200" s="1">
        <v>43018</v>
      </c>
      <c r="B200" s="1" t="str">
        <f t="shared" si="6"/>
        <v>octubre</v>
      </c>
      <c r="C200" t="s">
        <v>19</v>
      </c>
      <c r="D200">
        <v>58.499999999999993</v>
      </c>
      <c r="E200" s="2">
        <v>0.74</v>
      </c>
      <c r="F200">
        <v>51</v>
      </c>
      <c r="G200">
        <v>0.3</v>
      </c>
      <c r="H200">
        <v>25</v>
      </c>
      <c r="I200" s="4">
        <f t="shared" si="7"/>
        <v>7.5</v>
      </c>
    </row>
    <row r="201" spans="1:9" x14ac:dyDescent="0.25">
      <c r="A201" s="1">
        <v>43019</v>
      </c>
      <c r="B201" s="1" t="str">
        <f t="shared" si="6"/>
        <v>octubre</v>
      </c>
      <c r="C201" t="s">
        <v>20</v>
      </c>
      <c r="D201">
        <v>61.499999999999993</v>
      </c>
      <c r="E201" s="2">
        <v>0.77</v>
      </c>
      <c r="F201">
        <v>47</v>
      </c>
      <c r="G201">
        <v>0.3</v>
      </c>
      <c r="H201">
        <v>25</v>
      </c>
      <c r="I201" s="4">
        <f t="shared" si="7"/>
        <v>7.5</v>
      </c>
    </row>
    <row r="202" spans="1:9" x14ac:dyDescent="0.25">
      <c r="A202" s="1">
        <v>43021</v>
      </c>
      <c r="B202" s="1" t="str">
        <f t="shared" si="6"/>
        <v>octubre</v>
      </c>
      <c r="C202" t="s">
        <v>14</v>
      </c>
      <c r="D202">
        <v>61.499999999999993</v>
      </c>
      <c r="E202" s="2">
        <v>0.8</v>
      </c>
      <c r="F202">
        <v>28</v>
      </c>
      <c r="G202">
        <v>0.3</v>
      </c>
      <c r="H202">
        <v>25</v>
      </c>
      <c r="I202" s="4">
        <f t="shared" si="7"/>
        <v>7.5</v>
      </c>
    </row>
    <row r="203" spans="1:9" x14ac:dyDescent="0.25">
      <c r="A203" s="1">
        <v>43022</v>
      </c>
      <c r="B203" s="1" t="str">
        <f t="shared" si="6"/>
        <v>octubre</v>
      </c>
      <c r="C203" t="s">
        <v>16</v>
      </c>
      <c r="D203">
        <v>59.499999999999993</v>
      </c>
      <c r="E203" s="2">
        <v>0.74</v>
      </c>
      <c r="F203">
        <v>28</v>
      </c>
      <c r="G203">
        <v>0.3</v>
      </c>
      <c r="H203">
        <v>25</v>
      </c>
      <c r="I203" s="4">
        <f t="shared" si="7"/>
        <v>7.5</v>
      </c>
    </row>
    <row r="204" spans="1:9" x14ac:dyDescent="0.25">
      <c r="A204" s="1">
        <v>43023</v>
      </c>
      <c r="B204" s="1" t="str">
        <f t="shared" si="6"/>
        <v>octubre</v>
      </c>
      <c r="C204" t="s">
        <v>17</v>
      </c>
      <c r="D204">
        <v>61.499999999999993</v>
      </c>
      <c r="E204" s="2">
        <v>0.74</v>
      </c>
      <c r="F204">
        <v>36</v>
      </c>
      <c r="G204">
        <v>0.3</v>
      </c>
      <c r="H204">
        <v>25</v>
      </c>
      <c r="I204" s="4">
        <f t="shared" si="7"/>
        <v>7.5</v>
      </c>
    </row>
    <row r="205" spans="1:9" x14ac:dyDescent="0.25">
      <c r="A205" s="1">
        <v>43025</v>
      </c>
      <c r="B205" s="1" t="str">
        <f t="shared" si="6"/>
        <v>octubre</v>
      </c>
      <c r="C205" t="s">
        <v>19</v>
      </c>
      <c r="D205">
        <v>58.499999999999993</v>
      </c>
      <c r="E205" s="2">
        <v>0.77</v>
      </c>
      <c r="F205">
        <v>46</v>
      </c>
      <c r="G205">
        <v>0.3</v>
      </c>
      <c r="H205">
        <v>25</v>
      </c>
      <c r="I205" s="4">
        <f t="shared" si="7"/>
        <v>7.5</v>
      </c>
    </row>
    <row r="206" spans="1:9" x14ac:dyDescent="0.25">
      <c r="A206" s="1">
        <v>43026</v>
      </c>
      <c r="B206" s="1" t="str">
        <f t="shared" si="6"/>
        <v>octubre</v>
      </c>
      <c r="C206" t="s">
        <v>20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4">
        <f t="shared" si="7"/>
        <v>7.5</v>
      </c>
    </row>
    <row r="207" spans="1:9" x14ac:dyDescent="0.25">
      <c r="A207" s="1">
        <v>43027</v>
      </c>
      <c r="B207" s="1" t="str">
        <f t="shared" si="6"/>
        <v>octubre</v>
      </c>
      <c r="C207" t="s">
        <v>18</v>
      </c>
      <c r="D207">
        <v>60.499999999999993</v>
      </c>
      <c r="E207" s="2">
        <v>0.8</v>
      </c>
      <c r="F207">
        <v>41</v>
      </c>
      <c r="G207">
        <v>0.3</v>
      </c>
      <c r="H207">
        <v>25</v>
      </c>
      <c r="I207" s="4">
        <f t="shared" si="7"/>
        <v>7.5</v>
      </c>
    </row>
    <row r="208" spans="1:9" x14ac:dyDescent="0.25">
      <c r="A208" s="1">
        <v>43030</v>
      </c>
      <c r="B208" s="1" t="str">
        <f t="shared" si="6"/>
        <v>octubre</v>
      </c>
      <c r="C208" t="s">
        <v>17</v>
      </c>
      <c r="D208">
        <v>57.499999999999993</v>
      </c>
      <c r="E208" s="2">
        <v>0.77</v>
      </c>
      <c r="F208">
        <v>35</v>
      </c>
      <c r="G208">
        <v>0.3</v>
      </c>
      <c r="H208">
        <v>25</v>
      </c>
      <c r="I208" s="4">
        <f t="shared" si="7"/>
        <v>7.5</v>
      </c>
    </row>
    <row r="209" spans="1:9" x14ac:dyDescent="0.25">
      <c r="A209" s="1">
        <v>43031</v>
      </c>
      <c r="B209" s="1" t="str">
        <f t="shared" si="6"/>
        <v>octubre</v>
      </c>
      <c r="C209" t="s">
        <v>15</v>
      </c>
      <c r="D209">
        <v>58.499999999999993</v>
      </c>
      <c r="E209" s="2">
        <v>0.8</v>
      </c>
      <c r="F209">
        <v>50</v>
      </c>
      <c r="G209">
        <v>0.3</v>
      </c>
      <c r="H209">
        <v>25</v>
      </c>
      <c r="I209" s="4">
        <f t="shared" si="7"/>
        <v>7.5</v>
      </c>
    </row>
    <row r="210" spans="1:9" x14ac:dyDescent="0.25">
      <c r="A210" s="1">
        <v>43032</v>
      </c>
      <c r="B210" s="1" t="str">
        <f t="shared" si="6"/>
        <v>octubre</v>
      </c>
      <c r="C210" t="s">
        <v>19</v>
      </c>
      <c r="D210">
        <v>61.499999999999993</v>
      </c>
      <c r="E210" s="2">
        <v>0.74</v>
      </c>
      <c r="F210">
        <v>48</v>
      </c>
      <c r="G210">
        <v>0.3</v>
      </c>
      <c r="H210">
        <v>25</v>
      </c>
      <c r="I210" s="4">
        <f t="shared" si="7"/>
        <v>7.5</v>
      </c>
    </row>
    <row r="211" spans="1:9" x14ac:dyDescent="0.25">
      <c r="A211" s="1">
        <v>43036</v>
      </c>
      <c r="B211" s="1" t="str">
        <f t="shared" si="6"/>
        <v>octubre</v>
      </c>
      <c r="C211" t="s">
        <v>16</v>
      </c>
      <c r="D211">
        <v>57.499999999999993</v>
      </c>
      <c r="E211" s="2">
        <v>0.77</v>
      </c>
      <c r="F211">
        <v>28</v>
      </c>
      <c r="G211">
        <v>0.3</v>
      </c>
      <c r="H211">
        <v>25</v>
      </c>
      <c r="I211" s="4">
        <f t="shared" si="7"/>
        <v>7.5</v>
      </c>
    </row>
    <row r="212" spans="1:9" x14ac:dyDescent="0.25">
      <c r="A212" s="1">
        <v>43037</v>
      </c>
      <c r="B212" s="1" t="str">
        <f t="shared" si="6"/>
        <v>octubre</v>
      </c>
      <c r="C212" t="s">
        <v>17</v>
      </c>
      <c r="D212">
        <v>61.499999999999993</v>
      </c>
      <c r="E212" s="2">
        <v>0.8</v>
      </c>
      <c r="F212">
        <v>34</v>
      </c>
      <c r="G212">
        <v>0.3</v>
      </c>
      <c r="H212">
        <v>25</v>
      </c>
      <c r="I212" s="4">
        <f t="shared" si="7"/>
        <v>7.5</v>
      </c>
    </row>
    <row r="213" spans="1:9" x14ac:dyDescent="0.25">
      <c r="A213" s="1">
        <v>42796</v>
      </c>
      <c r="B213" s="1" t="str">
        <f t="shared" si="6"/>
        <v>marzo</v>
      </c>
      <c r="C213" t="s">
        <v>18</v>
      </c>
      <c r="D213">
        <v>57.199999999999996</v>
      </c>
      <c r="E213" s="2">
        <v>0.8</v>
      </c>
      <c r="F213">
        <v>31</v>
      </c>
      <c r="G213">
        <v>0.3</v>
      </c>
      <c r="H213">
        <v>24</v>
      </c>
      <c r="I213" s="4">
        <f t="shared" si="7"/>
        <v>7.1999999999999993</v>
      </c>
    </row>
    <row r="214" spans="1:9" x14ac:dyDescent="0.25">
      <c r="A214" s="1">
        <v>42797</v>
      </c>
      <c r="B214" s="1" t="str">
        <f t="shared" si="6"/>
        <v>marzo</v>
      </c>
      <c r="C214" t="s">
        <v>14</v>
      </c>
      <c r="D214">
        <v>60.199999999999996</v>
      </c>
      <c r="E214" s="2">
        <v>0.77</v>
      </c>
      <c r="F214">
        <v>28</v>
      </c>
      <c r="G214">
        <v>0.3</v>
      </c>
      <c r="H214">
        <v>24</v>
      </c>
      <c r="I214" s="4">
        <f t="shared" si="7"/>
        <v>7.1999999999999993</v>
      </c>
    </row>
    <row r="215" spans="1:9" x14ac:dyDescent="0.25">
      <c r="A215" s="1">
        <v>42800</v>
      </c>
      <c r="B215" s="1" t="str">
        <f t="shared" si="6"/>
        <v>marzo</v>
      </c>
      <c r="C215" t="s">
        <v>15</v>
      </c>
      <c r="D215">
        <v>61.199999999999996</v>
      </c>
      <c r="E215" s="2">
        <v>0.77</v>
      </c>
      <c r="F215">
        <v>28</v>
      </c>
      <c r="G215">
        <v>0.3</v>
      </c>
      <c r="H215">
        <v>24</v>
      </c>
      <c r="I215" s="4">
        <f t="shared" si="7"/>
        <v>7.1999999999999993</v>
      </c>
    </row>
    <row r="216" spans="1:9" x14ac:dyDescent="0.25">
      <c r="A216" s="1">
        <v>42801</v>
      </c>
      <c r="B216" s="1" t="str">
        <f t="shared" si="6"/>
        <v>marzo</v>
      </c>
      <c r="C216" t="s">
        <v>19</v>
      </c>
      <c r="D216">
        <v>60.199999999999996</v>
      </c>
      <c r="E216" s="2">
        <v>0.77</v>
      </c>
      <c r="F216">
        <v>32</v>
      </c>
      <c r="G216">
        <v>0.3</v>
      </c>
      <c r="H216">
        <v>24</v>
      </c>
      <c r="I216" s="4">
        <f t="shared" si="7"/>
        <v>7.1999999999999993</v>
      </c>
    </row>
    <row r="217" spans="1:9" x14ac:dyDescent="0.25">
      <c r="A217" s="1">
        <v>42804</v>
      </c>
      <c r="B217" s="1" t="str">
        <f t="shared" si="6"/>
        <v>marzo</v>
      </c>
      <c r="C217" t="s">
        <v>14</v>
      </c>
      <c r="D217">
        <v>59.199999999999996</v>
      </c>
      <c r="E217" s="2">
        <v>0.83</v>
      </c>
      <c r="F217">
        <v>31</v>
      </c>
      <c r="G217">
        <v>0.3</v>
      </c>
      <c r="H217">
        <v>24</v>
      </c>
      <c r="I217" s="4">
        <f t="shared" si="7"/>
        <v>7.1999999999999993</v>
      </c>
    </row>
    <row r="218" spans="1:9" x14ac:dyDescent="0.25">
      <c r="A218" s="1">
        <v>42805</v>
      </c>
      <c r="B218" s="1" t="str">
        <f t="shared" si="6"/>
        <v>marzo</v>
      </c>
      <c r="C218" t="s">
        <v>16</v>
      </c>
      <c r="D218">
        <v>58.199999999999996</v>
      </c>
      <c r="E218" s="2">
        <v>0.83</v>
      </c>
      <c r="F218">
        <v>30</v>
      </c>
      <c r="G218">
        <v>0.3</v>
      </c>
      <c r="H218">
        <v>24</v>
      </c>
      <c r="I218" s="4">
        <f t="shared" si="7"/>
        <v>7.1999999999999993</v>
      </c>
    </row>
    <row r="219" spans="1:9" x14ac:dyDescent="0.25">
      <c r="A219" s="1">
        <v>42809</v>
      </c>
      <c r="B219" s="1" t="str">
        <f t="shared" si="6"/>
        <v>marzo</v>
      </c>
      <c r="C219" t="s">
        <v>20</v>
      </c>
      <c r="D219">
        <v>56.199999999999996</v>
      </c>
      <c r="E219" s="2">
        <v>0.83</v>
      </c>
      <c r="F219">
        <v>30</v>
      </c>
      <c r="G219">
        <v>0.3</v>
      </c>
      <c r="H219">
        <v>24</v>
      </c>
      <c r="I219" s="4">
        <f t="shared" si="7"/>
        <v>7.1999999999999993</v>
      </c>
    </row>
    <row r="220" spans="1:9" x14ac:dyDescent="0.25">
      <c r="A220" s="1">
        <v>42810</v>
      </c>
      <c r="B220" s="1" t="str">
        <f t="shared" si="6"/>
        <v>marzo</v>
      </c>
      <c r="C220" t="s">
        <v>18</v>
      </c>
      <c r="D220">
        <v>60.199999999999996</v>
      </c>
      <c r="E220" s="2">
        <v>0.83</v>
      </c>
      <c r="F220">
        <v>39</v>
      </c>
      <c r="G220">
        <v>0.3</v>
      </c>
      <c r="H220">
        <v>24</v>
      </c>
      <c r="I220" s="4">
        <f t="shared" si="7"/>
        <v>7.1999999999999993</v>
      </c>
    </row>
    <row r="221" spans="1:9" x14ac:dyDescent="0.25">
      <c r="A221" s="1">
        <v>42814</v>
      </c>
      <c r="B221" s="1" t="str">
        <f t="shared" si="6"/>
        <v>marzo</v>
      </c>
      <c r="C221" t="s">
        <v>15</v>
      </c>
      <c r="D221">
        <v>58.199999999999996</v>
      </c>
      <c r="E221" s="2">
        <v>0.77</v>
      </c>
      <c r="F221">
        <v>33</v>
      </c>
      <c r="G221">
        <v>0.3</v>
      </c>
      <c r="H221">
        <v>24</v>
      </c>
      <c r="I221" s="4">
        <f t="shared" si="7"/>
        <v>7.1999999999999993</v>
      </c>
    </row>
    <row r="222" spans="1:9" x14ac:dyDescent="0.25">
      <c r="A222" s="1">
        <v>42815</v>
      </c>
      <c r="B222" s="1" t="str">
        <f t="shared" si="6"/>
        <v>marzo</v>
      </c>
      <c r="C222" t="s">
        <v>19</v>
      </c>
      <c r="D222">
        <v>57.199999999999996</v>
      </c>
      <c r="E222" s="2">
        <v>0.83</v>
      </c>
      <c r="F222">
        <v>36</v>
      </c>
      <c r="G222">
        <v>0.3</v>
      </c>
      <c r="H222">
        <v>24</v>
      </c>
      <c r="I222" s="4">
        <f t="shared" si="7"/>
        <v>7.1999999999999993</v>
      </c>
    </row>
    <row r="223" spans="1:9" x14ac:dyDescent="0.25">
      <c r="A223" s="1">
        <v>42819</v>
      </c>
      <c r="B223" s="1" t="str">
        <f t="shared" si="6"/>
        <v>marzo</v>
      </c>
      <c r="C223" t="s">
        <v>16</v>
      </c>
      <c r="D223">
        <v>58.199999999999996</v>
      </c>
      <c r="E223" s="2">
        <v>0.8</v>
      </c>
      <c r="F223">
        <v>50</v>
      </c>
      <c r="G223">
        <v>0.3</v>
      </c>
      <c r="H223">
        <v>24</v>
      </c>
      <c r="I223" s="4">
        <f t="shared" si="7"/>
        <v>7.1999999999999993</v>
      </c>
    </row>
    <row r="224" spans="1:9" x14ac:dyDescent="0.25">
      <c r="A224" s="1">
        <v>42823</v>
      </c>
      <c r="B224" s="1" t="str">
        <f t="shared" si="6"/>
        <v>marzo</v>
      </c>
      <c r="C224" t="s">
        <v>20</v>
      </c>
      <c r="D224">
        <v>57.199999999999996</v>
      </c>
      <c r="E224" s="2">
        <v>0.83</v>
      </c>
      <c r="F224">
        <v>39</v>
      </c>
      <c r="G224">
        <v>0.3</v>
      </c>
      <c r="H224">
        <v>24</v>
      </c>
      <c r="I224" s="4">
        <f t="shared" si="7"/>
        <v>7.1999999999999993</v>
      </c>
    </row>
    <row r="225" spans="1:9" x14ac:dyDescent="0.25">
      <c r="A225" s="1">
        <v>42824</v>
      </c>
      <c r="B225" s="1" t="str">
        <f t="shared" si="6"/>
        <v>marzo</v>
      </c>
      <c r="C225" t="s">
        <v>18</v>
      </c>
      <c r="D225">
        <v>55.199999999999996</v>
      </c>
      <c r="E225" s="2">
        <v>0.8</v>
      </c>
      <c r="F225">
        <v>47</v>
      </c>
      <c r="G225">
        <v>0.3</v>
      </c>
      <c r="H225">
        <v>24</v>
      </c>
      <c r="I225" s="4">
        <f t="shared" si="7"/>
        <v>7.1999999999999993</v>
      </c>
    </row>
    <row r="226" spans="1:9" x14ac:dyDescent="0.25">
      <c r="A226" s="1">
        <v>43011</v>
      </c>
      <c r="B226" s="1" t="str">
        <f t="shared" si="6"/>
        <v>octubre</v>
      </c>
      <c r="C226" t="s">
        <v>19</v>
      </c>
      <c r="D226">
        <v>59.199999999999996</v>
      </c>
      <c r="E226" s="2">
        <v>0.8</v>
      </c>
      <c r="F226">
        <v>34</v>
      </c>
      <c r="G226">
        <v>0.3</v>
      </c>
      <c r="H226">
        <v>24</v>
      </c>
      <c r="I226" s="4">
        <f t="shared" si="7"/>
        <v>7.1999999999999993</v>
      </c>
    </row>
    <row r="227" spans="1:9" x14ac:dyDescent="0.25">
      <c r="A227" s="1">
        <v>43012</v>
      </c>
      <c r="B227" s="1" t="str">
        <f t="shared" si="6"/>
        <v>octubre</v>
      </c>
      <c r="C227" t="s">
        <v>20</v>
      </c>
      <c r="D227">
        <v>61.199999999999996</v>
      </c>
      <c r="E227" s="2">
        <v>0.77</v>
      </c>
      <c r="F227">
        <v>33</v>
      </c>
      <c r="G227">
        <v>0.3</v>
      </c>
      <c r="H227">
        <v>24</v>
      </c>
      <c r="I227" s="4">
        <f t="shared" si="7"/>
        <v>7.1999999999999993</v>
      </c>
    </row>
    <row r="228" spans="1:9" x14ac:dyDescent="0.25">
      <c r="A228" s="1">
        <v>43016</v>
      </c>
      <c r="B228" s="1" t="str">
        <f t="shared" si="6"/>
        <v>octubre</v>
      </c>
      <c r="C228" t="s">
        <v>17</v>
      </c>
      <c r="D228">
        <v>60.199999999999996</v>
      </c>
      <c r="E228" s="2">
        <v>0.8</v>
      </c>
      <c r="F228">
        <v>47</v>
      </c>
      <c r="G228">
        <v>0.3</v>
      </c>
      <c r="H228">
        <v>24</v>
      </c>
      <c r="I228" s="4">
        <f t="shared" si="7"/>
        <v>7.1999999999999993</v>
      </c>
    </row>
    <row r="229" spans="1:9" x14ac:dyDescent="0.25">
      <c r="A229" s="1">
        <v>43020</v>
      </c>
      <c r="B229" s="1" t="str">
        <f t="shared" si="6"/>
        <v>octubre</v>
      </c>
      <c r="C229" t="s">
        <v>18</v>
      </c>
      <c r="D229">
        <v>58.199999999999996</v>
      </c>
      <c r="E229" s="2">
        <v>0.77</v>
      </c>
      <c r="F229">
        <v>39</v>
      </c>
      <c r="G229">
        <v>0.3</v>
      </c>
      <c r="H229">
        <v>24</v>
      </c>
      <c r="I229" s="4">
        <f t="shared" si="7"/>
        <v>7.1999999999999993</v>
      </c>
    </row>
    <row r="230" spans="1:9" x14ac:dyDescent="0.25">
      <c r="A230" s="1">
        <v>43024</v>
      </c>
      <c r="B230" s="1" t="str">
        <f t="shared" si="6"/>
        <v>octubre</v>
      </c>
      <c r="C230" t="s">
        <v>15</v>
      </c>
      <c r="D230">
        <v>58.199999999999996</v>
      </c>
      <c r="E230" s="2">
        <v>0.8</v>
      </c>
      <c r="F230">
        <v>28</v>
      </c>
      <c r="G230">
        <v>0.3</v>
      </c>
      <c r="H230">
        <v>24</v>
      </c>
      <c r="I230" s="4">
        <f t="shared" si="7"/>
        <v>7.1999999999999993</v>
      </c>
    </row>
    <row r="231" spans="1:9" x14ac:dyDescent="0.25">
      <c r="A231" s="1">
        <v>43028</v>
      </c>
      <c r="B231" s="1" t="str">
        <f t="shared" si="6"/>
        <v>octubre</v>
      </c>
      <c r="C231" t="s">
        <v>14</v>
      </c>
      <c r="D231">
        <v>60.199999999999996</v>
      </c>
      <c r="E231" s="2">
        <v>0.8</v>
      </c>
      <c r="F231">
        <v>50</v>
      </c>
      <c r="G231">
        <v>0.3</v>
      </c>
      <c r="H231">
        <v>24</v>
      </c>
      <c r="I231" s="4">
        <f t="shared" si="7"/>
        <v>7.1999999999999993</v>
      </c>
    </row>
    <row r="232" spans="1:9" x14ac:dyDescent="0.25">
      <c r="A232" s="1">
        <v>43029</v>
      </c>
      <c r="B232" s="1" t="str">
        <f t="shared" si="6"/>
        <v>octubre</v>
      </c>
      <c r="C232" t="s">
        <v>16</v>
      </c>
      <c r="D232">
        <v>56.199999999999996</v>
      </c>
      <c r="E232" s="2">
        <v>0.83</v>
      </c>
      <c r="F232">
        <v>28</v>
      </c>
      <c r="G232">
        <v>0.3</v>
      </c>
      <c r="H232">
        <v>24</v>
      </c>
      <c r="I232" s="4">
        <f t="shared" si="7"/>
        <v>7.1999999999999993</v>
      </c>
    </row>
    <row r="233" spans="1:9" x14ac:dyDescent="0.25">
      <c r="A233" s="1">
        <v>43033</v>
      </c>
      <c r="B233" s="1" t="str">
        <f t="shared" si="6"/>
        <v>octubre</v>
      </c>
      <c r="C233" t="s">
        <v>20</v>
      </c>
      <c r="D233">
        <v>61.199999999999996</v>
      </c>
      <c r="E233" s="2">
        <v>0.8</v>
      </c>
      <c r="F233">
        <v>44</v>
      </c>
      <c r="G233">
        <v>0.3</v>
      </c>
      <c r="H233">
        <v>24</v>
      </c>
      <c r="I233" s="4">
        <f t="shared" si="7"/>
        <v>7.1999999999999993</v>
      </c>
    </row>
    <row r="234" spans="1:9" x14ac:dyDescent="0.25">
      <c r="A234" s="1">
        <v>43034</v>
      </c>
      <c r="B234" s="1" t="str">
        <f t="shared" si="6"/>
        <v>octubre</v>
      </c>
      <c r="C234" t="s">
        <v>18</v>
      </c>
      <c r="D234">
        <v>54.199999999999996</v>
      </c>
      <c r="E234" s="2">
        <v>0.77</v>
      </c>
      <c r="F234">
        <v>47</v>
      </c>
      <c r="G234">
        <v>0.3</v>
      </c>
      <c r="H234">
        <v>24</v>
      </c>
      <c r="I234" s="4">
        <f t="shared" si="7"/>
        <v>7.1999999999999993</v>
      </c>
    </row>
    <row r="235" spans="1:9" x14ac:dyDescent="0.25">
      <c r="A235" s="1">
        <v>43038</v>
      </c>
      <c r="B235" s="1" t="str">
        <f t="shared" si="6"/>
        <v>octubre</v>
      </c>
      <c r="C235" t="s">
        <v>15</v>
      </c>
      <c r="D235">
        <v>58.199999999999996</v>
      </c>
      <c r="E235" s="2">
        <v>0.77</v>
      </c>
      <c r="F235">
        <v>35</v>
      </c>
      <c r="G235">
        <v>0.3</v>
      </c>
      <c r="H235">
        <v>24</v>
      </c>
      <c r="I235" s="4">
        <f t="shared" si="7"/>
        <v>7.1999999999999993</v>
      </c>
    </row>
    <row r="236" spans="1:9" x14ac:dyDescent="0.25">
      <c r="A236" s="1">
        <v>43039</v>
      </c>
      <c r="B236" s="1" t="str">
        <f t="shared" si="6"/>
        <v>octubre</v>
      </c>
      <c r="C236" t="s">
        <v>19</v>
      </c>
      <c r="D236">
        <v>54.199999999999996</v>
      </c>
      <c r="E236" s="2">
        <v>0.77</v>
      </c>
      <c r="F236">
        <v>38</v>
      </c>
      <c r="G236">
        <v>0.3</v>
      </c>
      <c r="H236">
        <v>24</v>
      </c>
      <c r="I236" s="4">
        <f t="shared" si="7"/>
        <v>7.1999999999999993</v>
      </c>
    </row>
    <row r="237" spans="1:9" x14ac:dyDescent="0.25">
      <c r="A237" s="1">
        <v>42795</v>
      </c>
      <c r="B237" s="1" t="str">
        <f t="shared" si="6"/>
        <v>marzo</v>
      </c>
      <c r="C237" t="s">
        <v>20</v>
      </c>
      <c r="D237">
        <v>57.9</v>
      </c>
      <c r="E237" s="2">
        <v>0.87</v>
      </c>
      <c r="F237">
        <v>46</v>
      </c>
      <c r="G237">
        <v>0.3</v>
      </c>
      <c r="H237">
        <v>23</v>
      </c>
      <c r="I237" s="4">
        <f t="shared" si="7"/>
        <v>6.8999999999999995</v>
      </c>
    </row>
    <row r="238" spans="1:9" x14ac:dyDescent="0.25">
      <c r="A238" s="1">
        <v>42799</v>
      </c>
      <c r="B238" s="1" t="str">
        <f t="shared" si="6"/>
        <v>marzo</v>
      </c>
      <c r="C238" t="s">
        <v>17</v>
      </c>
      <c r="D238">
        <v>55.9</v>
      </c>
      <c r="E238" s="2">
        <v>0.87</v>
      </c>
      <c r="F238">
        <v>32</v>
      </c>
      <c r="G238">
        <v>0.3</v>
      </c>
      <c r="H238">
        <v>23</v>
      </c>
      <c r="I238" s="4">
        <f t="shared" si="7"/>
        <v>6.8999999999999995</v>
      </c>
    </row>
    <row r="239" spans="1:9" x14ac:dyDescent="0.25">
      <c r="A239" s="1">
        <v>42803</v>
      </c>
      <c r="B239" s="1" t="str">
        <f t="shared" si="6"/>
        <v>marzo</v>
      </c>
      <c r="C239" t="s">
        <v>18</v>
      </c>
      <c r="D239">
        <v>52.9</v>
      </c>
      <c r="E239" s="2">
        <v>0.8</v>
      </c>
      <c r="F239">
        <v>29</v>
      </c>
      <c r="G239">
        <v>0.3</v>
      </c>
      <c r="H239">
        <v>23</v>
      </c>
      <c r="I239" s="4">
        <f t="shared" si="7"/>
        <v>6.8999999999999995</v>
      </c>
    </row>
    <row r="240" spans="1:9" x14ac:dyDescent="0.25">
      <c r="A240" s="1">
        <v>42807</v>
      </c>
      <c r="B240" s="1" t="str">
        <f t="shared" si="6"/>
        <v>marzo</v>
      </c>
      <c r="C240" t="s">
        <v>15</v>
      </c>
      <c r="D240">
        <v>55.9</v>
      </c>
      <c r="E240" s="2">
        <v>0.87</v>
      </c>
      <c r="F240">
        <v>48</v>
      </c>
      <c r="G240">
        <v>0.3</v>
      </c>
      <c r="H240">
        <v>23</v>
      </c>
      <c r="I240" s="4">
        <f t="shared" si="7"/>
        <v>6.8999999999999995</v>
      </c>
    </row>
    <row r="241" spans="1:9" x14ac:dyDescent="0.25">
      <c r="A241" s="1">
        <v>42808</v>
      </c>
      <c r="B241" s="1" t="str">
        <f t="shared" si="6"/>
        <v>marzo</v>
      </c>
      <c r="C241" t="s">
        <v>19</v>
      </c>
      <c r="D241">
        <v>58.9</v>
      </c>
      <c r="E241" s="2">
        <v>0.87</v>
      </c>
      <c r="F241">
        <v>35</v>
      </c>
      <c r="G241">
        <v>0.3</v>
      </c>
      <c r="H241">
        <v>23</v>
      </c>
      <c r="I241" s="4">
        <f t="shared" si="7"/>
        <v>6.8999999999999995</v>
      </c>
    </row>
    <row r="242" spans="1:9" x14ac:dyDescent="0.25">
      <c r="A242" s="1">
        <v>42812</v>
      </c>
      <c r="B242" s="1" t="str">
        <f t="shared" si="6"/>
        <v>marzo</v>
      </c>
      <c r="C242" t="s">
        <v>16</v>
      </c>
      <c r="D242">
        <v>53.9</v>
      </c>
      <c r="E242" s="2">
        <v>0.83</v>
      </c>
      <c r="F242">
        <v>32</v>
      </c>
      <c r="G242">
        <v>0.3</v>
      </c>
      <c r="H242">
        <v>23</v>
      </c>
      <c r="I242" s="4">
        <f t="shared" si="7"/>
        <v>6.8999999999999995</v>
      </c>
    </row>
    <row r="243" spans="1:9" x14ac:dyDescent="0.25">
      <c r="A243" s="1">
        <v>42813</v>
      </c>
      <c r="B243" s="1" t="str">
        <f t="shared" si="6"/>
        <v>marzo</v>
      </c>
      <c r="C243" t="s">
        <v>17</v>
      </c>
      <c r="D243">
        <v>56.9</v>
      </c>
      <c r="E243" s="2">
        <v>0.83</v>
      </c>
      <c r="F243">
        <v>38</v>
      </c>
      <c r="G243">
        <v>0.3</v>
      </c>
      <c r="H243">
        <v>23</v>
      </c>
      <c r="I243" s="4">
        <f t="shared" si="7"/>
        <v>6.8999999999999995</v>
      </c>
    </row>
    <row r="244" spans="1:9" x14ac:dyDescent="0.25">
      <c r="A244" s="1">
        <v>42817</v>
      </c>
      <c r="B244" s="1" t="str">
        <f t="shared" si="6"/>
        <v>marzo</v>
      </c>
      <c r="C244" t="s">
        <v>18</v>
      </c>
      <c r="D244">
        <v>55.9</v>
      </c>
      <c r="E244" s="2">
        <v>0.87</v>
      </c>
      <c r="F244">
        <v>35</v>
      </c>
      <c r="G244">
        <v>0.3</v>
      </c>
      <c r="H244">
        <v>23</v>
      </c>
      <c r="I244" s="4">
        <f t="shared" si="7"/>
        <v>6.8999999999999995</v>
      </c>
    </row>
    <row r="245" spans="1:9" x14ac:dyDescent="0.25">
      <c r="A245" s="1">
        <v>42818</v>
      </c>
      <c r="B245" s="1" t="str">
        <f t="shared" si="6"/>
        <v>marzo</v>
      </c>
      <c r="C245" t="s">
        <v>14</v>
      </c>
      <c r="D245">
        <v>56.9</v>
      </c>
      <c r="E245" s="2">
        <v>0.83</v>
      </c>
      <c r="F245">
        <v>41</v>
      </c>
      <c r="G245">
        <v>0.3</v>
      </c>
      <c r="H245">
        <v>23</v>
      </c>
      <c r="I245" s="4">
        <f t="shared" si="7"/>
        <v>6.8999999999999995</v>
      </c>
    </row>
    <row r="246" spans="1:9" x14ac:dyDescent="0.25">
      <c r="A246" s="1">
        <v>42822</v>
      </c>
      <c r="B246" s="1" t="str">
        <f t="shared" si="6"/>
        <v>marzo</v>
      </c>
      <c r="C246" t="s">
        <v>19</v>
      </c>
      <c r="D246">
        <v>55.9</v>
      </c>
      <c r="E246" s="2">
        <v>0.83</v>
      </c>
      <c r="F246">
        <v>48</v>
      </c>
      <c r="G246">
        <v>0.3</v>
      </c>
      <c r="H246">
        <v>23</v>
      </c>
      <c r="I246" s="4">
        <f t="shared" si="7"/>
        <v>6.8999999999999995</v>
      </c>
    </row>
    <row r="247" spans="1:9" x14ac:dyDescent="0.25">
      <c r="A247" s="1">
        <v>43040</v>
      </c>
      <c r="B247" s="1" t="str">
        <f t="shared" si="6"/>
        <v>noviembre</v>
      </c>
      <c r="C247" t="s">
        <v>20</v>
      </c>
      <c r="D247">
        <v>51.9</v>
      </c>
      <c r="E247" s="2">
        <v>0.83</v>
      </c>
      <c r="F247">
        <v>43</v>
      </c>
      <c r="G247">
        <v>0.3</v>
      </c>
      <c r="H247">
        <v>23</v>
      </c>
      <c r="I247" s="4">
        <f t="shared" si="7"/>
        <v>6.8999999999999995</v>
      </c>
    </row>
    <row r="248" spans="1:9" x14ac:dyDescent="0.25">
      <c r="A248" s="1">
        <v>43044</v>
      </c>
      <c r="B248" s="1" t="str">
        <f t="shared" si="6"/>
        <v>noviembre</v>
      </c>
      <c r="C248" t="s">
        <v>17</v>
      </c>
      <c r="D248">
        <v>55.9</v>
      </c>
      <c r="E248" s="2">
        <v>0.87</v>
      </c>
      <c r="F248">
        <v>45</v>
      </c>
      <c r="G248">
        <v>0.3</v>
      </c>
      <c r="H248">
        <v>23</v>
      </c>
      <c r="I248" s="4">
        <f t="shared" si="7"/>
        <v>6.8999999999999995</v>
      </c>
    </row>
    <row r="249" spans="1:9" x14ac:dyDescent="0.25">
      <c r="A249" s="1">
        <v>43048</v>
      </c>
      <c r="B249" s="1" t="str">
        <f t="shared" si="6"/>
        <v>noviembre</v>
      </c>
      <c r="C249" t="s">
        <v>18</v>
      </c>
      <c r="D249">
        <v>53.9</v>
      </c>
      <c r="E249" s="2">
        <v>0.83</v>
      </c>
      <c r="F249">
        <v>33</v>
      </c>
      <c r="G249">
        <v>0.3</v>
      </c>
      <c r="H249">
        <v>23</v>
      </c>
      <c r="I249" s="4">
        <f t="shared" si="7"/>
        <v>6.8999999999999995</v>
      </c>
    </row>
    <row r="250" spans="1:9" x14ac:dyDescent="0.25">
      <c r="A250" s="1">
        <v>43053</v>
      </c>
      <c r="B250" s="1" t="str">
        <f t="shared" si="6"/>
        <v>noviembre</v>
      </c>
      <c r="C250" t="s">
        <v>19</v>
      </c>
      <c r="D250">
        <v>55.9</v>
      </c>
      <c r="E250" s="2">
        <v>0.8</v>
      </c>
      <c r="F250">
        <v>28</v>
      </c>
      <c r="G250">
        <v>0.3</v>
      </c>
      <c r="H250">
        <v>23</v>
      </c>
      <c r="I250" s="4">
        <f t="shared" si="7"/>
        <v>6.8999999999999995</v>
      </c>
    </row>
    <row r="251" spans="1:9" x14ac:dyDescent="0.25">
      <c r="A251" s="1">
        <v>43054</v>
      </c>
      <c r="B251" s="1" t="str">
        <f t="shared" si="6"/>
        <v>noviembre</v>
      </c>
      <c r="C251" t="s">
        <v>20</v>
      </c>
      <c r="D251">
        <v>55.9</v>
      </c>
      <c r="E251" s="2">
        <v>0.83</v>
      </c>
      <c r="F251">
        <v>47</v>
      </c>
      <c r="G251">
        <v>0.3</v>
      </c>
      <c r="H251">
        <v>23</v>
      </c>
      <c r="I251" s="4">
        <f t="shared" si="7"/>
        <v>6.8999999999999995</v>
      </c>
    </row>
    <row r="252" spans="1:9" x14ac:dyDescent="0.25">
      <c r="A252" s="1">
        <v>43058</v>
      </c>
      <c r="B252" s="1" t="str">
        <f t="shared" si="6"/>
        <v>noviembre</v>
      </c>
      <c r="C252" t="s">
        <v>17</v>
      </c>
      <c r="D252">
        <v>55.9</v>
      </c>
      <c r="E252" s="2">
        <v>0.87</v>
      </c>
      <c r="F252">
        <v>34</v>
      </c>
      <c r="G252">
        <v>0.3</v>
      </c>
      <c r="H252">
        <v>23</v>
      </c>
      <c r="I252" s="4">
        <f t="shared" si="7"/>
        <v>6.8999999999999995</v>
      </c>
    </row>
    <row r="253" spans="1:9" x14ac:dyDescent="0.25">
      <c r="A253" s="1">
        <v>43062</v>
      </c>
      <c r="B253" s="1" t="str">
        <f t="shared" si="6"/>
        <v>noviembre</v>
      </c>
      <c r="C253" t="s">
        <v>18</v>
      </c>
      <c r="D253">
        <v>51.9</v>
      </c>
      <c r="E253" s="2">
        <v>0.87</v>
      </c>
      <c r="F253">
        <v>47</v>
      </c>
      <c r="G253">
        <v>0.3</v>
      </c>
      <c r="H253">
        <v>23</v>
      </c>
      <c r="I253" s="4">
        <f t="shared" si="7"/>
        <v>6.8999999999999995</v>
      </c>
    </row>
    <row r="254" spans="1:9" x14ac:dyDescent="0.25">
      <c r="A254" s="1">
        <v>43066</v>
      </c>
      <c r="B254" s="1" t="str">
        <f t="shared" si="6"/>
        <v>noviembre</v>
      </c>
      <c r="C254" t="s">
        <v>15</v>
      </c>
      <c r="D254">
        <v>53.9</v>
      </c>
      <c r="E254" s="2">
        <v>0.87</v>
      </c>
      <c r="F254">
        <v>30</v>
      </c>
      <c r="G254">
        <v>0.3</v>
      </c>
      <c r="H254">
        <v>23</v>
      </c>
      <c r="I254" s="4">
        <f t="shared" si="7"/>
        <v>6.8999999999999995</v>
      </c>
    </row>
    <row r="255" spans="1:9" x14ac:dyDescent="0.25">
      <c r="A255" s="1">
        <v>42770</v>
      </c>
      <c r="B255" s="1" t="str">
        <f t="shared" si="6"/>
        <v>febrero</v>
      </c>
      <c r="C255" t="s">
        <v>16</v>
      </c>
      <c r="D255">
        <v>56.599999999999994</v>
      </c>
      <c r="E255" s="2">
        <v>0.83</v>
      </c>
      <c r="F255">
        <v>46</v>
      </c>
      <c r="G255">
        <v>0.3</v>
      </c>
      <c r="H255">
        <v>22</v>
      </c>
      <c r="I255" s="4">
        <f t="shared" si="7"/>
        <v>6.6</v>
      </c>
    </row>
    <row r="256" spans="1:9" x14ac:dyDescent="0.25">
      <c r="A256" s="1">
        <v>42774</v>
      </c>
      <c r="B256" s="1" t="str">
        <f t="shared" si="6"/>
        <v>febrero</v>
      </c>
      <c r="C256" t="s">
        <v>20</v>
      </c>
      <c r="D256">
        <v>52.599999999999994</v>
      </c>
      <c r="E256" s="2">
        <v>0.87</v>
      </c>
      <c r="F256">
        <v>31</v>
      </c>
      <c r="G256">
        <v>0.3</v>
      </c>
      <c r="H256">
        <v>22</v>
      </c>
      <c r="I256" s="4">
        <f t="shared" si="7"/>
        <v>6.6</v>
      </c>
    </row>
    <row r="257" spans="1:9" x14ac:dyDescent="0.25">
      <c r="A257" s="1">
        <v>42778</v>
      </c>
      <c r="B257" s="1" t="str">
        <f t="shared" si="6"/>
        <v>febrero</v>
      </c>
      <c r="C257" t="s">
        <v>17</v>
      </c>
      <c r="D257">
        <v>55.599999999999994</v>
      </c>
      <c r="E257" s="2">
        <v>0.83</v>
      </c>
      <c r="F257">
        <v>41</v>
      </c>
      <c r="G257">
        <v>0.3</v>
      </c>
      <c r="H257">
        <v>22</v>
      </c>
      <c r="I257" s="4">
        <f t="shared" si="7"/>
        <v>6.6</v>
      </c>
    </row>
    <row r="258" spans="1:9" x14ac:dyDescent="0.25">
      <c r="A258" s="1">
        <v>42794</v>
      </c>
      <c r="B258" s="1" t="str">
        <f t="shared" ref="B258:B321" si="8">TEXT(A258, "MMMM")</f>
        <v>febrero</v>
      </c>
      <c r="C258" t="s">
        <v>19</v>
      </c>
      <c r="D258">
        <v>49.599999999999994</v>
      </c>
      <c r="E258" s="2">
        <v>0.91</v>
      </c>
      <c r="F258">
        <v>45</v>
      </c>
      <c r="G258">
        <v>0.3</v>
      </c>
      <c r="H258">
        <v>22</v>
      </c>
      <c r="I258" s="4">
        <f t="shared" ref="I258:I321" si="9" xml:space="preserve"> G258*H258</f>
        <v>6.6</v>
      </c>
    </row>
    <row r="259" spans="1:9" x14ac:dyDescent="0.25">
      <c r="A259" s="1">
        <v>43041</v>
      </c>
      <c r="B259" s="1" t="str">
        <f t="shared" si="8"/>
        <v>noviembre</v>
      </c>
      <c r="C259" t="s">
        <v>18</v>
      </c>
      <c r="D259">
        <v>53.599999999999994</v>
      </c>
      <c r="E259" s="2">
        <v>0.91</v>
      </c>
      <c r="F259">
        <v>46</v>
      </c>
      <c r="G259">
        <v>0.3</v>
      </c>
      <c r="H259">
        <v>22</v>
      </c>
      <c r="I259" s="4">
        <f t="shared" si="9"/>
        <v>6.6</v>
      </c>
    </row>
    <row r="260" spans="1:9" x14ac:dyDescent="0.25">
      <c r="A260" s="1">
        <v>43045</v>
      </c>
      <c r="B260" s="1" t="str">
        <f t="shared" si="8"/>
        <v>noviembre</v>
      </c>
      <c r="C260" t="s">
        <v>15</v>
      </c>
      <c r="D260">
        <v>51.599999999999994</v>
      </c>
      <c r="E260" s="2">
        <v>0.91</v>
      </c>
      <c r="F260">
        <v>28</v>
      </c>
      <c r="G260">
        <v>0.3</v>
      </c>
      <c r="H260">
        <v>22</v>
      </c>
      <c r="I260" s="4">
        <f t="shared" si="9"/>
        <v>6.6</v>
      </c>
    </row>
    <row r="261" spans="1:9" x14ac:dyDescent="0.25">
      <c r="A261" s="1">
        <v>43049</v>
      </c>
      <c r="B261" s="1" t="str">
        <f t="shared" si="8"/>
        <v>noviembre</v>
      </c>
      <c r="C261" t="s">
        <v>14</v>
      </c>
      <c r="D261">
        <v>54.599999999999994</v>
      </c>
      <c r="E261" s="2">
        <v>0.87</v>
      </c>
      <c r="F261">
        <v>28</v>
      </c>
      <c r="G261">
        <v>0.3</v>
      </c>
      <c r="H261">
        <v>22</v>
      </c>
      <c r="I261" s="4">
        <f t="shared" si="9"/>
        <v>6.6</v>
      </c>
    </row>
    <row r="262" spans="1:9" x14ac:dyDescent="0.25">
      <c r="A262" s="1">
        <v>43059</v>
      </c>
      <c r="B262" s="1" t="str">
        <f t="shared" si="8"/>
        <v>noviembre</v>
      </c>
      <c r="C262" t="s">
        <v>15</v>
      </c>
      <c r="D262">
        <v>55.599999999999994</v>
      </c>
      <c r="E262" s="2">
        <v>0.87</v>
      </c>
      <c r="F262">
        <v>41</v>
      </c>
      <c r="G262">
        <v>0.3</v>
      </c>
      <c r="H262">
        <v>22</v>
      </c>
      <c r="I262" s="4">
        <f t="shared" si="9"/>
        <v>6.6</v>
      </c>
    </row>
    <row r="263" spans="1:9" x14ac:dyDescent="0.25">
      <c r="A263" s="1">
        <v>43063</v>
      </c>
      <c r="B263" s="1" t="str">
        <f t="shared" si="8"/>
        <v>noviembre</v>
      </c>
      <c r="C263" t="s">
        <v>14</v>
      </c>
      <c r="D263">
        <v>53.599999999999994</v>
      </c>
      <c r="E263" s="2">
        <v>0.83</v>
      </c>
      <c r="F263">
        <v>46</v>
      </c>
      <c r="G263">
        <v>0.3</v>
      </c>
      <c r="H263">
        <v>22</v>
      </c>
      <c r="I263" s="4">
        <f t="shared" si="9"/>
        <v>6.6</v>
      </c>
    </row>
    <row r="264" spans="1:9" x14ac:dyDescent="0.25">
      <c r="A264" s="1">
        <v>43067</v>
      </c>
      <c r="B264" s="1" t="str">
        <f t="shared" si="8"/>
        <v>noviembre</v>
      </c>
      <c r="C264" t="s">
        <v>19</v>
      </c>
      <c r="D264">
        <v>54.599999999999994</v>
      </c>
      <c r="E264" s="2">
        <v>0.91</v>
      </c>
      <c r="F264">
        <v>37</v>
      </c>
      <c r="G264">
        <v>0.3</v>
      </c>
      <c r="H264">
        <v>22</v>
      </c>
      <c r="I264" s="4">
        <f t="shared" si="9"/>
        <v>6.6</v>
      </c>
    </row>
    <row r="265" spans="1:9" x14ac:dyDescent="0.25">
      <c r="A265" s="1">
        <v>42769</v>
      </c>
      <c r="B265" s="1" t="str">
        <f t="shared" si="8"/>
        <v>febrero</v>
      </c>
      <c r="C265" t="s">
        <v>14</v>
      </c>
      <c r="D265">
        <v>50.3</v>
      </c>
      <c r="E265" s="2">
        <v>0.87</v>
      </c>
      <c r="F265">
        <v>25</v>
      </c>
      <c r="G265">
        <v>0.3</v>
      </c>
      <c r="H265">
        <v>21</v>
      </c>
      <c r="I265" s="4">
        <f t="shared" si="9"/>
        <v>6.3</v>
      </c>
    </row>
    <row r="266" spans="1:9" x14ac:dyDescent="0.25">
      <c r="A266" s="1">
        <v>42773</v>
      </c>
      <c r="B266" s="1" t="str">
        <f t="shared" si="8"/>
        <v>febrero</v>
      </c>
      <c r="C266" t="s">
        <v>19</v>
      </c>
      <c r="D266">
        <v>52.3</v>
      </c>
      <c r="E266" s="2">
        <v>0.87</v>
      </c>
      <c r="F266">
        <v>39</v>
      </c>
      <c r="G266">
        <v>0.3</v>
      </c>
      <c r="H266">
        <v>21</v>
      </c>
      <c r="I266" s="4">
        <f t="shared" si="9"/>
        <v>6.3</v>
      </c>
    </row>
    <row r="267" spans="1:9" x14ac:dyDescent="0.25">
      <c r="A267" s="1">
        <v>42777</v>
      </c>
      <c r="B267" s="1" t="str">
        <f t="shared" si="8"/>
        <v>febrero</v>
      </c>
      <c r="C267" t="s">
        <v>16</v>
      </c>
      <c r="D267">
        <v>51.3</v>
      </c>
      <c r="E267" s="2">
        <v>0.91</v>
      </c>
      <c r="F267">
        <v>35</v>
      </c>
      <c r="G267">
        <v>0.3</v>
      </c>
      <c r="H267">
        <v>21</v>
      </c>
      <c r="I267" s="4">
        <f t="shared" si="9"/>
        <v>6.3</v>
      </c>
    </row>
    <row r="268" spans="1:9" x14ac:dyDescent="0.25">
      <c r="A268" s="1">
        <v>42782</v>
      </c>
      <c r="B268" s="1" t="str">
        <f t="shared" si="8"/>
        <v>febrero</v>
      </c>
      <c r="C268" t="s">
        <v>18</v>
      </c>
      <c r="D268">
        <v>47.3</v>
      </c>
      <c r="E268" s="2">
        <v>0.87</v>
      </c>
      <c r="F268">
        <v>31</v>
      </c>
      <c r="G268">
        <v>0.3</v>
      </c>
      <c r="H268">
        <v>21</v>
      </c>
      <c r="I268" s="4">
        <f t="shared" si="9"/>
        <v>6.3</v>
      </c>
    </row>
    <row r="269" spans="1:9" x14ac:dyDescent="0.25">
      <c r="A269" s="1">
        <v>42786</v>
      </c>
      <c r="B269" s="1" t="str">
        <f t="shared" si="8"/>
        <v>febrero</v>
      </c>
      <c r="C269" t="s">
        <v>15</v>
      </c>
      <c r="D269">
        <v>50.3</v>
      </c>
      <c r="E269" s="2">
        <v>0.95</v>
      </c>
      <c r="F269">
        <v>25</v>
      </c>
      <c r="G269">
        <v>0.3</v>
      </c>
      <c r="H269">
        <v>21</v>
      </c>
      <c r="I269" s="4">
        <f t="shared" si="9"/>
        <v>6.3</v>
      </c>
    </row>
    <row r="270" spans="1:9" x14ac:dyDescent="0.25">
      <c r="A270" s="1">
        <v>42790</v>
      </c>
      <c r="B270" s="1" t="str">
        <f t="shared" si="8"/>
        <v>febrero</v>
      </c>
      <c r="C270" t="s">
        <v>14</v>
      </c>
      <c r="D270">
        <v>47.3</v>
      </c>
      <c r="E270" s="2">
        <v>0.87</v>
      </c>
      <c r="F270">
        <v>36</v>
      </c>
      <c r="G270">
        <v>0.3</v>
      </c>
      <c r="H270">
        <v>21</v>
      </c>
      <c r="I270" s="4">
        <f t="shared" si="9"/>
        <v>6.3</v>
      </c>
    </row>
    <row r="271" spans="1:9" x14ac:dyDescent="0.25">
      <c r="A271" s="1">
        <v>43042</v>
      </c>
      <c r="B271" s="1" t="str">
        <f t="shared" si="8"/>
        <v>noviembre</v>
      </c>
      <c r="C271" t="s">
        <v>14</v>
      </c>
      <c r="D271">
        <v>51.3</v>
      </c>
      <c r="E271" s="2">
        <v>0.87</v>
      </c>
      <c r="F271">
        <v>38</v>
      </c>
      <c r="G271">
        <v>0.3</v>
      </c>
      <c r="H271">
        <v>21</v>
      </c>
      <c r="I271" s="4">
        <f t="shared" si="9"/>
        <v>6.3</v>
      </c>
    </row>
    <row r="272" spans="1:9" x14ac:dyDescent="0.25">
      <c r="A272" s="1">
        <v>43046</v>
      </c>
      <c r="B272" s="1" t="str">
        <f t="shared" si="8"/>
        <v>noviembre</v>
      </c>
      <c r="C272" t="s">
        <v>19</v>
      </c>
      <c r="D272">
        <v>52.3</v>
      </c>
      <c r="E272" s="2">
        <v>0.91</v>
      </c>
      <c r="F272">
        <v>34</v>
      </c>
      <c r="G272">
        <v>0.3</v>
      </c>
      <c r="H272">
        <v>21</v>
      </c>
      <c r="I272" s="4">
        <f t="shared" si="9"/>
        <v>6.3</v>
      </c>
    </row>
    <row r="273" spans="1:9" x14ac:dyDescent="0.25">
      <c r="A273" s="1">
        <v>43050</v>
      </c>
      <c r="B273" s="1" t="str">
        <f t="shared" si="8"/>
        <v>noviembre</v>
      </c>
      <c r="C273" t="s">
        <v>16</v>
      </c>
      <c r="D273">
        <v>47.3</v>
      </c>
      <c r="E273" s="2">
        <v>0.91</v>
      </c>
      <c r="F273">
        <v>33</v>
      </c>
      <c r="G273">
        <v>0.3</v>
      </c>
      <c r="H273">
        <v>21</v>
      </c>
      <c r="I273" s="4">
        <f t="shared" si="9"/>
        <v>6.3</v>
      </c>
    </row>
    <row r="274" spans="1:9" x14ac:dyDescent="0.25">
      <c r="A274" s="1">
        <v>43055</v>
      </c>
      <c r="B274" s="1" t="str">
        <f t="shared" si="8"/>
        <v>noviembre</v>
      </c>
      <c r="C274" t="s">
        <v>18</v>
      </c>
      <c r="D274">
        <v>47.3</v>
      </c>
      <c r="E274" s="2">
        <v>0.87</v>
      </c>
      <c r="F274">
        <v>28</v>
      </c>
      <c r="G274">
        <v>0.3</v>
      </c>
      <c r="H274">
        <v>21</v>
      </c>
      <c r="I274" s="4">
        <f t="shared" si="9"/>
        <v>6.3</v>
      </c>
    </row>
    <row r="275" spans="1:9" x14ac:dyDescent="0.25">
      <c r="A275" s="1">
        <v>42768</v>
      </c>
      <c r="B275" s="1" t="str">
        <f t="shared" si="8"/>
        <v>febrero</v>
      </c>
      <c r="C275" t="s">
        <v>18</v>
      </c>
      <c r="D275">
        <v>52</v>
      </c>
      <c r="E275" s="2">
        <v>1</v>
      </c>
      <c r="F275">
        <v>22</v>
      </c>
      <c r="G275">
        <v>0.3</v>
      </c>
      <c r="H275">
        <v>20</v>
      </c>
      <c r="I275" s="4">
        <f t="shared" si="9"/>
        <v>6</v>
      </c>
    </row>
    <row r="276" spans="1:9" x14ac:dyDescent="0.25">
      <c r="A276" s="1">
        <v>42772</v>
      </c>
      <c r="B276" s="1" t="str">
        <f t="shared" si="8"/>
        <v>febrero</v>
      </c>
      <c r="C276" t="s">
        <v>15</v>
      </c>
      <c r="D276">
        <v>45</v>
      </c>
      <c r="E276" s="2">
        <v>0.95</v>
      </c>
      <c r="F276">
        <v>28</v>
      </c>
      <c r="G276">
        <v>0.3</v>
      </c>
      <c r="H276">
        <v>20</v>
      </c>
      <c r="I276" s="4">
        <f t="shared" si="9"/>
        <v>6</v>
      </c>
    </row>
    <row r="277" spans="1:9" x14ac:dyDescent="0.25">
      <c r="A277" s="1">
        <v>42776</v>
      </c>
      <c r="B277" s="1" t="str">
        <f t="shared" si="8"/>
        <v>febrero</v>
      </c>
      <c r="C277" t="s">
        <v>14</v>
      </c>
      <c r="D277">
        <v>50</v>
      </c>
      <c r="E277" s="2">
        <v>0.91</v>
      </c>
      <c r="F277">
        <v>40</v>
      </c>
      <c r="G277">
        <v>0.3</v>
      </c>
      <c r="H277">
        <v>20</v>
      </c>
      <c r="I277" s="4">
        <f t="shared" si="9"/>
        <v>6</v>
      </c>
    </row>
    <row r="278" spans="1:9" x14ac:dyDescent="0.25">
      <c r="A278" s="1">
        <v>42781</v>
      </c>
      <c r="B278" s="1" t="str">
        <f t="shared" si="8"/>
        <v>febrero</v>
      </c>
      <c r="C278" t="s">
        <v>20</v>
      </c>
      <c r="D278">
        <v>52</v>
      </c>
      <c r="E278" s="2">
        <v>0.91</v>
      </c>
      <c r="F278">
        <v>33</v>
      </c>
      <c r="G278">
        <v>0.3</v>
      </c>
      <c r="H278">
        <v>20</v>
      </c>
      <c r="I278" s="4">
        <f t="shared" si="9"/>
        <v>6</v>
      </c>
    </row>
    <row r="279" spans="1:9" x14ac:dyDescent="0.25">
      <c r="A279" s="1">
        <v>42785</v>
      </c>
      <c r="B279" s="1" t="str">
        <f t="shared" si="8"/>
        <v>febrero</v>
      </c>
      <c r="C279" t="s">
        <v>17</v>
      </c>
      <c r="D279">
        <v>50</v>
      </c>
      <c r="E279" s="2">
        <v>0.95</v>
      </c>
      <c r="F279">
        <v>28</v>
      </c>
      <c r="G279">
        <v>0.3</v>
      </c>
      <c r="H279">
        <v>20</v>
      </c>
      <c r="I279" s="4">
        <f t="shared" si="9"/>
        <v>6</v>
      </c>
    </row>
    <row r="280" spans="1:9" x14ac:dyDescent="0.25">
      <c r="A280" s="1">
        <v>42789</v>
      </c>
      <c r="B280" s="1" t="str">
        <f t="shared" si="8"/>
        <v>febrero</v>
      </c>
      <c r="C280" t="s">
        <v>18</v>
      </c>
      <c r="D280">
        <v>45</v>
      </c>
      <c r="E280" s="2">
        <v>1</v>
      </c>
      <c r="F280">
        <v>23</v>
      </c>
      <c r="G280">
        <v>0.3</v>
      </c>
      <c r="H280">
        <v>20</v>
      </c>
      <c r="I280" s="4">
        <f t="shared" si="9"/>
        <v>6</v>
      </c>
    </row>
    <row r="281" spans="1:9" x14ac:dyDescent="0.25">
      <c r="A281" s="1">
        <v>42793</v>
      </c>
      <c r="B281" s="1" t="str">
        <f t="shared" si="8"/>
        <v>febrero</v>
      </c>
      <c r="C281" t="s">
        <v>15</v>
      </c>
      <c r="D281">
        <v>45</v>
      </c>
      <c r="E281" s="2">
        <v>1</v>
      </c>
      <c r="F281">
        <v>34</v>
      </c>
      <c r="G281">
        <v>0.3</v>
      </c>
      <c r="H281">
        <v>20</v>
      </c>
      <c r="I281" s="4">
        <f t="shared" si="9"/>
        <v>6</v>
      </c>
    </row>
    <row r="282" spans="1:9" x14ac:dyDescent="0.25">
      <c r="A282" s="1">
        <v>43056</v>
      </c>
      <c r="B282" s="1" t="str">
        <f t="shared" si="8"/>
        <v>noviembre</v>
      </c>
      <c r="C282" t="s">
        <v>14</v>
      </c>
      <c r="D282">
        <v>46</v>
      </c>
      <c r="E282" s="2">
        <v>1</v>
      </c>
      <c r="F282">
        <v>31</v>
      </c>
      <c r="G282">
        <v>0.3</v>
      </c>
      <c r="H282">
        <v>20</v>
      </c>
      <c r="I282" s="4">
        <f t="shared" si="9"/>
        <v>6</v>
      </c>
    </row>
    <row r="283" spans="1:9" x14ac:dyDescent="0.25">
      <c r="A283" s="1">
        <v>43060</v>
      </c>
      <c r="B283" s="1" t="str">
        <f t="shared" si="8"/>
        <v>noviembre</v>
      </c>
      <c r="C283" t="s">
        <v>19</v>
      </c>
      <c r="D283">
        <v>47</v>
      </c>
      <c r="E283" s="2">
        <v>0.95</v>
      </c>
      <c r="F283">
        <v>28</v>
      </c>
      <c r="G283">
        <v>0.3</v>
      </c>
      <c r="H283">
        <v>20</v>
      </c>
      <c r="I283" s="4">
        <f t="shared" si="9"/>
        <v>6</v>
      </c>
    </row>
    <row r="284" spans="1:9" x14ac:dyDescent="0.25">
      <c r="A284" s="1">
        <v>43064</v>
      </c>
      <c r="B284" s="1" t="str">
        <f t="shared" si="8"/>
        <v>noviembre</v>
      </c>
      <c r="C284" t="s">
        <v>16</v>
      </c>
      <c r="D284">
        <v>49</v>
      </c>
      <c r="E284" s="2">
        <v>0.91</v>
      </c>
      <c r="F284">
        <v>32</v>
      </c>
      <c r="G284">
        <v>0.3</v>
      </c>
      <c r="H284">
        <v>20</v>
      </c>
      <c r="I284" s="4">
        <f t="shared" si="9"/>
        <v>6</v>
      </c>
    </row>
    <row r="285" spans="1:9" x14ac:dyDescent="0.25">
      <c r="A285" s="1">
        <v>43068</v>
      </c>
      <c r="B285" s="1" t="str">
        <f t="shared" si="8"/>
        <v>noviembre</v>
      </c>
      <c r="C285" t="s">
        <v>20</v>
      </c>
      <c r="D285">
        <v>50</v>
      </c>
      <c r="E285" s="2">
        <v>0.95</v>
      </c>
      <c r="F285">
        <v>27</v>
      </c>
      <c r="G285">
        <v>0.3</v>
      </c>
      <c r="H285">
        <v>20</v>
      </c>
      <c r="I285" s="4">
        <f t="shared" si="9"/>
        <v>6</v>
      </c>
    </row>
    <row r="286" spans="1:9" x14ac:dyDescent="0.25">
      <c r="A286" s="1">
        <v>42775</v>
      </c>
      <c r="B286" s="1" t="str">
        <f t="shared" si="8"/>
        <v>febrero</v>
      </c>
      <c r="C286" t="s">
        <v>18</v>
      </c>
      <c r="D286">
        <v>42.699999999999996</v>
      </c>
      <c r="E286" s="2">
        <v>1</v>
      </c>
      <c r="F286">
        <v>39</v>
      </c>
      <c r="G286">
        <v>0.3</v>
      </c>
      <c r="H286">
        <v>19</v>
      </c>
      <c r="I286" s="4">
        <f t="shared" si="9"/>
        <v>5.7</v>
      </c>
    </row>
    <row r="287" spans="1:9" x14ac:dyDescent="0.25">
      <c r="A287" s="1">
        <v>42780</v>
      </c>
      <c r="B287" s="1" t="str">
        <f t="shared" si="8"/>
        <v>febrero</v>
      </c>
      <c r="C287" t="s">
        <v>19</v>
      </c>
      <c r="D287">
        <v>47.699999999999996</v>
      </c>
      <c r="E287" s="2">
        <v>0.95</v>
      </c>
      <c r="F287">
        <v>35</v>
      </c>
      <c r="G287">
        <v>0.3</v>
      </c>
      <c r="H287">
        <v>19</v>
      </c>
      <c r="I287" s="4">
        <f t="shared" si="9"/>
        <v>5.7</v>
      </c>
    </row>
    <row r="288" spans="1:9" x14ac:dyDescent="0.25">
      <c r="A288" s="1">
        <v>42784</v>
      </c>
      <c r="B288" s="1" t="str">
        <f t="shared" si="8"/>
        <v>febrero</v>
      </c>
      <c r="C288" t="s">
        <v>16</v>
      </c>
      <c r="D288">
        <v>43.699999999999996</v>
      </c>
      <c r="E288" s="2">
        <v>0.95</v>
      </c>
      <c r="F288">
        <v>25</v>
      </c>
      <c r="G288">
        <v>0.3</v>
      </c>
      <c r="H288">
        <v>19</v>
      </c>
      <c r="I288" s="4">
        <f t="shared" si="9"/>
        <v>5.7</v>
      </c>
    </row>
    <row r="289" spans="1:9" x14ac:dyDescent="0.25">
      <c r="A289" s="1">
        <v>42788</v>
      </c>
      <c r="B289" s="1" t="str">
        <f t="shared" si="8"/>
        <v>febrero</v>
      </c>
      <c r="C289" t="s">
        <v>20</v>
      </c>
      <c r="D289">
        <v>47.699999999999996</v>
      </c>
      <c r="E289" s="2">
        <v>0.95</v>
      </c>
      <c r="F289">
        <v>36</v>
      </c>
      <c r="G289">
        <v>0.3</v>
      </c>
      <c r="H289">
        <v>19</v>
      </c>
      <c r="I289" s="4">
        <f t="shared" si="9"/>
        <v>5.7</v>
      </c>
    </row>
    <row r="290" spans="1:9" x14ac:dyDescent="0.25">
      <c r="A290" s="1">
        <v>42792</v>
      </c>
      <c r="B290" s="1" t="str">
        <f t="shared" si="8"/>
        <v>febrero</v>
      </c>
      <c r="C290" t="s">
        <v>17</v>
      </c>
      <c r="D290">
        <v>48.699999999999996</v>
      </c>
      <c r="E290" s="2">
        <v>1.05</v>
      </c>
      <c r="F290">
        <v>32</v>
      </c>
      <c r="G290">
        <v>0.3</v>
      </c>
      <c r="H290">
        <v>19</v>
      </c>
      <c r="I290" s="4">
        <f t="shared" si="9"/>
        <v>5.7</v>
      </c>
    </row>
    <row r="291" spans="1:9" x14ac:dyDescent="0.25">
      <c r="A291" s="1">
        <v>43043</v>
      </c>
      <c r="B291" s="1" t="str">
        <f t="shared" si="8"/>
        <v>noviembre</v>
      </c>
      <c r="C291" t="s">
        <v>16</v>
      </c>
      <c r="D291">
        <v>48.699999999999996</v>
      </c>
      <c r="E291" s="2">
        <v>0.95</v>
      </c>
      <c r="F291">
        <v>39</v>
      </c>
      <c r="G291">
        <v>0.3</v>
      </c>
      <c r="H291">
        <v>19</v>
      </c>
      <c r="I291" s="4">
        <f t="shared" si="9"/>
        <v>5.7</v>
      </c>
    </row>
    <row r="292" spans="1:9" x14ac:dyDescent="0.25">
      <c r="A292" s="1">
        <v>43047</v>
      </c>
      <c r="B292" s="1" t="str">
        <f t="shared" si="8"/>
        <v>noviembre</v>
      </c>
      <c r="C292" t="s">
        <v>20</v>
      </c>
      <c r="D292">
        <v>44.699999999999996</v>
      </c>
      <c r="E292" s="2">
        <v>0.95</v>
      </c>
      <c r="F292">
        <v>37</v>
      </c>
      <c r="G292">
        <v>0.3</v>
      </c>
      <c r="H292">
        <v>19</v>
      </c>
      <c r="I292" s="4">
        <f t="shared" si="9"/>
        <v>5.7</v>
      </c>
    </row>
    <row r="293" spans="1:9" x14ac:dyDescent="0.25">
      <c r="A293" s="1">
        <v>43051</v>
      </c>
      <c r="B293" s="1" t="str">
        <f t="shared" si="8"/>
        <v>noviembre</v>
      </c>
      <c r="C293" t="s">
        <v>17</v>
      </c>
      <c r="D293">
        <v>49.699999999999996</v>
      </c>
      <c r="E293" s="2">
        <v>1.05</v>
      </c>
      <c r="F293">
        <v>38</v>
      </c>
      <c r="G293">
        <v>0.3</v>
      </c>
      <c r="H293">
        <v>19</v>
      </c>
      <c r="I293" s="4">
        <f t="shared" si="9"/>
        <v>5.7</v>
      </c>
    </row>
    <row r="294" spans="1:9" x14ac:dyDescent="0.25">
      <c r="A294" s="1">
        <v>43052</v>
      </c>
      <c r="B294" s="1" t="str">
        <f t="shared" si="8"/>
        <v>noviembre</v>
      </c>
      <c r="C294" t="s">
        <v>15</v>
      </c>
      <c r="D294">
        <v>44.699999999999996</v>
      </c>
      <c r="E294" s="2">
        <v>1.05</v>
      </c>
      <c r="F294">
        <v>26</v>
      </c>
      <c r="G294">
        <v>0.3</v>
      </c>
      <c r="H294">
        <v>19</v>
      </c>
      <c r="I294" s="4">
        <f t="shared" si="9"/>
        <v>5.7</v>
      </c>
    </row>
    <row r="295" spans="1:9" x14ac:dyDescent="0.25">
      <c r="A295" s="1">
        <v>43057</v>
      </c>
      <c r="B295" s="1" t="str">
        <f t="shared" si="8"/>
        <v>noviembre</v>
      </c>
      <c r="C295" t="s">
        <v>16</v>
      </c>
      <c r="D295">
        <v>48.699999999999996</v>
      </c>
      <c r="E295" s="2">
        <v>1.05</v>
      </c>
      <c r="F295">
        <v>37</v>
      </c>
      <c r="G295">
        <v>0.3</v>
      </c>
      <c r="H295">
        <v>19</v>
      </c>
      <c r="I295" s="4">
        <f t="shared" si="9"/>
        <v>5.7</v>
      </c>
    </row>
    <row r="296" spans="1:9" x14ac:dyDescent="0.25">
      <c r="A296" s="1">
        <v>43061</v>
      </c>
      <c r="B296" s="1" t="str">
        <f t="shared" si="8"/>
        <v>noviembre</v>
      </c>
      <c r="C296" t="s">
        <v>20</v>
      </c>
      <c r="D296">
        <v>48.699999999999996</v>
      </c>
      <c r="E296" s="2">
        <v>1</v>
      </c>
      <c r="F296">
        <v>40</v>
      </c>
      <c r="G296">
        <v>0.3</v>
      </c>
      <c r="H296">
        <v>19</v>
      </c>
      <c r="I296" s="4">
        <f t="shared" si="9"/>
        <v>5.7</v>
      </c>
    </row>
    <row r="297" spans="1:9" x14ac:dyDescent="0.25">
      <c r="A297" s="1">
        <v>43065</v>
      </c>
      <c r="B297" s="1" t="str">
        <f t="shared" si="8"/>
        <v>noviembre</v>
      </c>
      <c r="C297" t="s">
        <v>17</v>
      </c>
      <c r="D297">
        <v>49.699999999999996</v>
      </c>
      <c r="E297" s="2">
        <v>1.05</v>
      </c>
      <c r="F297">
        <v>30</v>
      </c>
      <c r="G297">
        <v>0.3</v>
      </c>
      <c r="H297">
        <v>19</v>
      </c>
      <c r="I297" s="4">
        <f t="shared" si="9"/>
        <v>5.7</v>
      </c>
    </row>
    <row r="298" spans="1:9" x14ac:dyDescent="0.25">
      <c r="A298" s="1">
        <v>43069</v>
      </c>
      <c r="B298" s="1" t="str">
        <f t="shared" si="8"/>
        <v>noviembre</v>
      </c>
      <c r="C298" t="s">
        <v>18</v>
      </c>
      <c r="D298">
        <v>44.699999999999996</v>
      </c>
      <c r="E298" s="2">
        <v>1.05</v>
      </c>
      <c r="F298">
        <v>28</v>
      </c>
      <c r="G298">
        <v>0.3</v>
      </c>
      <c r="H298">
        <v>19</v>
      </c>
      <c r="I298" s="4">
        <f t="shared" si="9"/>
        <v>5.7</v>
      </c>
    </row>
    <row r="299" spans="1:9" x14ac:dyDescent="0.25">
      <c r="A299" s="1">
        <v>43070</v>
      </c>
      <c r="B299" s="1" t="str">
        <f t="shared" si="8"/>
        <v>diciembre</v>
      </c>
      <c r="C299" t="s">
        <v>14</v>
      </c>
      <c r="D299">
        <v>48.699999999999996</v>
      </c>
      <c r="E299" s="2">
        <v>1</v>
      </c>
      <c r="F299">
        <v>34</v>
      </c>
      <c r="G299">
        <v>0.3</v>
      </c>
      <c r="H299">
        <v>19</v>
      </c>
      <c r="I299" s="4">
        <f t="shared" si="9"/>
        <v>5.7</v>
      </c>
    </row>
    <row r="300" spans="1:9" x14ac:dyDescent="0.25">
      <c r="A300" s="1">
        <v>43075</v>
      </c>
      <c r="B300" s="1" t="str">
        <f t="shared" si="8"/>
        <v>diciembre</v>
      </c>
      <c r="C300" t="s">
        <v>20</v>
      </c>
      <c r="D300">
        <v>44.699999999999996</v>
      </c>
      <c r="E300" s="2">
        <v>0.95</v>
      </c>
      <c r="F300">
        <v>28</v>
      </c>
      <c r="G300">
        <v>0.3</v>
      </c>
      <c r="H300">
        <v>19</v>
      </c>
      <c r="I300" s="4">
        <f t="shared" si="9"/>
        <v>5.7</v>
      </c>
    </row>
    <row r="301" spans="1:9" x14ac:dyDescent="0.25">
      <c r="A301" s="1">
        <v>43096</v>
      </c>
      <c r="B301" s="1" t="str">
        <f t="shared" si="8"/>
        <v>diciembre</v>
      </c>
      <c r="C301" t="s">
        <v>20</v>
      </c>
      <c r="D301">
        <v>42.699999999999996</v>
      </c>
      <c r="E301" s="2">
        <v>1</v>
      </c>
      <c r="F301">
        <v>33</v>
      </c>
      <c r="G301">
        <v>0.3</v>
      </c>
      <c r="H301">
        <v>19</v>
      </c>
      <c r="I301" s="4">
        <f t="shared" si="9"/>
        <v>5.7</v>
      </c>
    </row>
    <row r="302" spans="1:9" x14ac:dyDescent="0.25">
      <c r="A302" s="1">
        <v>42740</v>
      </c>
      <c r="B302" s="1" t="str">
        <f t="shared" si="8"/>
        <v>enero</v>
      </c>
      <c r="C302" t="s">
        <v>18</v>
      </c>
      <c r="D302">
        <v>42.4</v>
      </c>
      <c r="E302" s="2">
        <v>1</v>
      </c>
      <c r="F302">
        <v>33</v>
      </c>
      <c r="G302">
        <v>0.3</v>
      </c>
      <c r="H302">
        <v>18</v>
      </c>
      <c r="I302" s="4">
        <f t="shared" si="9"/>
        <v>5.3999999999999995</v>
      </c>
    </row>
    <row r="303" spans="1:9" x14ac:dyDescent="0.25">
      <c r="A303" s="1">
        <v>42745</v>
      </c>
      <c r="B303" s="1" t="str">
        <f t="shared" si="8"/>
        <v>enero</v>
      </c>
      <c r="C303" t="s">
        <v>19</v>
      </c>
      <c r="D303">
        <v>43.4</v>
      </c>
      <c r="E303" s="2">
        <v>1.05</v>
      </c>
      <c r="F303">
        <v>33</v>
      </c>
      <c r="G303">
        <v>0.3</v>
      </c>
      <c r="H303">
        <v>18</v>
      </c>
      <c r="I303" s="4">
        <f t="shared" si="9"/>
        <v>5.3999999999999995</v>
      </c>
    </row>
    <row r="304" spans="1:9" x14ac:dyDescent="0.25">
      <c r="A304" s="1">
        <v>42750</v>
      </c>
      <c r="B304" s="1" t="str">
        <f t="shared" si="8"/>
        <v>enero</v>
      </c>
      <c r="C304" t="s">
        <v>17</v>
      </c>
      <c r="D304">
        <v>43.4</v>
      </c>
      <c r="E304" s="2">
        <v>1.1100000000000001</v>
      </c>
      <c r="F304">
        <v>33</v>
      </c>
      <c r="G304">
        <v>0.3</v>
      </c>
      <c r="H304">
        <v>18</v>
      </c>
      <c r="I304" s="4">
        <f t="shared" si="9"/>
        <v>5.3999999999999995</v>
      </c>
    </row>
    <row r="305" spans="1:9" x14ac:dyDescent="0.25">
      <c r="A305" s="1">
        <v>42766</v>
      </c>
      <c r="B305" s="1" t="str">
        <f t="shared" si="8"/>
        <v>enero</v>
      </c>
      <c r="C305" t="s">
        <v>19</v>
      </c>
      <c r="D305">
        <v>40.4</v>
      </c>
      <c r="E305" s="2">
        <v>1.05</v>
      </c>
      <c r="F305">
        <v>37</v>
      </c>
      <c r="G305">
        <v>0.3</v>
      </c>
      <c r="H305">
        <v>18</v>
      </c>
      <c r="I305" s="4">
        <f t="shared" si="9"/>
        <v>5.3999999999999995</v>
      </c>
    </row>
    <row r="306" spans="1:9" x14ac:dyDescent="0.25">
      <c r="A306" s="1">
        <v>42767</v>
      </c>
      <c r="B306" s="1" t="str">
        <f t="shared" si="8"/>
        <v>febrero</v>
      </c>
      <c r="C306" t="s">
        <v>20</v>
      </c>
      <c r="D306">
        <v>42.4</v>
      </c>
      <c r="E306" s="2">
        <v>1</v>
      </c>
      <c r="F306">
        <v>35</v>
      </c>
      <c r="G306">
        <v>0.3</v>
      </c>
      <c r="H306">
        <v>18</v>
      </c>
      <c r="I306" s="4">
        <f t="shared" si="9"/>
        <v>5.3999999999999995</v>
      </c>
    </row>
    <row r="307" spans="1:9" x14ac:dyDescent="0.25">
      <c r="A307" s="1">
        <v>42771</v>
      </c>
      <c r="B307" s="1" t="str">
        <f t="shared" si="8"/>
        <v>febrero</v>
      </c>
      <c r="C307" t="s">
        <v>17</v>
      </c>
      <c r="D307">
        <v>45.4</v>
      </c>
      <c r="E307" s="2">
        <v>1.1100000000000001</v>
      </c>
      <c r="F307">
        <v>32</v>
      </c>
      <c r="G307">
        <v>0.3</v>
      </c>
      <c r="H307">
        <v>18</v>
      </c>
      <c r="I307" s="4">
        <f t="shared" si="9"/>
        <v>5.3999999999999995</v>
      </c>
    </row>
    <row r="308" spans="1:9" x14ac:dyDescent="0.25">
      <c r="A308" s="1">
        <v>42779</v>
      </c>
      <c r="B308" s="1" t="str">
        <f t="shared" si="8"/>
        <v>febrero</v>
      </c>
      <c r="C308" t="s">
        <v>15</v>
      </c>
      <c r="D308">
        <v>46.4</v>
      </c>
      <c r="E308" s="2">
        <v>1.1100000000000001</v>
      </c>
      <c r="F308">
        <v>34</v>
      </c>
      <c r="G308">
        <v>0.3</v>
      </c>
      <c r="H308">
        <v>18</v>
      </c>
      <c r="I308" s="4">
        <f t="shared" si="9"/>
        <v>5.3999999999999995</v>
      </c>
    </row>
    <row r="309" spans="1:9" x14ac:dyDescent="0.25">
      <c r="A309" s="1">
        <v>42783</v>
      </c>
      <c r="B309" s="1" t="str">
        <f t="shared" si="8"/>
        <v>febrero</v>
      </c>
      <c r="C309" t="s">
        <v>14</v>
      </c>
      <c r="D309">
        <v>40.4</v>
      </c>
      <c r="E309" s="2">
        <v>1</v>
      </c>
      <c r="F309">
        <v>29</v>
      </c>
      <c r="G309">
        <v>0.3</v>
      </c>
      <c r="H309">
        <v>18</v>
      </c>
      <c r="I309" s="4">
        <f t="shared" si="9"/>
        <v>5.3999999999999995</v>
      </c>
    </row>
    <row r="310" spans="1:9" x14ac:dyDescent="0.25">
      <c r="A310" s="1">
        <v>42787</v>
      </c>
      <c r="B310" s="1" t="str">
        <f t="shared" si="8"/>
        <v>febrero</v>
      </c>
      <c r="C310" t="s">
        <v>19</v>
      </c>
      <c r="D310">
        <v>42.4</v>
      </c>
      <c r="E310" s="2">
        <v>1</v>
      </c>
      <c r="F310">
        <v>28</v>
      </c>
      <c r="G310">
        <v>0.3</v>
      </c>
      <c r="H310">
        <v>18</v>
      </c>
      <c r="I310" s="4">
        <f t="shared" si="9"/>
        <v>5.3999999999999995</v>
      </c>
    </row>
    <row r="311" spans="1:9" x14ac:dyDescent="0.25">
      <c r="A311" s="1">
        <v>42791</v>
      </c>
      <c r="B311" s="1" t="str">
        <f t="shared" si="8"/>
        <v>febrero</v>
      </c>
      <c r="C311" t="s">
        <v>16</v>
      </c>
      <c r="D311">
        <v>42.4</v>
      </c>
      <c r="E311" s="2">
        <v>1</v>
      </c>
      <c r="F311">
        <v>21</v>
      </c>
      <c r="G311">
        <v>0.3</v>
      </c>
      <c r="H311">
        <v>18</v>
      </c>
      <c r="I311" s="4">
        <f t="shared" si="9"/>
        <v>5.3999999999999995</v>
      </c>
    </row>
    <row r="312" spans="1:9" x14ac:dyDescent="0.25">
      <c r="A312" s="1">
        <v>43088</v>
      </c>
      <c r="B312" s="1" t="str">
        <f t="shared" si="8"/>
        <v>diciembre</v>
      </c>
      <c r="C312" t="s">
        <v>19</v>
      </c>
      <c r="D312">
        <v>41.4</v>
      </c>
      <c r="E312" s="2">
        <v>1</v>
      </c>
      <c r="F312">
        <v>33</v>
      </c>
      <c r="G312">
        <v>0.3</v>
      </c>
      <c r="H312">
        <v>18</v>
      </c>
      <c r="I312" s="4">
        <f t="shared" si="9"/>
        <v>5.3999999999999995</v>
      </c>
    </row>
    <row r="313" spans="1:9" x14ac:dyDescent="0.25">
      <c r="A313" s="1">
        <v>43092</v>
      </c>
      <c r="B313" s="1" t="str">
        <f t="shared" si="8"/>
        <v>diciembre</v>
      </c>
      <c r="C313" t="s">
        <v>16</v>
      </c>
      <c r="D313">
        <v>42.4</v>
      </c>
      <c r="E313" s="2">
        <v>1.1100000000000001</v>
      </c>
      <c r="F313">
        <v>20</v>
      </c>
      <c r="G313">
        <v>0.3</v>
      </c>
      <c r="H313">
        <v>18</v>
      </c>
      <c r="I313" s="4">
        <f t="shared" si="9"/>
        <v>5.3999999999999995</v>
      </c>
    </row>
    <row r="314" spans="1:9" x14ac:dyDescent="0.25">
      <c r="A314" s="1">
        <v>42739</v>
      </c>
      <c r="B314" s="1" t="str">
        <f t="shared" si="8"/>
        <v>enero</v>
      </c>
      <c r="C314" t="s">
        <v>20</v>
      </c>
      <c r="D314">
        <v>44.099999999999994</v>
      </c>
      <c r="E314" s="2">
        <v>1.05</v>
      </c>
      <c r="F314">
        <v>28</v>
      </c>
      <c r="G314">
        <v>0.3</v>
      </c>
      <c r="H314">
        <v>17</v>
      </c>
      <c r="I314" s="4">
        <f t="shared" si="9"/>
        <v>5.0999999999999996</v>
      </c>
    </row>
    <row r="315" spans="1:9" x14ac:dyDescent="0.25">
      <c r="A315" s="1">
        <v>42744</v>
      </c>
      <c r="B315" s="1" t="str">
        <f t="shared" si="8"/>
        <v>enero</v>
      </c>
      <c r="C315" t="s">
        <v>15</v>
      </c>
      <c r="D315">
        <v>38.099999999999994</v>
      </c>
      <c r="E315" s="2">
        <v>1.18</v>
      </c>
      <c r="F315">
        <v>20</v>
      </c>
      <c r="G315">
        <v>0.3</v>
      </c>
      <c r="H315">
        <v>17</v>
      </c>
      <c r="I315" s="4">
        <f t="shared" si="9"/>
        <v>5.0999999999999996</v>
      </c>
    </row>
    <row r="316" spans="1:9" x14ac:dyDescent="0.25">
      <c r="A316" s="1">
        <v>42749</v>
      </c>
      <c r="B316" s="1" t="str">
        <f t="shared" si="8"/>
        <v>enero</v>
      </c>
      <c r="C316" t="s">
        <v>16</v>
      </c>
      <c r="D316">
        <v>44.099999999999994</v>
      </c>
      <c r="E316" s="2">
        <v>1.05</v>
      </c>
      <c r="F316">
        <v>23</v>
      </c>
      <c r="G316">
        <v>0.3</v>
      </c>
      <c r="H316">
        <v>17</v>
      </c>
      <c r="I316" s="4">
        <f t="shared" si="9"/>
        <v>5.0999999999999996</v>
      </c>
    </row>
    <row r="317" spans="1:9" x14ac:dyDescent="0.25">
      <c r="A317" s="1">
        <v>42754</v>
      </c>
      <c r="B317" s="1" t="str">
        <f t="shared" si="8"/>
        <v>enero</v>
      </c>
      <c r="C317" t="s">
        <v>18</v>
      </c>
      <c r="D317">
        <v>43.099999999999994</v>
      </c>
      <c r="E317" s="2">
        <v>1.18</v>
      </c>
      <c r="F317">
        <v>30</v>
      </c>
      <c r="G317">
        <v>0.3</v>
      </c>
      <c r="H317">
        <v>17</v>
      </c>
      <c r="I317" s="4">
        <f t="shared" si="9"/>
        <v>5.0999999999999996</v>
      </c>
    </row>
    <row r="318" spans="1:9" x14ac:dyDescent="0.25">
      <c r="A318" s="1">
        <v>42758</v>
      </c>
      <c r="B318" s="1" t="str">
        <f t="shared" si="8"/>
        <v>enero</v>
      </c>
      <c r="C318" t="s">
        <v>15</v>
      </c>
      <c r="D318">
        <v>38.099999999999994</v>
      </c>
      <c r="E318" s="2">
        <v>1.05</v>
      </c>
      <c r="F318">
        <v>21</v>
      </c>
      <c r="G318">
        <v>0.3</v>
      </c>
      <c r="H318">
        <v>17</v>
      </c>
      <c r="I318" s="4">
        <f t="shared" si="9"/>
        <v>5.0999999999999996</v>
      </c>
    </row>
    <row r="319" spans="1:9" x14ac:dyDescent="0.25">
      <c r="A319" s="1">
        <v>42762</v>
      </c>
      <c r="B319" s="1" t="str">
        <f t="shared" si="8"/>
        <v>enero</v>
      </c>
      <c r="C319" t="s">
        <v>14</v>
      </c>
      <c r="D319">
        <v>42.099999999999994</v>
      </c>
      <c r="E319" s="2">
        <v>1.05</v>
      </c>
      <c r="F319">
        <v>22</v>
      </c>
      <c r="G319">
        <v>0.3</v>
      </c>
      <c r="H319">
        <v>17</v>
      </c>
      <c r="I319" s="4">
        <f t="shared" si="9"/>
        <v>5.0999999999999996</v>
      </c>
    </row>
    <row r="320" spans="1:9" x14ac:dyDescent="0.25">
      <c r="A320" s="1">
        <v>42765</v>
      </c>
      <c r="B320" s="1" t="str">
        <f t="shared" si="8"/>
        <v>enero</v>
      </c>
      <c r="C320" t="s">
        <v>15</v>
      </c>
      <c r="D320">
        <v>41.099999999999994</v>
      </c>
      <c r="E320" s="2">
        <v>1.05</v>
      </c>
      <c r="F320">
        <v>20</v>
      </c>
      <c r="G320">
        <v>0.3</v>
      </c>
      <c r="H320">
        <v>17</v>
      </c>
      <c r="I320" s="4">
        <f t="shared" si="9"/>
        <v>5.0999999999999996</v>
      </c>
    </row>
    <row r="321" spans="1:9" x14ac:dyDescent="0.25">
      <c r="A321" s="1">
        <v>43071</v>
      </c>
      <c r="B321" s="1" t="str">
        <f t="shared" si="8"/>
        <v>diciembre</v>
      </c>
      <c r="C321" t="s">
        <v>16</v>
      </c>
      <c r="D321">
        <v>44.099999999999994</v>
      </c>
      <c r="E321" s="2">
        <v>1.1100000000000001</v>
      </c>
      <c r="F321">
        <v>35</v>
      </c>
      <c r="G321">
        <v>0.3</v>
      </c>
      <c r="H321">
        <v>17</v>
      </c>
      <c r="I321" s="4">
        <f t="shared" si="9"/>
        <v>5.0999999999999996</v>
      </c>
    </row>
    <row r="322" spans="1:9" x14ac:dyDescent="0.25">
      <c r="A322" s="1">
        <v>43076</v>
      </c>
      <c r="B322" s="1" t="str">
        <f t="shared" ref="B322:B385" si="10">TEXT(A322, "MMMM")</f>
        <v>diciembre</v>
      </c>
      <c r="C322" t="s">
        <v>18</v>
      </c>
      <c r="D322">
        <v>42.099999999999994</v>
      </c>
      <c r="E322" s="2">
        <v>1.05</v>
      </c>
      <c r="F322">
        <v>26</v>
      </c>
      <c r="G322">
        <v>0.3</v>
      </c>
      <c r="H322">
        <v>17</v>
      </c>
      <c r="I322" s="4">
        <f t="shared" ref="I322:I385" si="11" xml:space="preserve"> G322*H322</f>
        <v>5.0999999999999996</v>
      </c>
    </row>
    <row r="323" spans="1:9" x14ac:dyDescent="0.25">
      <c r="A323" s="1">
        <v>43080</v>
      </c>
      <c r="B323" s="1" t="str">
        <f t="shared" si="10"/>
        <v>diciembre</v>
      </c>
      <c r="C323" t="s">
        <v>15</v>
      </c>
      <c r="D323">
        <v>45.099999999999994</v>
      </c>
      <c r="E323" s="2">
        <v>1.1100000000000001</v>
      </c>
      <c r="F323">
        <v>33</v>
      </c>
      <c r="G323">
        <v>0.3</v>
      </c>
      <c r="H323">
        <v>17</v>
      </c>
      <c r="I323" s="4">
        <f t="shared" si="11"/>
        <v>5.0999999999999996</v>
      </c>
    </row>
    <row r="324" spans="1:9" x14ac:dyDescent="0.25">
      <c r="A324" s="1">
        <v>43084</v>
      </c>
      <c r="B324" s="1" t="str">
        <f t="shared" si="10"/>
        <v>diciembre</v>
      </c>
      <c r="C324" t="s">
        <v>14</v>
      </c>
      <c r="D324">
        <v>42.099999999999994</v>
      </c>
      <c r="E324" s="2">
        <v>1.05</v>
      </c>
      <c r="F324">
        <v>30</v>
      </c>
      <c r="G324">
        <v>0.3</v>
      </c>
      <c r="H324">
        <v>17</v>
      </c>
      <c r="I324" s="4">
        <f t="shared" si="11"/>
        <v>5.0999999999999996</v>
      </c>
    </row>
    <row r="325" spans="1:9" x14ac:dyDescent="0.25">
      <c r="A325" s="1">
        <v>42753</v>
      </c>
      <c r="B325" s="1" t="str">
        <f t="shared" si="10"/>
        <v>enero</v>
      </c>
      <c r="C325" t="s">
        <v>20</v>
      </c>
      <c r="D325">
        <v>42.8</v>
      </c>
      <c r="E325" s="2">
        <v>1.18</v>
      </c>
      <c r="F325">
        <v>33</v>
      </c>
      <c r="G325">
        <v>0.3</v>
      </c>
      <c r="H325">
        <v>16</v>
      </c>
      <c r="I325" s="4">
        <f t="shared" si="11"/>
        <v>4.8</v>
      </c>
    </row>
    <row r="326" spans="1:9" x14ac:dyDescent="0.25">
      <c r="A326" s="1">
        <v>42757</v>
      </c>
      <c r="B326" s="1" t="str">
        <f t="shared" si="10"/>
        <v>enero</v>
      </c>
      <c r="C326" t="s">
        <v>17</v>
      </c>
      <c r="D326">
        <v>40.799999999999997</v>
      </c>
      <c r="E326" s="2">
        <v>1.1100000000000001</v>
      </c>
      <c r="F326">
        <v>19</v>
      </c>
      <c r="G326">
        <v>0.3</v>
      </c>
      <c r="H326">
        <v>16</v>
      </c>
      <c r="I326" s="4">
        <f t="shared" si="11"/>
        <v>4.8</v>
      </c>
    </row>
    <row r="327" spans="1:9" x14ac:dyDescent="0.25">
      <c r="A327" s="1">
        <v>42761</v>
      </c>
      <c r="B327" s="1" t="str">
        <f t="shared" si="10"/>
        <v>enero</v>
      </c>
      <c r="C327" t="s">
        <v>18</v>
      </c>
      <c r="D327">
        <v>35.799999999999997</v>
      </c>
      <c r="E327" s="2">
        <v>1.25</v>
      </c>
      <c r="F327">
        <v>18</v>
      </c>
      <c r="G327">
        <v>0.3</v>
      </c>
      <c r="H327">
        <v>16</v>
      </c>
      <c r="I327" s="4">
        <f t="shared" si="11"/>
        <v>4.8</v>
      </c>
    </row>
    <row r="328" spans="1:9" x14ac:dyDescent="0.25">
      <c r="A328" s="1">
        <v>43089</v>
      </c>
      <c r="B328" s="1" t="str">
        <f t="shared" si="10"/>
        <v>diciembre</v>
      </c>
      <c r="C328" t="s">
        <v>20</v>
      </c>
      <c r="D328">
        <v>36.799999999999997</v>
      </c>
      <c r="E328" s="2">
        <v>1.25</v>
      </c>
      <c r="F328">
        <v>20</v>
      </c>
      <c r="G328">
        <v>0.3</v>
      </c>
      <c r="H328">
        <v>16</v>
      </c>
      <c r="I328" s="4">
        <f t="shared" si="11"/>
        <v>4.8</v>
      </c>
    </row>
    <row r="329" spans="1:9" x14ac:dyDescent="0.25">
      <c r="A329" s="1">
        <v>43093</v>
      </c>
      <c r="B329" s="1" t="str">
        <f t="shared" si="10"/>
        <v>diciembre</v>
      </c>
      <c r="C329" t="s">
        <v>17</v>
      </c>
      <c r="D329">
        <v>35.799999999999997</v>
      </c>
      <c r="E329" s="2">
        <v>1.25</v>
      </c>
      <c r="F329">
        <v>26</v>
      </c>
      <c r="G329">
        <v>0.3</v>
      </c>
      <c r="H329">
        <v>16</v>
      </c>
      <c r="I329" s="4">
        <f t="shared" si="11"/>
        <v>4.8</v>
      </c>
    </row>
    <row r="330" spans="1:9" x14ac:dyDescent="0.25">
      <c r="A330" s="1">
        <v>43097</v>
      </c>
      <c r="B330" s="1" t="str">
        <f t="shared" si="10"/>
        <v>diciembre</v>
      </c>
      <c r="C330" t="s">
        <v>18</v>
      </c>
      <c r="D330">
        <v>37.799999999999997</v>
      </c>
      <c r="E330" s="2">
        <v>1.25</v>
      </c>
      <c r="F330">
        <v>32</v>
      </c>
      <c r="G330">
        <v>0.3</v>
      </c>
      <c r="H330">
        <v>16</v>
      </c>
      <c r="I330" s="4">
        <f t="shared" si="11"/>
        <v>4.8</v>
      </c>
    </row>
    <row r="331" spans="1:9" x14ac:dyDescent="0.25">
      <c r="A331" s="1">
        <v>42738</v>
      </c>
      <c r="B331" s="1" t="str">
        <f t="shared" si="10"/>
        <v>enero</v>
      </c>
      <c r="C331" t="s">
        <v>19</v>
      </c>
      <c r="D331">
        <v>34.5</v>
      </c>
      <c r="E331" s="2">
        <v>1.33</v>
      </c>
      <c r="F331">
        <v>27</v>
      </c>
      <c r="G331">
        <v>0.3</v>
      </c>
      <c r="H331">
        <v>15</v>
      </c>
      <c r="I331" s="4">
        <f t="shared" si="11"/>
        <v>4.5</v>
      </c>
    </row>
    <row r="332" spans="1:9" x14ac:dyDescent="0.25">
      <c r="A332" s="1">
        <v>42743</v>
      </c>
      <c r="B332" s="1" t="str">
        <f t="shared" si="10"/>
        <v>enero</v>
      </c>
      <c r="C332" t="s">
        <v>17</v>
      </c>
      <c r="D332">
        <v>37.5</v>
      </c>
      <c r="E332" s="2">
        <v>1.18</v>
      </c>
      <c r="F332">
        <v>28</v>
      </c>
      <c r="G332">
        <v>0.3</v>
      </c>
      <c r="H332">
        <v>15</v>
      </c>
      <c r="I332" s="4">
        <f t="shared" si="11"/>
        <v>4.5</v>
      </c>
    </row>
    <row r="333" spans="1:9" x14ac:dyDescent="0.25">
      <c r="A333" s="1">
        <v>42748</v>
      </c>
      <c r="B333" s="1" t="str">
        <f t="shared" si="10"/>
        <v>enero</v>
      </c>
      <c r="C333" t="s">
        <v>14</v>
      </c>
      <c r="D333">
        <v>37.5</v>
      </c>
      <c r="E333" s="2">
        <v>1.33</v>
      </c>
      <c r="F333">
        <v>19</v>
      </c>
      <c r="G333">
        <v>0.3</v>
      </c>
      <c r="H333">
        <v>15</v>
      </c>
      <c r="I333" s="4">
        <f t="shared" si="11"/>
        <v>4.5</v>
      </c>
    </row>
    <row r="334" spans="1:9" x14ac:dyDescent="0.25">
      <c r="A334" s="1">
        <v>43072</v>
      </c>
      <c r="B334" s="1" t="str">
        <f t="shared" si="10"/>
        <v>diciembre</v>
      </c>
      <c r="C334" t="s">
        <v>17</v>
      </c>
      <c r="D334">
        <v>33.5</v>
      </c>
      <c r="E334" s="2">
        <v>1.18</v>
      </c>
      <c r="F334">
        <v>19</v>
      </c>
      <c r="G334">
        <v>0.3</v>
      </c>
      <c r="H334">
        <v>15</v>
      </c>
      <c r="I334" s="4">
        <f t="shared" si="11"/>
        <v>4.5</v>
      </c>
    </row>
    <row r="335" spans="1:9" x14ac:dyDescent="0.25">
      <c r="A335" s="1">
        <v>43077</v>
      </c>
      <c r="B335" s="1" t="str">
        <f t="shared" si="10"/>
        <v>diciembre</v>
      </c>
      <c r="C335" t="s">
        <v>14</v>
      </c>
      <c r="D335">
        <v>40.5</v>
      </c>
      <c r="E335" s="2">
        <v>1.25</v>
      </c>
      <c r="F335">
        <v>30</v>
      </c>
      <c r="G335">
        <v>0.3</v>
      </c>
      <c r="H335">
        <v>15</v>
      </c>
      <c r="I335" s="4">
        <f t="shared" si="11"/>
        <v>4.5</v>
      </c>
    </row>
    <row r="336" spans="1:9" x14ac:dyDescent="0.25">
      <c r="A336" s="1">
        <v>43081</v>
      </c>
      <c r="B336" s="1" t="str">
        <f t="shared" si="10"/>
        <v>diciembre</v>
      </c>
      <c r="C336" t="s">
        <v>19</v>
      </c>
      <c r="D336">
        <v>33.5</v>
      </c>
      <c r="E336" s="2">
        <v>1.33</v>
      </c>
      <c r="F336">
        <v>22</v>
      </c>
      <c r="G336">
        <v>0.3</v>
      </c>
      <c r="H336">
        <v>15</v>
      </c>
      <c r="I336" s="4">
        <f t="shared" si="11"/>
        <v>4.5</v>
      </c>
    </row>
    <row r="337" spans="1:9" x14ac:dyDescent="0.25">
      <c r="A337" s="1">
        <v>43085</v>
      </c>
      <c r="B337" s="1" t="str">
        <f t="shared" si="10"/>
        <v>diciembre</v>
      </c>
      <c r="C337" t="s">
        <v>16</v>
      </c>
      <c r="D337">
        <v>35.5</v>
      </c>
      <c r="E337" s="2">
        <v>1.25</v>
      </c>
      <c r="F337">
        <v>30</v>
      </c>
      <c r="G337">
        <v>0.3</v>
      </c>
      <c r="H337">
        <v>15</v>
      </c>
      <c r="I337" s="4">
        <f t="shared" si="11"/>
        <v>4.5</v>
      </c>
    </row>
    <row r="338" spans="1:9" x14ac:dyDescent="0.25">
      <c r="A338" s="1">
        <v>43090</v>
      </c>
      <c r="B338" s="1" t="str">
        <f t="shared" si="10"/>
        <v>diciembre</v>
      </c>
      <c r="C338" t="s">
        <v>18</v>
      </c>
      <c r="D338">
        <v>40.5</v>
      </c>
      <c r="E338" s="2">
        <v>1.33</v>
      </c>
      <c r="F338">
        <v>23</v>
      </c>
      <c r="G338">
        <v>0.3</v>
      </c>
      <c r="H338">
        <v>15</v>
      </c>
      <c r="I338" s="4">
        <f t="shared" si="11"/>
        <v>4.5</v>
      </c>
    </row>
    <row r="339" spans="1:9" x14ac:dyDescent="0.25">
      <c r="A339" s="1">
        <v>43094</v>
      </c>
      <c r="B339" s="1" t="str">
        <f t="shared" si="10"/>
        <v>diciembre</v>
      </c>
      <c r="C339" t="s">
        <v>15</v>
      </c>
      <c r="D339">
        <v>35.5</v>
      </c>
      <c r="E339" s="2">
        <v>1.25</v>
      </c>
      <c r="F339">
        <v>19</v>
      </c>
      <c r="G339">
        <v>0.3</v>
      </c>
      <c r="H339">
        <v>15</v>
      </c>
      <c r="I339" s="4">
        <f t="shared" si="11"/>
        <v>4.5</v>
      </c>
    </row>
    <row r="340" spans="1:9" x14ac:dyDescent="0.25">
      <c r="A340" s="1">
        <v>43098</v>
      </c>
      <c r="B340" s="1" t="str">
        <f t="shared" si="10"/>
        <v>diciembre</v>
      </c>
      <c r="C340" t="s">
        <v>14</v>
      </c>
      <c r="D340">
        <v>39.5</v>
      </c>
      <c r="E340" s="2">
        <v>1.25</v>
      </c>
      <c r="F340">
        <v>17</v>
      </c>
      <c r="G340">
        <v>0.3</v>
      </c>
      <c r="H340">
        <v>15</v>
      </c>
      <c r="I340" s="4">
        <f t="shared" si="11"/>
        <v>4.5</v>
      </c>
    </row>
    <row r="341" spans="1:9" x14ac:dyDescent="0.25">
      <c r="A341" s="1">
        <v>42747</v>
      </c>
      <c r="B341" s="1" t="str">
        <f t="shared" si="10"/>
        <v>enero</v>
      </c>
      <c r="C341" t="s">
        <v>18</v>
      </c>
      <c r="D341">
        <v>38.199999999999996</v>
      </c>
      <c r="E341" s="2">
        <v>1.33</v>
      </c>
      <c r="F341">
        <v>16</v>
      </c>
      <c r="G341">
        <v>0.3</v>
      </c>
      <c r="H341">
        <v>14</v>
      </c>
      <c r="I341" s="4">
        <f t="shared" si="11"/>
        <v>4.2</v>
      </c>
    </row>
    <row r="342" spans="1:9" x14ac:dyDescent="0.25">
      <c r="A342" s="1">
        <v>42752</v>
      </c>
      <c r="B342" s="1" t="str">
        <f t="shared" si="10"/>
        <v>enero</v>
      </c>
      <c r="C342" t="s">
        <v>19</v>
      </c>
      <c r="D342">
        <v>32.199999999999996</v>
      </c>
      <c r="E342" s="2">
        <v>1.43</v>
      </c>
      <c r="F342">
        <v>26</v>
      </c>
      <c r="G342">
        <v>0.3</v>
      </c>
      <c r="H342">
        <v>14</v>
      </c>
      <c r="I342" s="4">
        <f t="shared" si="11"/>
        <v>4.2</v>
      </c>
    </row>
    <row r="343" spans="1:9" x14ac:dyDescent="0.25">
      <c r="A343" s="1">
        <v>42756</v>
      </c>
      <c r="B343" s="1" t="str">
        <f t="shared" si="10"/>
        <v>enero</v>
      </c>
      <c r="C343" t="s">
        <v>16</v>
      </c>
      <c r="D343">
        <v>36.199999999999996</v>
      </c>
      <c r="E343" s="2">
        <v>1.25</v>
      </c>
      <c r="F343">
        <v>16</v>
      </c>
      <c r="G343">
        <v>0.3</v>
      </c>
      <c r="H343">
        <v>14</v>
      </c>
      <c r="I343" s="4">
        <f t="shared" si="11"/>
        <v>4.2</v>
      </c>
    </row>
    <row r="344" spans="1:9" x14ac:dyDescent="0.25">
      <c r="A344" s="1">
        <v>42760</v>
      </c>
      <c r="B344" s="1" t="str">
        <f t="shared" si="10"/>
        <v>enero</v>
      </c>
      <c r="C344" t="s">
        <v>20</v>
      </c>
      <c r="D344">
        <v>32.199999999999996</v>
      </c>
      <c r="E344" s="2">
        <v>1.25</v>
      </c>
      <c r="F344">
        <v>24</v>
      </c>
      <c r="G344">
        <v>0.3</v>
      </c>
      <c r="H344">
        <v>14</v>
      </c>
      <c r="I344" s="4">
        <f t="shared" si="11"/>
        <v>4.2</v>
      </c>
    </row>
    <row r="345" spans="1:9" x14ac:dyDescent="0.25">
      <c r="A345" s="1">
        <v>42764</v>
      </c>
      <c r="B345" s="1" t="str">
        <f t="shared" si="10"/>
        <v>enero</v>
      </c>
      <c r="C345" t="s">
        <v>17</v>
      </c>
      <c r="D345">
        <v>35.199999999999996</v>
      </c>
      <c r="E345" s="2">
        <v>1.33</v>
      </c>
      <c r="F345">
        <v>27</v>
      </c>
      <c r="G345">
        <v>0.3</v>
      </c>
      <c r="H345">
        <v>14</v>
      </c>
      <c r="I345" s="4">
        <f t="shared" si="11"/>
        <v>4.2</v>
      </c>
    </row>
    <row r="346" spans="1:9" x14ac:dyDescent="0.25">
      <c r="A346" s="1">
        <v>43078</v>
      </c>
      <c r="B346" s="1" t="str">
        <f t="shared" si="10"/>
        <v>diciembre</v>
      </c>
      <c r="C346" t="s">
        <v>16</v>
      </c>
      <c r="D346">
        <v>31.199999999999996</v>
      </c>
      <c r="E346" s="2">
        <v>1.43</v>
      </c>
      <c r="F346">
        <v>19</v>
      </c>
      <c r="G346">
        <v>0.3</v>
      </c>
      <c r="H346">
        <v>14</v>
      </c>
      <c r="I346" s="4">
        <f t="shared" si="11"/>
        <v>4.2</v>
      </c>
    </row>
    <row r="347" spans="1:9" x14ac:dyDescent="0.25">
      <c r="A347" s="1">
        <v>43082</v>
      </c>
      <c r="B347" s="1" t="str">
        <f t="shared" si="10"/>
        <v>diciembre</v>
      </c>
      <c r="C347" t="s">
        <v>20</v>
      </c>
      <c r="D347">
        <v>32.199999999999996</v>
      </c>
      <c r="E347" s="2">
        <v>1.43</v>
      </c>
      <c r="F347">
        <v>26</v>
      </c>
      <c r="G347">
        <v>0.3</v>
      </c>
      <c r="H347">
        <v>14</v>
      </c>
      <c r="I347" s="4">
        <f t="shared" si="11"/>
        <v>4.2</v>
      </c>
    </row>
    <row r="348" spans="1:9" x14ac:dyDescent="0.25">
      <c r="A348" s="1">
        <v>43086</v>
      </c>
      <c r="B348" s="1" t="str">
        <f t="shared" si="10"/>
        <v>diciembre</v>
      </c>
      <c r="C348" t="s">
        <v>17</v>
      </c>
      <c r="D348">
        <v>32.199999999999996</v>
      </c>
      <c r="E348" s="2">
        <v>1.33</v>
      </c>
      <c r="F348">
        <v>16</v>
      </c>
      <c r="G348">
        <v>0.3</v>
      </c>
      <c r="H348">
        <v>14</v>
      </c>
      <c r="I348" s="4">
        <f t="shared" si="11"/>
        <v>4.2</v>
      </c>
    </row>
    <row r="349" spans="1:9" x14ac:dyDescent="0.25">
      <c r="A349" s="1">
        <v>42737</v>
      </c>
      <c r="B349" s="1" t="str">
        <f t="shared" si="10"/>
        <v>enero</v>
      </c>
      <c r="C349" t="s">
        <v>15</v>
      </c>
      <c r="D349">
        <v>28.9</v>
      </c>
      <c r="E349" s="2">
        <v>1.33</v>
      </c>
      <c r="F349">
        <v>15</v>
      </c>
      <c r="G349">
        <v>0.3</v>
      </c>
      <c r="H349">
        <v>13</v>
      </c>
      <c r="I349" s="4">
        <f t="shared" si="11"/>
        <v>3.9</v>
      </c>
    </row>
    <row r="350" spans="1:9" x14ac:dyDescent="0.25">
      <c r="A350" s="1">
        <v>42742</v>
      </c>
      <c r="B350" s="1" t="str">
        <f t="shared" si="10"/>
        <v>enero</v>
      </c>
      <c r="C350" t="s">
        <v>16</v>
      </c>
      <c r="D350">
        <v>32.9</v>
      </c>
      <c r="E350" s="2">
        <v>1.54</v>
      </c>
      <c r="F350">
        <v>19</v>
      </c>
      <c r="G350">
        <v>0.3</v>
      </c>
      <c r="H350">
        <v>13</v>
      </c>
      <c r="I350" s="4">
        <f t="shared" si="11"/>
        <v>3.9</v>
      </c>
    </row>
    <row r="351" spans="1:9" x14ac:dyDescent="0.25">
      <c r="A351" s="1">
        <v>42763</v>
      </c>
      <c r="B351" s="1" t="str">
        <f t="shared" si="10"/>
        <v>enero</v>
      </c>
      <c r="C351" t="s">
        <v>16</v>
      </c>
      <c r="D351">
        <v>34.9</v>
      </c>
      <c r="E351" s="2">
        <v>1.33</v>
      </c>
      <c r="F351">
        <v>15</v>
      </c>
      <c r="G351">
        <v>0.3</v>
      </c>
      <c r="H351">
        <v>13</v>
      </c>
      <c r="I351" s="4">
        <f t="shared" si="11"/>
        <v>3.9</v>
      </c>
    </row>
    <row r="352" spans="1:9" x14ac:dyDescent="0.25">
      <c r="A352" s="1">
        <v>43073</v>
      </c>
      <c r="B352" s="1" t="str">
        <f t="shared" si="10"/>
        <v>diciembre</v>
      </c>
      <c r="C352" t="s">
        <v>15</v>
      </c>
      <c r="D352">
        <v>34.9</v>
      </c>
      <c r="E352" s="2">
        <v>1.54</v>
      </c>
      <c r="F352">
        <v>16</v>
      </c>
      <c r="G352">
        <v>0.3</v>
      </c>
      <c r="H352">
        <v>13</v>
      </c>
      <c r="I352" s="4">
        <f t="shared" si="11"/>
        <v>3.9</v>
      </c>
    </row>
    <row r="353" spans="1:9" x14ac:dyDescent="0.25">
      <c r="A353" s="1">
        <v>43083</v>
      </c>
      <c r="B353" s="1" t="str">
        <f t="shared" si="10"/>
        <v>diciembre</v>
      </c>
      <c r="C353" t="s">
        <v>18</v>
      </c>
      <c r="D353">
        <v>31.9</v>
      </c>
      <c r="E353" s="2">
        <v>1.54</v>
      </c>
      <c r="F353">
        <v>24</v>
      </c>
      <c r="G353">
        <v>0.3</v>
      </c>
      <c r="H353">
        <v>13</v>
      </c>
      <c r="I353" s="4">
        <f t="shared" si="11"/>
        <v>3.9</v>
      </c>
    </row>
    <row r="354" spans="1:9" x14ac:dyDescent="0.25">
      <c r="A354" s="1">
        <v>43087</v>
      </c>
      <c r="B354" s="1" t="str">
        <f t="shared" si="10"/>
        <v>diciembre</v>
      </c>
      <c r="C354" t="s">
        <v>15</v>
      </c>
      <c r="D354">
        <v>30.9</v>
      </c>
      <c r="E354" s="2">
        <v>1.43</v>
      </c>
      <c r="F354">
        <v>27</v>
      </c>
      <c r="G354">
        <v>0.3</v>
      </c>
      <c r="H354">
        <v>13</v>
      </c>
      <c r="I354" s="4">
        <f t="shared" si="11"/>
        <v>3.9</v>
      </c>
    </row>
    <row r="355" spans="1:9" x14ac:dyDescent="0.25">
      <c r="A355" s="1">
        <v>43091</v>
      </c>
      <c r="B355" s="1" t="str">
        <f t="shared" si="10"/>
        <v>diciembre</v>
      </c>
      <c r="C355" t="s">
        <v>14</v>
      </c>
      <c r="D355">
        <v>30.9</v>
      </c>
      <c r="E355" s="2">
        <v>1.54</v>
      </c>
      <c r="F355">
        <v>17</v>
      </c>
      <c r="G355">
        <v>0.3</v>
      </c>
      <c r="H355">
        <v>13</v>
      </c>
      <c r="I355" s="4">
        <f t="shared" si="11"/>
        <v>3.9</v>
      </c>
    </row>
    <row r="356" spans="1:9" x14ac:dyDescent="0.25">
      <c r="A356" s="1">
        <v>43095</v>
      </c>
      <c r="B356" s="1" t="str">
        <f t="shared" si="10"/>
        <v>diciembre</v>
      </c>
      <c r="C356" t="s">
        <v>19</v>
      </c>
      <c r="D356">
        <v>28.9</v>
      </c>
      <c r="E356" s="2">
        <v>1.43</v>
      </c>
      <c r="F356">
        <v>23</v>
      </c>
      <c r="G356">
        <v>0.3</v>
      </c>
      <c r="H356">
        <v>13</v>
      </c>
      <c r="I356" s="4">
        <f t="shared" si="11"/>
        <v>3.9</v>
      </c>
    </row>
    <row r="357" spans="1:9" x14ac:dyDescent="0.25">
      <c r="A357" s="1">
        <v>43099</v>
      </c>
      <c r="B357" s="1" t="str">
        <f t="shared" si="10"/>
        <v>diciembre</v>
      </c>
      <c r="C357" t="s">
        <v>16</v>
      </c>
      <c r="D357">
        <v>30.9</v>
      </c>
      <c r="E357" s="2">
        <v>1.43</v>
      </c>
      <c r="F357">
        <v>22</v>
      </c>
      <c r="G357">
        <v>0.3</v>
      </c>
      <c r="H357">
        <v>13</v>
      </c>
      <c r="I357" s="4">
        <f t="shared" si="11"/>
        <v>3.9</v>
      </c>
    </row>
    <row r="358" spans="1:9" x14ac:dyDescent="0.25">
      <c r="A358" s="1">
        <v>42746</v>
      </c>
      <c r="B358" s="1" t="str">
        <f t="shared" si="10"/>
        <v>enero</v>
      </c>
      <c r="C358" t="s">
        <v>20</v>
      </c>
      <c r="D358">
        <v>32.599999999999994</v>
      </c>
      <c r="E358" s="2">
        <v>1.54</v>
      </c>
      <c r="F358">
        <v>23</v>
      </c>
      <c r="G358">
        <v>0.3</v>
      </c>
      <c r="H358">
        <v>12</v>
      </c>
      <c r="I358" s="4">
        <f t="shared" si="11"/>
        <v>3.5999999999999996</v>
      </c>
    </row>
    <row r="359" spans="1:9" x14ac:dyDescent="0.25">
      <c r="A359" s="1">
        <v>42751</v>
      </c>
      <c r="B359" s="1" t="str">
        <f t="shared" si="10"/>
        <v>enero</v>
      </c>
      <c r="C359" t="s">
        <v>15</v>
      </c>
      <c r="D359">
        <v>30.599999999999998</v>
      </c>
      <c r="E359" s="2">
        <v>1.67</v>
      </c>
      <c r="F359">
        <v>24</v>
      </c>
      <c r="G359">
        <v>0.3</v>
      </c>
      <c r="H359">
        <v>12</v>
      </c>
      <c r="I359" s="4">
        <f t="shared" si="11"/>
        <v>3.5999999999999996</v>
      </c>
    </row>
    <row r="360" spans="1:9" x14ac:dyDescent="0.25">
      <c r="A360" s="1">
        <v>42755</v>
      </c>
      <c r="B360" s="1" t="str">
        <f t="shared" si="10"/>
        <v>enero</v>
      </c>
      <c r="C360" t="s">
        <v>14</v>
      </c>
      <c r="D360">
        <v>31.599999999999998</v>
      </c>
      <c r="E360" s="2">
        <v>1.43</v>
      </c>
      <c r="F360">
        <v>20</v>
      </c>
      <c r="G360">
        <v>0.3</v>
      </c>
      <c r="H360">
        <v>12</v>
      </c>
      <c r="I360" s="4">
        <f t="shared" si="11"/>
        <v>3.5999999999999996</v>
      </c>
    </row>
    <row r="361" spans="1:9" x14ac:dyDescent="0.25">
      <c r="A361" s="1">
        <v>42759</v>
      </c>
      <c r="B361" s="1" t="str">
        <f t="shared" si="10"/>
        <v>enero</v>
      </c>
      <c r="C361" t="s">
        <v>19</v>
      </c>
      <c r="D361">
        <v>28.599999999999998</v>
      </c>
      <c r="E361" s="2">
        <v>1.54</v>
      </c>
      <c r="F361">
        <v>20</v>
      </c>
      <c r="G361">
        <v>0.3</v>
      </c>
      <c r="H361">
        <v>12</v>
      </c>
      <c r="I361" s="4">
        <f t="shared" si="11"/>
        <v>3.5999999999999996</v>
      </c>
    </row>
    <row r="362" spans="1:9" x14ac:dyDescent="0.25">
      <c r="A362" s="1">
        <v>42741</v>
      </c>
      <c r="B362" s="1" t="str">
        <f t="shared" si="10"/>
        <v>enero</v>
      </c>
      <c r="C362" t="s">
        <v>14</v>
      </c>
      <c r="D362">
        <v>25.299999999999997</v>
      </c>
      <c r="E362" s="2">
        <v>1.54</v>
      </c>
      <c r="F362">
        <v>23</v>
      </c>
      <c r="G362">
        <v>0.3</v>
      </c>
      <c r="H362">
        <v>11</v>
      </c>
      <c r="I362" s="4">
        <f t="shared" si="11"/>
        <v>3.3</v>
      </c>
    </row>
    <row r="363" spans="1:9" x14ac:dyDescent="0.25">
      <c r="A363" s="1">
        <v>43079</v>
      </c>
      <c r="B363" s="1" t="str">
        <f t="shared" si="10"/>
        <v>diciembre</v>
      </c>
      <c r="C363" t="s">
        <v>17</v>
      </c>
      <c r="D363">
        <v>31.299999999999997</v>
      </c>
      <c r="E363" s="2">
        <v>1.82</v>
      </c>
      <c r="F363">
        <v>15</v>
      </c>
      <c r="G363">
        <v>0.3</v>
      </c>
      <c r="H363">
        <v>11</v>
      </c>
      <c r="I363" s="4">
        <f t="shared" si="11"/>
        <v>3.3</v>
      </c>
    </row>
    <row r="364" spans="1:9" x14ac:dyDescent="0.25">
      <c r="A364" s="1">
        <v>42736</v>
      </c>
      <c r="B364" s="1" t="str">
        <f t="shared" si="10"/>
        <v>enero</v>
      </c>
      <c r="C364" t="s">
        <v>17</v>
      </c>
      <c r="D364">
        <v>27</v>
      </c>
      <c r="E364" s="2">
        <v>2</v>
      </c>
      <c r="F364">
        <v>15</v>
      </c>
      <c r="G364">
        <v>0.3</v>
      </c>
      <c r="H364">
        <v>10</v>
      </c>
      <c r="I364" s="4">
        <f t="shared" si="11"/>
        <v>3</v>
      </c>
    </row>
    <row r="365" spans="1:9" x14ac:dyDescent="0.25">
      <c r="A365" s="1">
        <v>43074</v>
      </c>
      <c r="B365" s="1" t="str">
        <f t="shared" si="10"/>
        <v>diciembre</v>
      </c>
      <c r="C365" t="s">
        <v>19</v>
      </c>
      <c r="D365">
        <v>22</v>
      </c>
      <c r="E365" s="2">
        <v>1.82</v>
      </c>
      <c r="F365">
        <v>11</v>
      </c>
      <c r="G365">
        <v>0.3</v>
      </c>
      <c r="H365">
        <v>10</v>
      </c>
      <c r="I365" s="4">
        <f t="shared" si="11"/>
        <v>3</v>
      </c>
    </row>
    <row r="366" spans="1:9" x14ac:dyDescent="0.25">
      <c r="A366" s="1">
        <v>43100</v>
      </c>
      <c r="B366" s="1" t="str">
        <f t="shared" si="10"/>
        <v>diciembre</v>
      </c>
      <c r="C366" t="s">
        <v>17</v>
      </c>
      <c r="D366">
        <v>15.1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5">
      <c r="F367" s="5">
        <f>SUBTOTAL(109,Tabla1[Flyers])</f>
        <v>14704</v>
      </c>
      <c r="I367" s="4">
        <f>SUBTOTAL(109,Tabla1[Revenue])</f>
        <v>3183.6999999999948</v>
      </c>
    </row>
  </sheetData>
  <conditionalFormatting sqref="D2:D36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6">
    <cfRule type="colorScale" priority="5">
      <colorScale>
        <cfvo type="min"/>
        <cfvo type="max"/>
        <color rgb="FFF8696B"/>
        <color rgb="FFFCFCFF"/>
      </colorScale>
    </cfRule>
  </conditionalFormatting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{9A0459DD-32CE-4E39-91B0-1FD8B155E627}</x14:id>
        </ext>
      </extLst>
    </cfRule>
  </conditionalFormatting>
  <conditionalFormatting sqref="H2:H366">
    <cfRule type="top10" dxfId="37" priority="2" percent="1" rank="10"/>
  </conditionalFormatting>
  <conditionalFormatting sqref="H2:H366">
    <cfRule type="top10" dxfId="36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0459DD-32CE-4E39-91B0-1FD8B155E62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Hoja1</vt:lpstr>
      <vt:lpstr>Hoja6</vt:lpstr>
      <vt:lpstr>Hoja5</vt:lpstr>
      <vt:lpstr>Hoja4</vt:lpstr>
      <vt:lpstr>Hoja3</vt:lpstr>
      <vt:lpstr>Hoja2</vt:lpstr>
      <vt:lpstr>Sheet3</vt:lpstr>
      <vt:lpstr>Sheet4</vt:lpstr>
      <vt:lpstr>Lemonade</vt:lpstr>
      <vt:lpstr>Sheet6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Jorge Guardado Cortés</cp:lastModifiedBy>
  <cp:revision/>
  <dcterms:created xsi:type="dcterms:W3CDTF">2018-01-23T22:05:58Z</dcterms:created>
  <dcterms:modified xsi:type="dcterms:W3CDTF">2019-01-27T03:55:03Z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