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osval\Desktop\Weas 12vo Semestre (Residencias)\"/>
    </mc:Choice>
  </mc:AlternateContent>
  <xr:revisionPtr revIDLastSave="0" documentId="13_ncr:1_{BC4387F2-B380-4CE5-A679-3F7A7D4C062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oja2" sheetId="2" r:id="rId1"/>
    <sheet name="Hoja1" sheetId="1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6" i="1" l="1"/>
  <c r="AG46" i="1"/>
  <c r="AF46" i="1"/>
  <c r="U47" i="1"/>
  <c r="T47" i="1"/>
  <c r="S46" i="1"/>
  <c r="AC47" i="1"/>
  <c r="AE47" i="1"/>
  <c r="AE46" i="1"/>
  <c r="AC46" i="1"/>
  <c r="AB46" i="1"/>
  <c r="AD47" i="1"/>
  <c r="AI47" i="1"/>
  <c r="AH47" i="1"/>
  <c r="AG47" i="1"/>
  <c r="AF47" i="1"/>
  <c r="C46" i="1"/>
  <c r="H41" i="1"/>
  <c r="AN41" i="1"/>
  <c r="AO41" i="1"/>
  <c r="AP41" i="1"/>
  <c r="H42" i="1"/>
  <c r="AN42" i="1"/>
  <c r="AO42" i="1"/>
  <c r="AP42" i="1"/>
  <c r="H43" i="1"/>
  <c r="AN43" i="1"/>
  <c r="AO43" i="1"/>
  <c r="AP43" i="1"/>
  <c r="H44" i="1"/>
  <c r="AN44" i="1"/>
  <c r="AO44" i="1"/>
  <c r="AP44" i="1"/>
  <c r="AP40" i="1"/>
  <c r="AO40" i="1"/>
  <c r="AN40" i="1"/>
  <c r="H40" i="1"/>
  <c r="AP39" i="1"/>
  <c r="AO39" i="1"/>
  <c r="AN39" i="1"/>
  <c r="H39" i="1"/>
  <c r="AP38" i="1"/>
  <c r="AO38" i="1"/>
  <c r="AN38" i="1"/>
  <c r="H38" i="1"/>
  <c r="AP37" i="1"/>
  <c r="AO37" i="1"/>
  <c r="AN37" i="1"/>
  <c r="H37" i="1"/>
  <c r="AP35" i="1"/>
  <c r="AO35" i="1"/>
  <c r="AN35" i="1"/>
  <c r="H35" i="1"/>
  <c r="AP34" i="1"/>
  <c r="AO34" i="1"/>
  <c r="AN34" i="1"/>
  <c r="H34" i="1"/>
  <c r="AP33" i="1"/>
  <c r="AO33" i="1"/>
  <c r="AN33" i="1"/>
  <c r="H33" i="1"/>
  <c r="AP32" i="1"/>
  <c r="AO32" i="1"/>
  <c r="AN32" i="1"/>
  <c r="H32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AM47" i="1"/>
  <c r="AL47" i="1"/>
  <c r="AK47" i="1"/>
  <c r="AJ47" i="1"/>
  <c r="AB47" i="1"/>
  <c r="AA47" i="1"/>
  <c r="Z47" i="1"/>
  <c r="Y47" i="1"/>
  <c r="X47" i="1"/>
  <c r="W47" i="1"/>
  <c r="V47" i="1"/>
  <c r="S47" i="1"/>
  <c r="R47" i="1"/>
  <c r="Q47" i="1"/>
  <c r="P47" i="1"/>
  <c r="O47" i="1"/>
  <c r="N47" i="1"/>
  <c r="M47" i="1"/>
  <c r="L47" i="1"/>
  <c r="K47" i="1"/>
  <c r="J47" i="1"/>
  <c r="AM46" i="1"/>
  <c r="AL46" i="1"/>
  <c r="AK46" i="1"/>
  <c r="AJ46" i="1"/>
  <c r="AA46" i="1"/>
  <c r="Z46" i="1"/>
  <c r="Y46" i="1"/>
  <c r="X46" i="1"/>
  <c r="W46" i="1"/>
  <c r="V46" i="1"/>
  <c r="U46" i="1"/>
  <c r="R46" i="1"/>
  <c r="Q46" i="1"/>
  <c r="P46" i="1"/>
  <c r="N46" i="1"/>
  <c r="M46" i="1"/>
  <c r="L46" i="1"/>
  <c r="K46" i="1"/>
  <c r="J46" i="1"/>
  <c r="AP30" i="1"/>
  <c r="AO30" i="1"/>
  <c r="AN30" i="1"/>
  <c r="AP29" i="1"/>
  <c r="AO29" i="1"/>
  <c r="AN29" i="1"/>
  <c r="AP28" i="1"/>
  <c r="AO28" i="1"/>
  <c r="AN28" i="1"/>
  <c r="AP27" i="1"/>
  <c r="AO27" i="1"/>
  <c r="AN27" i="1"/>
  <c r="AP25" i="1"/>
  <c r="AO25" i="1"/>
  <c r="AN25" i="1"/>
  <c r="AP24" i="1"/>
  <c r="AO24" i="1"/>
  <c r="AN24" i="1"/>
  <c r="AP23" i="1"/>
  <c r="AO23" i="1"/>
  <c r="AN23" i="1"/>
  <c r="AP22" i="1"/>
  <c r="AO22" i="1"/>
  <c r="AN22" i="1"/>
  <c r="AP20" i="1"/>
  <c r="AO20" i="1"/>
  <c r="AN20" i="1"/>
  <c r="AP19" i="1"/>
  <c r="AO19" i="1"/>
  <c r="AN19" i="1"/>
  <c r="AP18" i="1"/>
  <c r="AO18" i="1"/>
  <c r="AN18" i="1"/>
  <c r="AP16" i="1"/>
  <c r="AO16" i="1"/>
  <c r="AN16" i="1"/>
  <c r="AP15" i="1"/>
  <c r="AO15" i="1"/>
  <c r="AN15" i="1"/>
  <c r="AP14" i="1"/>
  <c r="AO14" i="1"/>
  <c r="AN14" i="1"/>
  <c r="AP13" i="1"/>
  <c r="AO13" i="1"/>
  <c r="AN13" i="1"/>
  <c r="AP11" i="1"/>
  <c r="AO11" i="1"/>
  <c r="AN11" i="1"/>
  <c r="AP10" i="1"/>
  <c r="AO10" i="1"/>
  <c r="AN10" i="1"/>
  <c r="AP9" i="1"/>
  <c r="AO9" i="1"/>
  <c r="AN9" i="1"/>
  <c r="AP8" i="1"/>
  <c r="AO8" i="1"/>
  <c r="AN8" i="1"/>
  <c r="H9" i="1"/>
  <c r="H10" i="1"/>
  <c r="H11" i="1"/>
  <c r="H13" i="1"/>
  <c r="H14" i="1"/>
  <c r="H15" i="1"/>
  <c r="H16" i="1"/>
  <c r="H18" i="1"/>
  <c r="H19" i="1"/>
  <c r="H20" i="1"/>
  <c r="H22" i="1"/>
  <c r="H23" i="1"/>
  <c r="H24" i="1"/>
  <c r="H25" i="1"/>
  <c r="H27" i="1"/>
  <c r="H28" i="1"/>
  <c r="H29" i="1"/>
  <c r="H30" i="1"/>
  <c r="H8" i="1"/>
  <c r="B26" i="1" l="1"/>
  <c r="AN46" i="1"/>
  <c r="C47" i="1"/>
  <c r="B45" i="1"/>
  <c r="B36" i="1"/>
  <c r="AN47" i="1"/>
  <c r="AN48" i="1"/>
  <c r="B31" i="1"/>
  <c r="B21" i="1"/>
  <c r="B17" i="1"/>
  <c r="B12" i="1"/>
</calcChain>
</file>

<file path=xl/sharedStrings.xml><?xml version="1.0" encoding="utf-8"?>
<sst xmlns="http://schemas.openxmlformats.org/spreadsheetml/2006/main" count="88" uniqueCount="56">
  <si>
    <t>N°</t>
  </si>
  <si>
    <t>PERIODO</t>
  </si>
  <si>
    <t>% Cumpl.</t>
  </si>
  <si>
    <t>ENERO</t>
  </si>
  <si>
    <t>ABRIL</t>
  </si>
  <si>
    <t>Totales</t>
  </si>
  <si>
    <t>PERSONAS QUE INTERVINIERON EN LA EJECUCIÓN DE LA ACTIVIDAD</t>
  </si>
  <si>
    <t>OBSERVACIONES AL SEGUIMIENTO O CIERRE DE ACCIONES</t>
  </si>
  <si>
    <t>Ini.</t>
  </si>
  <si>
    <t>Fin.</t>
  </si>
  <si>
    <t>Realizadas</t>
  </si>
  <si>
    <t>Pendientes</t>
  </si>
  <si>
    <t>Aplazadas</t>
  </si>
  <si>
    <t>OK= Realizadas</t>
  </si>
  <si>
    <t>P= Pendientes</t>
  </si>
  <si>
    <t>A=  Aplazadas</t>
  </si>
  <si>
    <t>Fase</t>
  </si>
  <si>
    <t>FEBRERO</t>
  </si>
  <si>
    <t>MARZO</t>
  </si>
  <si>
    <t>MAYO</t>
  </si>
  <si>
    <t>JUNIO</t>
  </si>
  <si>
    <t>Act. Totales</t>
  </si>
  <si>
    <t>%Total</t>
  </si>
  <si>
    <t xml:space="preserve">          Idea y contenido: Ing. José Elias Martínez Arias  Realización: Isabel Rivera Barajas</t>
  </si>
  <si>
    <t xml:space="preserve"> MODELO MÉTODO O METODOLOGÍA</t>
  </si>
  <si>
    <t>ACTIVIDADES</t>
  </si>
  <si>
    <t>Análisis</t>
  </si>
  <si>
    <t>Realizar ingeniería de requerimientos</t>
  </si>
  <si>
    <t>Analisis de los programas a utilizar para programar</t>
  </si>
  <si>
    <t>Diseño</t>
  </si>
  <si>
    <t>Modelar la Base de datos</t>
  </si>
  <si>
    <t>Modelar las interfaces del sitio web</t>
  </si>
  <si>
    <t>Modelar las interfaces de la aplicación de escritorio</t>
  </si>
  <si>
    <t>Programacion</t>
  </si>
  <si>
    <t>Crear la base de datos</t>
  </si>
  <si>
    <t>Crear el sitio web</t>
  </si>
  <si>
    <t>Crear la aplicación de escritorio</t>
  </si>
  <si>
    <t>Pruebas</t>
  </si>
  <si>
    <t>Probar la funcionalidad de la base de datos</t>
  </si>
  <si>
    <t>Probar la funcionalidad del sitio web</t>
  </si>
  <si>
    <t>Probar la funcionalidad de la aplicación de escritorio</t>
  </si>
  <si>
    <t>Conexiones</t>
  </si>
  <si>
    <t>Realizar la conexión entre la BD y el sitio web</t>
  </si>
  <si>
    <t>Realizar la conexión entre la BD y la aplicación de escritorio</t>
  </si>
  <si>
    <t>Realizar pruebas de funcionamiento entre el sitio web y la base de datos</t>
  </si>
  <si>
    <t>Realizar pruebas de funcionamiento entre la aplicación web y la base de datos</t>
  </si>
  <si>
    <t>Realizar diagrama de actividades</t>
  </si>
  <si>
    <t>Realizar diagrama de clases</t>
  </si>
  <si>
    <t>Realizar diagrama relacional</t>
  </si>
  <si>
    <t>Realizar documentación de requerimientos</t>
  </si>
  <si>
    <t>Realizar manual del usuario</t>
  </si>
  <si>
    <t>Realizar Propuestas futuras al sitio</t>
  </si>
  <si>
    <t>Informe Tecnico de residencias</t>
  </si>
  <si>
    <t>Documentación</t>
  </si>
  <si>
    <t>OK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</si>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</sst>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Bodoni MT Condensed"/>
      <family val="1"/>
    </font>
    <font>
      <sz val="8"/>
      <name val="Bodoni MT"/>
      <family val="1"/>
    </font>
    <font>
      <b/>
      <sz val="8"/>
      <name val="Bodoni MT Condensed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10"/>
      <name val="Bodoni MT Condensed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9"/>
      <name val="Arial Narrow"/>
      <family val="2"/>
    </font>
    <font>
      <u/>
      <sz val="10"/>
      <color indexed="12"/>
      <name val="Arial"/>
      <family val="2"/>
    </font>
    <font>
      <sz val="7.5"/>
      <name val="Bodoni MT Condensed"/>
      <family val="1"/>
    </font>
    <font>
      <b/>
      <sz val="12"/>
      <name val="Arial"/>
      <family val="2"/>
    </font>
    <font>
      <b/>
      <sz val="10"/>
      <color rgb="FF0000FF"/>
      <name val="Arial"/>
      <family val="2"/>
    </font>
    <font>
      <sz val="8"/>
      <color theme="1"/>
      <name val="Calibri"/>
      <family val="2"/>
      <scheme val="minor"/>
    </font>
    <font>
      <sz val="14"/>
      <name val="Arial"/>
      <family val="2"/>
    </font>
    <font>
      <b/>
      <sz val="12"/>
      <name val="Bodoni MT"/>
    </font>
    <font>
      <sz val="11"/>
      <color theme="1"/>
      <name val="Bodoni MT"/>
    </font>
    <font>
      <b/>
      <sz val="10"/>
      <name val="Bodoni MT"/>
    </font>
    <font>
      <b/>
      <sz val="8"/>
      <name val="Bodoni MT"/>
    </font>
    <font>
      <b/>
      <sz val="8"/>
      <color indexed="9"/>
      <name val="Bodoni MT"/>
    </font>
    <font>
      <b/>
      <sz val="12"/>
      <color theme="0"/>
      <name val="Bodoni MT"/>
    </font>
    <font>
      <b/>
      <sz val="11"/>
      <color indexed="9"/>
      <name val="Bodoni MT"/>
    </font>
    <font>
      <b/>
      <sz val="10"/>
      <color indexed="9"/>
      <name val="Bodoni MT"/>
    </font>
    <font>
      <b/>
      <sz val="11"/>
      <color theme="0"/>
      <name val="Bodoni MT"/>
    </font>
    <font>
      <b/>
      <sz val="12"/>
      <color indexed="9"/>
      <name val="Bodoni MT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darkGrid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darkGray"/>
    </fill>
    <fill>
      <patternFill patternType="darkGray"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darkGray">
        <bgColor rgb="FFFF3300"/>
      </patternFill>
    </fill>
    <fill>
      <patternFill patternType="darkGrid">
        <bgColor rgb="FFFF3300"/>
      </patternFill>
    </fill>
    <fill>
      <patternFill patternType="gray0625">
        <bgColor rgb="FFFFFF00"/>
      </patternFill>
    </fill>
    <fill>
      <patternFill patternType="darkGrid">
        <bgColor rgb="FFFFFF00"/>
      </patternFill>
    </fill>
    <fill>
      <patternFill patternType="solid">
        <fgColor theme="0"/>
        <bgColor indexed="64"/>
      </patternFill>
    </fill>
    <fill>
      <patternFill patternType="gray0625">
        <bgColor rgb="FFFF0000"/>
      </patternFill>
    </fill>
    <fill>
      <patternFill patternType="gray0625">
        <bgColor rgb="FF00B0F0"/>
      </patternFill>
    </fill>
    <fill>
      <patternFill patternType="darkGrid">
        <bgColor rgb="FF00B0F0"/>
      </patternFill>
    </fill>
    <fill>
      <patternFill patternType="darkGray">
        <bgColor rgb="FFFF0000"/>
      </patternFill>
    </fill>
    <fill>
      <patternFill patternType="darkGrid">
        <bgColor rgb="FFFF0000"/>
      </patternFill>
    </fill>
  </fills>
  <borders count="55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1"/>
    <xf numFmtId="0" fontId="7" fillId="0" borderId="0" xfId="1" applyFont="1"/>
    <xf numFmtId="0" fontId="7" fillId="0" borderId="0" xfId="1" applyFont="1" applyAlignment="1">
      <alignment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5" fillId="0" borderId="20" xfId="1" applyFont="1" applyBorder="1" applyAlignment="1">
      <alignment vertical="center" wrapText="1"/>
    </xf>
    <xf numFmtId="0" fontId="2" fillId="2" borderId="24" xfId="1" applyFont="1" applyFill="1" applyBorder="1" applyAlignment="1">
      <alignment horizontal="center" vertical="center" wrapText="1"/>
    </xf>
    <xf numFmtId="0" fontId="5" fillId="3" borderId="0" xfId="1" applyFont="1" applyFill="1"/>
    <xf numFmtId="0" fontId="6" fillId="3" borderId="0" xfId="1" applyFont="1" applyFill="1"/>
    <xf numFmtId="0" fontId="7" fillId="3" borderId="0" xfId="1" applyFont="1" applyFill="1"/>
    <xf numFmtId="0" fontId="7" fillId="3" borderId="0" xfId="1" applyFont="1" applyFill="1" applyAlignment="1">
      <alignment vertical="center" wrapText="1"/>
    </xf>
    <xf numFmtId="0" fontId="5" fillId="3" borderId="0" xfId="1" applyFont="1" applyFill="1" applyAlignment="1">
      <alignment vertical="center" wrapText="1"/>
    </xf>
    <xf numFmtId="0" fontId="8" fillId="0" borderId="3" xfId="1" applyFont="1" applyBorder="1" applyAlignment="1">
      <alignment horizontal="center" vertical="center" wrapText="1" readingOrder="1"/>
    </xf>
    <xf numFmtId="0" fontId="7" fillId="3" borderId="0" xfId="1" applyFont="1" applyFill="1" applyAlignment="1">
      <alignment vertical="center" wrapText="1" readingOrder="1"/>
    </xf>
    <xf numFmtId="0" fontId="7" fillId="0" borderId="0" xfId="1" applyFont="1" applyAlignment="1">
      <alignment vertical="center" wrapText="1" readingOrder="1"/>
    </xf>
    <xf numFmtId="0" fontId="1" fillId="8" borderId="16" xfId="1" applyFill="1" applyBorder="1" applyAlignment="1">
      <alignment horizontal="center" vertical="center"/>
    </xf>
    <xf numFmtId="49" fontId="7" fillId="8" borderId="17" xfId="1" applyNumberFormat="1" applyFont="1" applyFill="1" applyBorder="1" applyAlignment="1">
      <alignment horizontal="center" vertical="center"/>
    </xf>
    <xf numFmtId="1" fontId="5" fillId="8" borderId="17" xfId="1" applyNumberFormat="1" applyFont="1" applyFill="1" applyBorder="1" applyAlignment="1">
      <alignment horizontal="center" vertical="center" wrapText="1" readingOrder="1"/>
    </xf>
    <xf numFmtId="0" fontId="2" fillId="3" borderId="0" xfId="1" applyFont="1" applyFill="1" applyAlignment="1">
      <alignment horizontal="left" vertical="center"/>
    </xf>
    <xf numFmtId="0" fontId="2" fillId="3" borderId="0" xfId="1" applyFont="1" applyFill="1"/>
    <xf numFmtId="0" fontId="9" fillId="3" borderId="0" xfId="1" applyFont="1" applyFill="1" applyAlignment="1">
      <alignment vertical="center" wrapText="1"/>
    </xf>
    <xf numFmtId="1" fontId="5" fillId="8" borderId="17" xfId="1" applyNumberFormat="1" applyFont="1" applyFill="1" applyBorder="1" applyAlignment="1">
      <alignment horizontal="center" vertical="center" wrapText="1"/>
    </xf>
    <xf numFmtId="0" fontId="5" fillId="8" borderId="22" xfId="1" applyFont="1" applyFill="1" applyBorder="1" applyAlignment="1">
      <alignment vertical="center" wrapText="1"/>
    </xf>
    <xf numFmtId="0" fontId="1" fillId="8" borderId="27" xfId="1" applyFill="1" applyBorder="1" applyAlignment="1">
      <alignment horizontal="center" vertical="center"/>
    </xf>
    <xf numFmtId="1" fontId="5" fillId="8" borderId="0" xfId="1" applyNumberFormat="1" applyFont="1" applyFill="1" applyAlignment="1">
      <alignment horizontal="center" vertical="center" wrapText="1" readingOrder="1"/>
    </xf>
    <xf numFmtId="1" fontId="5" fillId="8" borderId="0" xfId="1" applyNumberFormat="1" applyFont="1" applyFill="1" applyAlignment="1">
      <alignment horizontal="center" vertical="center" wrapText="1"/>
    </xf>
    <xf numFmtId="0" fontId="5" fillId="2" borderId="22" xfId="0" applyFont="1" applyFill="1" applyBorder="1" applyAlignment="1">
      <alignment vertical="center" wrapText="1"/>
    </xf>
    <xf numFmtId="0" fontId="13" fillId="4" borderId="3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7" fillId="0" borderId="44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2" borderId="32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vertical="center" wrapText="1"/>
    </xf>
    <xf numFmtId="49" fontId="18" fillId="8" borderId="0" xfId="1" applyNumberFormat="1" applyFont="1" applyFill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22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0" borderId="2" xfId="0" applyFont="1" applyBorder="1" applyAlignment="1">
      <alignment vertical="center" wrapText="1" readingOrder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19" xfId="1" applyFont="1" applyBorder="1" applyAlignment="1">
      <alignment vertical="center" wrapText="1"/>
    </xf>
    <xf numFmtId="0" fontId="3" fillId="0" borderId="20" xfId="1" applyFont="1" applyBorder="1" applyAlignment="1">
      <alignment vertical="center" wrapText="1"/>
    </xf>
    <xf numFmtId="49" fontId="7" fillId="16" borderId="17" xfId="1" applyNumberFormat="1" applyFont="1" applyFill="1" applyBorder="1" applyAlignment="1">
      <alignment horizontal="center" vertical="center"/>
    </xf>
    <xf numFmtId="164" fontId="8" fillId="13" borderId="3" xfId="1" applyNumberFormat="1" applyFont="1" applyFill="1" applyBorder="1" applyAlignment="1">
      <alignment horizontal="center" vertical="center" wrapText="1" readingOrder="1"/>
    </xf>
    <xf numFmtId="0" fontId="5" fillId="17" borderId="22" xfId="1" applyFont="1" applyFill="1" applyBorder="1" applyAlignment="1">
      <alignment vertical="center" wrapText="1"/>
    </xf>
    <xf numFmtId="1" fontId="19" fillId="18" borderId="13" xfId="1" applyNumberFormat="1" applyFont="1" applyFill="1" applyBorder="1" applyAlignment="1">
      <alignment horizontal="center" vertical="center" wrapText="1" readingOrder="1"/>
    </xf>
    <xf numFmtId="0" fontId="19" fillId="19" borderId="22" xfId="1" applyFont="1" applyFill="1" applyBorder="1" applyAlignment="1">
      <alignment vertical="center" wrapText="1"/>
    </xf>
    <xf numFmtId="0" fontId="4" fillId="15" borderId="27" xfId="0" applyFont="1" applyFill="1" applyBorder="1" applyAlignment="1">
      <alignment horizontal="centerContinuous" vertical="center"/>
    </xf>
    <xf numFmtId="0" fontId="4" fillId="15" borderId="29" xfId="0" applyFont="1" applyFill="1" applyBorder="1" applyAlignment="1">
      <alignment horizontal="centerContinuous" vertical="center"/>
    </xf>
    <xf numFmtId="0" fontId="4" fillId="12" borderId="30" xfId="0" applyFont="1" applyFill="1" applyBorder="1" applyAlignment="1">
      <alignment horizontal="centerContinuous" vertical="center"/>
    </xf>
    <xf numFmtId="0" fontId="4" fillId="12" borderId="27" xfId="0" applyFont="1" applyFill="1" applyBorder="1" applyAlignment="1">
      <alignment horizontal="centerContinuous" vertical="center"/>
    </xf>
    <xf numFmtId="0" fontId="4" fillId="12" borderId="29" xfId="0" applyFont="1" applyFill="1" applyBorder="1" applyAlignment="1">
      <alignment horizontal="centerContinuous" vertical="center"/>
    </xf>
    <xf numFmtId="0" fontId="4" fillId="13" borderId="30" xfId="0" applyFont="1" applyFill="1" applyBorder="1" applyAlignment="1">
      <alignment horizontal="centerContinuous" vertical="center"/>
    </xf>
    <xf numFmtId="0" fontId="4" fillId="13" borderId="27" xfId="0" applyFont="1" applyFill="1" applyBorder="1" applyAlignment="1">
      <alignment horizontal="centerContinuous" vertical="center"/>
    </xf>
    <xf numFmtId="0" fontId="4" fillId="13" borderId="29" xfId="0" applyFont="1" applyFill="1" applyBorder="1" applyAlignment="1">
      <alignment horizontal="centerContinuous" vertical="center"/>
    </xf>
    <xf numFmtId="0" fontId="4" fillId="11" borderId="30" xfId="0" applyFont="1" applyFill="1" applyBorder="1" applyAlignment="1">
      <alignment horizontal="centerContinuous" vertical="center"/>
    </xf>
    <xf numFmtId="0" fontId="4" fillId="11" borderId="27" xfId="0" applyFont="1" applyFill="1" applyBorder="1" applyAlignment="1">
      <alignment horizontal="centerContinuous" vertical="center"/>
    </xf>
    <xf numFmtId="0" fontId="4" fillId="11" borderId="29" xfId="0" applyFont="1" applyFill="1" applyBorder="1" applyAlignment="1">
      <alignment horizontal="centerContinuous" vertical="center"/>
    </xf>
    <xf numFmtId="0" fontId="4" fillId="15" borderId="30" xfId="0" applyFont="1" applyFill="1" applyBorder="1" applyAlignment="1">
      <alignment horizontal="centerContinuous" vertical="center"/>
    </xf>
    <xf numFmtId="0" fontId="4" fillId="10" borderId="30" xfId="0" applyFont="1" applyFill="1" applyBorder="1" applyAlignment="1">
      <alignment horizontal="centerContinuous" vertical="center"/>
    </xf>
    <xf numFmtId="0" fontId="4" fillId="10" borderId="27" xfId="0" applyFont="1" applyFill="1" applyBorder="1" applyAlignment="1">
      <alignment horizontal="centerContinuous" vertical="center"/>
    </xf>
    <xf numFmtId="0" fontId="4" fillId="10" borderId="29" xfId="0" applyFont="1" applyFill="1" applyBorder="1" applyAlignment="1">
      <alignment horizontal="centerContinuous" vertical="center"/>
    </xf>
    <xf numFmtId="0" fontId="7" fillId="20" borderId="14" xfId="0" applyFont="1" applyFill="1" applyBorder="1" applyAlignment="1">
      <alignment horizontal="center" vertical="center"/>
    </xf>
    <xf numFmtId="1" fontId="7" fillId="20" borderId="31" xfId="0" applyNumberFormat="1" applyFont="1" applyFill="1" applyBorder="1" applyAlignment="1">
      <alignment horizontal="center" vertical="center"/>
    </xf>
    <xf numFmtId="1" fontId="7" fillId="20" borderId="25" xfId="0" applyNumberFormat="1" applyFont="1" applyFill="1" applyBorder="1" applyAlignment="1">
      <alignment horizontal="center" vertical="center"/>
    </xf>
    <xf numFmtId="1" fontId="7" fillId="20" borderId="34" xfId="0" applyNumberFormat="1" applyFont="1" applyFill="1" applyBorder="1" applyAlignment="1">
      <alignment horizontal="center" vertical="center"/>
    </xf>
    <xf numFmtId="1" fontId="7" fillId="20" borderId="26" xfId="0" applyNumberFormat="1" applyFont="1" applyFill="1" applyBorder="1" applyAlignment="1">
      <alignment horizontal="center" vertical="center"/>
    </xf>
    <xf numFmtId="49" fontId="9" fillId="10" borderId="31" xfId="1" applyNumberFormat="1" applyFont="1" applyFill="1" applyBorder="1" applyAlignment="1">
      <alignment horizontal="center" vertical="center"/>
    </xf>
    <xf numFmtId="49" fontId="9" fillId="10" borderId="34" xfId="1" applyNumberFormat="1" applyFont="1" applyFill="1" applyBorder="1" applyAlignment="1">
      <alignment horizontal="center" vertical="center"/>
    </xf>
    <xf numFmtId="1" fontId="19" fillId="22" borderId="1" xfId="1" applyNumberFormat="1" applyFont="1" applyFill="1" applyBorder="1" applyAlignment="1">
      <alignment horizontal="center" vertical="center" wrapText="1" readingOrder="1"/>
    </xf>
    <xf numFmtId="1" fontId="19" fillId="22" borderId="1" xfId="1" applyNumberFormat="1" applyFont="1" applyFill="1" applyBorder="1" applyAlignment="1">
      <alignment horizontal="center" vertical="center" wrapText="1"/>
    </xf>
    <xf numFmtId="0" fontId="19" fillId="23" borderId="22" xfId="1" applyFont="1" applyFill="1" applyBorder="1" applyAlignment="1">
      <alignment vertical="center" wrapText="1"/>
    </xf>
    <xf numFmtId="0" fontId="11" fillId="11" borderId="35" xfId="1" applyFont="1" applyFill="1" applyBorder="1" applyAlignment="1">
      <alignment horizontal="center" vertical="center"/>
    </xf>
    <xf numFmtId="0" fontId="11" fillId="11" borderId="36" xfId="1" applyFont="1" applyFill="1" applyBorder="1" applyAlignment="1">
      <alignment horizontal="center"/>
    </xf>
    <xf numFmtId="0" fontId="22" fillId="3" borderId="0" xfId="1" applyFont="1" applyFill="1"/>
    <xf numFmtId="0" fontId="12" fillId="0" borderId="19" xfId="1" applyFont="1" applyBorder="1" applyAlignment="1">
      <alignment vertical="center" wrapText="1"/>
    </xf>
    <xf numFmtId="0" fontId="12" fillId="0" borderId="20" xfId="1" applyFont="1" applyBorder="1" applyAlignment="1">
      <alignment vertical="center" wrapText="1"/>
    </xf>
    <xf numFmtId="0" fontId="8" fillId="0" borderId="20" xfId="1" applyFont="1" applyBorder="1" applyAlignment="1">
      <alignment vertical="center" wrapText="1"/>
    </xf>
    <xf numFmtId="1" fontId="8" fillId="8" borderId="17" xfId="1" applyNumberFormat="1" applyFont="1" applyFill="1" applyBorder="1" applyAlignment="1">
      <alignment horizontal="center" vertical="center" wrapText="1"/>
    </xf>
    <xf numFmtId="1" fontId="23" fillId="22" borderId="1" xfId="1" applyNumberFormat="1" applyFont="1" applyFill="1" applyBorder="1" applyAlignment="1">
      <alignment horizontal="center" vertical="center" wrapText="1"/>
    </xf>
    <xf numFmtId="1" fontId="23" fillId="18" borderId="13" xfId="1" applyNumberFormat="1" applyFont="1" applyFill="1" applyBorder="1" applyAlignment="1">
      <alignment horizontal="center" vertical="center" wrapText="1" readingOrder="1"/>
    </xf>
    <xf numFmtId="49" fontId="8" fillId="16" borderId="17" xfId="1" applyNumberFormat="1" applyFont="1" applyFill="1" applyBorder="1" applyAlignment="1">
      <alignment horizontal="center" vertical="center"/>
    </xf>
    <xf numFmtId="1" fontId="8" fillId="8" borderId="0" xfId="1" applyNumberFormat="1" applyFont="1" applyFill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3" borderId="0" xfId="1" applyFont="1" applyFill="1" applyAlignment="1">
      <alignment vertical="center" wrapText="1"/>
    </xf>
    <xf numFmtId="0" fontId="8" fillId="0" borderId="0" xfId="1" applyFont="1" applyAlignment="1">
      <alignment vertical="center" wrapText="1"/>
    </xf>
    <xf numFmtId="0" fontId="24" fillId="0" borderId="0" xfId="0" applyFont="1"/>
    <xf numFmtId="0" fontId="25" fillId="2" borderId="24" xfId="1" applyFont="1" applyFill="1" applyBorder="1" applyAlignment="1">
      <alignment horizontal="center" vertical="center" wrapText="1"/>
    </xf>
    <xf numFmtId="0" fontId="8" fillId="8" borderId="22" xfId="1" applyFont="1" applyFill="1" applyBorder="1" applyAlignment="1">
      <alignment vertical="center" wrapText="1"/>
    </xf>
    <xf numFmtId="0" fontId="23" fillId="23" borderId="22" xfId="1" applyFont="1" applyFill="1" applyBorder="1" applyAlignment="1">
      <alignment vertical="center" wrapText="1"/>
    </xf>
    <xf numFmtId="0" fontId="23" fillId="19" borderId="22" xfId="1" applyFont="1" applyFill="1" applyBorder="1" applyAlignment="1">
      <alignment vertical="center" wrapText="1"/>
    </xf>
    <xf numFmtId="0" fontId="8" fillId="2" borderId="22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vertical="center" wrapText="1"/>
    </xf>
    <xf numFmtId="0" fontId="8" fillId="2" borderId="23" xfId="0" applyFont="1" applyFill="1" applyBorder="1" applyAlignment="1">
      <alignment vertical="center" wrapText="1"/>
    </xf>
    <xf numFmtId="49" fontId="8" fillId="24" borderId="17" xfId="1" applyNumberFormat="1" applyFont="1" applyFill="1" applyBorder="1" applyAlignment="1">
      <alignment horizontal="center" vertical="center"/>
    </xf>
    <xf numFmtId="0" fontId="8" fillId="25" borderId="22" xfId="1" applyFont="1" applyFill="1" applyBorder="1" applyAlignment="1">
      <alignment vertical="center" wrapText="1"/>
    </xf>
    <xf numFmtId="1" fontId="28" fillId="21" borderId="28" xfId="1" applyNumberFormat="1" applyFont="1" applyFill="1" applyBorder="1" applyAlignment="1">
      <alignment horizontal="center" vertical="center" wrapText="1"/>
    </xf>
    <xf numFmtId="1" fontId="8" fillId="8" borderId="24" xfId="1" applyNumberFormat="1" applyFont="1" applyFill="1" applyBorder="1" applyAlignment="1">
      <alignment horizontal="center" vertical="center" wrapText="1"/>
    </xf>
    <xf numFmtId="1" fontId="8" fillId="8" borderId="22" xfId="1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30" fillId="5" borderId="32" xfId="0" applyFont="1" applyFill="1" applyBorder="1" applyAlignment="1">
      <alignment horizontal="center" vertical="center" wrapText="1"/>
    </xf>
    <xf numFmtId="0" fontId="25" fillId="3" borderId="0" xfId="0" applyFont="1" applyFill="1" applyAlignment="1">
      <alignment horizontal="center" vertical="center" wrapText="1"/>
    </xf>
    <xf numFmtId="1" fontId="8" fillId="9" borderId="24" xfId="1" applyNumberFormat="1" applyFont="1" applyFill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164" fontId="32" fillId="10" borderId="37" xfId="2" applyNumberFormat="1" applyFont="1" applyFill="1" applyBorder="1" applyAlignment="1">
      <alignment horizontal="center" vertical="center" wrapText="1"/>
    </xf>
    <xf numFmtId="164" fontId="32" fillId="10" borderId="28" xfId="2" applyNumberFormat="1" applyFont="1" applyFill="1" applyBorder="1" applyAlignment="1">
      <alignment horizontal="center" vertical="center" wrapText="1"/>
    </xf>
    <xf numFmtId="0" fontId="1" fillId="0" borderId="19" xfId="1" applyBorder="1" applyAlignment="1">
      <alignment vertical="center" wrapText="1"/>
    </xf>
    <xf numFmtId="0" fontId="1" fillId="0" borderId="20" xfId="1" applyBorder="1" applyAlignment="1">
      <alignment vertical="center" wrapText="1"/>
    </xf>
    <xf numFmtId="1" fontId="1" fillId="0" borderId="18" xfId="1" applyNumberFormat="1" applyBorder="1" applyAlignment="1">
      <alignment vertical="center" wrapText="1"/>
    </xf>
    <xf numFmtId="0" fontId="1" fillId="0" borderId="18" xfId="1" applyBorder="1" applyAlignment="1">
      <alignment vertical="center" wrapText="1"/>
    </xf>
    <xf numFmtId="1" fontId="1" fillId="0" borderId="19" xfId="1" applyNumberFormat="1" applyBorder="1" applyAlignment="1">
      <alignment vertical="center" wrapText="1" readingOrder="1"/>
    </xf>
    <xf numFmtId="0" fontId="8" fillId="0" borderId="46" xfId="0" applyFont="1" applyBorder="1" applyAlignment="1">
      <alignment horizontal="center" vertical="center"/>
    </xf>
    <xf numFmtId="0" fontId="1" fillId="0" borderId="53" xfId="1" applyBorder="1" applyAlignment="1">
      <alignment vertical="center" wrapText="1"/>
    </xf>
    <xf numFmtId="0" fontId="33" fillId="0" borderId="53" xfId="0" applyFont="1" applyBorder="1"/>
    <xf numFmtId="0" fontId="8" fillId="0" borderId="2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54" xfId="1" applyFont="1" applyBorder="1" applyAlignment="1">
      <alignment horizontal="center" vertical="center" wrapText="1"/>
    </xf>
    <xf numFmtId="0" fontId="25" fillId="2" borderId="30" xfId="1" applyFont="1" applyFill="1" applyBorder="1" applyAlignment="1">
      <alignment horizontal="center" vertical="center" wrapText="1"/>
    </xf>
    <xf numFmtId="0" fontId="2" fillId="2" borderId="40" xfId="1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10" xfId="0" applyFont="1" applyFill="1" applyBorder="1" applyAlignment="1">
      <alignment horizontal="center" vertical="center"/>
    </xf>
    <xf numFmtId="0" fontId="7" fillId="20" borderId="11" xfId="0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165" fontId="26" fillId="7" borderId="22" xfId="1" applyNumberFormat="1" applyFont="1" applyFill="1" applyBorder="1" applyAlignment="1">
      <alignment horizontal="center" vertical="center" wrapText="1"/>
    </xf>
    <xf numFmtId="0" fontId="27" fillId="10" borderId="24" xfId="1" applyFont="1" applyFill="1" applyBorder="1" applyAlignment="1">
      <alignment horizontal="center" vertical="center" wrapText="1"/>
    </xf>
    <xf numFmtId="0" fontId="27" fillId="10" borderId="23" xfId="1" applyFont="1" applyFill="1" applyBorder="1" applyAlignment="1">
      <alignment horizontal="center" vertical="center" wrapText="1"/>
    </xf>
    <xf numFmtId="0" fontId="31" fillId="10" borderId="30" xfId="1" applyFont="1" applyFill="1" applyBorder="1" applyAlignment="1">
      <alignment horizontal="center" vertical="center" wrapText="1"/>
    </xf>
    <xf numFmtId="0" fontId="31" fillId="10" borderId="29" xfId="1" applyFont="1" applyFill="1" applyBorder="1" applyAlignment="1">
      <alignment horizontal="center" vertical="center" wrapText="1"/>
    </xf>
    <xf numFmtId="0" fontId="31" fillId="10" borderId="40" xfId="1" applyFont="1" applyFill="1" applyBorder="1" applyAlignment="1">
      <alignment horizontal="center" vertical="center" wrapText="1"/>
    </xf>
    <xf numFmtId="0" fontId="31" fillId="10" borderId="41" xfId="1" applyFont="1" applyFill="1" applyBorder="1" applyAlignment="1">
      <alignment horizontal="center" vertical="center" wrapText="1"/>
    </xf>
    <xf numFmtId="0" fontId="11" fillId="11" borderId="37" xfId="1" applyFont="1" applyFill="1" applyBorder="1" applyAlignment="1">
      <alignment horizontal="center" vertical="center" textRotation="90" wrapText="1"/>
    </xf>
    <xf numFmtId="0" fontId="11" fillId="11" borderId="42" xfId="1" applyFont="1" applyFill="1" applyBorder="1" applyAlignment="1">
      <alignment horizontal="center" vertical="center" textRotation="90" wrapText="1"/>
    </xf>
    <xf numFmtId="0" fontId="11" fillId="11" borderId="28" xfId="1" applyFont="1" applyFill="1" applyBorder="1" applyAlignment="1">
      <alignment horizontal="center" vertical="center" textRotation="90" wrapText="1"/>
    </xf>
    <xf numFmtId="0" fontId="7" fillId="0" borderId="38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49" fontId="9" fillId="11" borderId="22" xfId="1" applyNumberFormat="1" applyFont="1" applyFill="1" applyBorder="1" applyAlignment="1">
      <alignment horizontal="center" vertical="center"/>
    </xf>
    <xf numFmtId="0" fontId="10" fillId="11" borderId="22" xfId="1" applyFont="1" applyFill="1" applyBorder="1" applyAlignment="1">
      <alignment horizontal="center" vertical="center"/>
    </xf>
    <xf numFmtId="0" fontId="11" fillId="15" borderId="37" xfId="1" applyFont="1" applyFill="1" applyBorder="1" applyAlignment="1">
      <alignment horizontal="center" vertical="center" textRotation="90" wrapText="1"/>
    </xf>
    <xf numFmtId="0" fontId="11" fillId="15" borderId="42" xfId="1" applyFont="1" applyFill="1" applyBorder="1" applyAlignment="1">
      <alignment horizontal="center" vertical="center" textRotation="90" wrapText="1"/>
    </xf>
    <xf numFmtId="0" fontId="11" fillId="15" borderId="28" xfId="1" applyFont="1" applyFill="1" applyBorder="1" applyAlignment="1">
      <alignment horizontal="center" vertical="center" textRotation="90" wrapText="1"/>
    </xf>
    <xf numFmtId="0" fontId="12" fillId="11" borderId="42" xfId="1" applyFont="1" applyFill="1" applyBorder="1" applyAlignment="1">
      <alignment horizontal="center" vertical="center" textRotation="90"/>
    </xf>
    <xf numFmtId="0" fontId="11" fillId="10" borderId="37" xfId="1" applyFont="1" applyFill="1" applyBorder="1" applyAlignment="1">
      <alignment horizontal="center" vertical="center" textRotation="90" wrapText="1"/>
    </xf>
    <xf numFmtId="0" fontId="11" fillId="10" borderId="42" xfId="1" applyFont="1" applyFill="1" applyBorder="1" applyAlignment="1">
      <alignment horizontal="center" vertical="center" textRotation="90" wrapText="1"/>
    </xf>
    <xf numFmtId="165" fontId="4" fillId="7" borderId="22" xfId="1" applyNumberFormat="1" applyFont="1" applyFill="1" applyBorder="1" applyAlignment="1">
      <alignment horizontal="center" vertical="center" wrapText="1"/>
    </xf>
    <xf numFmtId="0" fontId="4" fillId="11" borderId="30" xfId="1" applyFont="1" applyFill="1" applyBorder="1" applyAlignment="1">
      <alignment horizontal="center" vertical="center" wrapText="1"/>
    </xf>
    <xf numFmtId="0" fontId="3" fillId="11" borderId="40" xfId="1" applyFont="1" applyFill="1" applyBorder="1" applyAlignment="1">
      <alignment horizontal="center" vertical="center" wrapText="1"/>
    </xf>
    <xf numFmtId="0" fontId="4" fillId="11" borderId="37" xfId="1" applyFont="1" applyFill="1" applyBorder="1" applyAlignment="1">
      <alignment horizontal="center" vertical="center"/>
    </xf>
    <xf numFmtId="0" fontId="3" fillId="11" borderId="28" xfId="1" applyFont="1" applyFill="1" applyBorder="1" applyAlignment="1">
      <alignment vertical="center"/>
    </xf>
    <xf numFmtId="0" fontId="4" fillId="14" borderId="37" xfId="1" applyFont="1" applyFill="1" applyBorder="1" applyAlignment="1">
      <alignment horizontal="center" vertical="center" wrapText="1"/>
    </xf>
    <xf numFmtId="0" fontId="4" fillId="14" borderId="28" xfId="1" applyFont="1" applyFill="1" applyBorder="1" applyAlignment="1">
      <alignment horizontal="center" vertical="center" wrapText="1"/>
    </xf>
    <xf numFmtId="1" fontId="7" fillId="20" borderId="24" xfId="0" applyNumberFormat="1" applyFont="1" applyFill="1" applyBorder="1" applyAlignment="1">
      <alignment horizontal="center" vertical="center"/>
    </xf>
    <xf numFmtId="1" fontId="7" fillId="20" borderId="23" xfId="0" applyNumberFormat="1" applyFont="1" applyFill="1" applyBorder="1" applyAlignment="1">
      <alignment horizontal="center" vertical="center"/>
    </xf>
    <xf numFmtId="0" fontId="21" fillId="20" borderId="23" xfId="0" applyFont="1" applyFill="1" applyBorder="1" applyAlignment="1">
      <alignment horizontal="center" vertical="center"/>
    </xf>
    <xf numFmtId="0" fontId="16" fillId="6" borderId="24" xfId="1" applyFont="1" applyFill="1" applyBorder="1" applyAlignment="1">
      <alignment horizontal="center" vertical="center" wrapText="1"/>
    </xf>
    <xf numFmtId="0" fontId="16" fillId="6" borderId="22" xfId="1" applyFont="1" applyFill="1" applyBorder="1" applyAlignment="1">
      <alignment horizontal="center" vertical="center" wrapText="1"/>
    </xf>
    <xf numFmtId="0" fontId="16" fillId="6" borderId="23" xfId="1" applyFont="1" applyFill="1" applyBorder="1" applyAlignment="1">
      <alignment horizontal="center" vertical="center" wrapText="1"/>
    </xf>
    <xf numFmtId="0" fontId="29" fillId="5" borderId="24" xfId="1" applyFont="1" applyFill="1" applyBorder="1" applyAlignment="1">
      <alignment horizontal="center" vertical="center" wrapText="1"/>
    </xf>
    <xf numFmtId="0" fontId="29" fillId="5" borderId="22" xfId="1" applyFont="1" applyFill="1" applyBorder="1" applyAlignment="1">
      <alignment horizontal="center" vertical="center" wrapText="1"/>
    </xf>
    <xf numFmtId="0" fontId="29" fillId="5" borderId="23" xfId="1" applyFont="1" applyFill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20" fillId="11" borderId="37" xfId="0" applyFont="1" applyFill="1" applyBorder="1" applyAlignment="1">
      <alignment horizontal="center" vertical="center" wrapText="1"/>
    </xf>
    <xf numFmtId="0" fontId="15" fillId="11" borderId="28" xfId="0" applyFont="1" applyFill="1" applyBorder="1" applyAlignment="1">
      <alignment horizontal="center" vertical="center" wrapText="1"/>
    </xf>
    <xf numFmtId="0" fontId="14" fillId="11" borderId="37" xfId="0" applyFont="1" applyFill="1" applyBorder="1" applyAlignment="1">
      <alignment horizontal="center" vertical="center" wrapText="1"/>
    </xf>
    <xf numFmtId="0" fontId="4" fillId="11" borderId="30" xfId="0" applyFont="1" applyFill="1" applyBorder="1" applyAlignment="1">
      <alignment horizontal="center" vertical="center" wrapText="1"/>
    </xf>
    <xf numFmtId="0" fontId="0" fillId="11" borderId="27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11" fillId="10" borderId="28" xfId="1" applyFont="1" applyFill="1" applyBorder="1" applyAlignment="1">
      <alignment horizontal="center" vertical="center" textRotation="90" wrapText="1"/>
    </xf>
    <xf numFmtId="0" fontId="7" fillId="20" borderId="38" xfId="0" applyFont="1" applyFill="1" applyBorder="1" applyAlignment="1">
      <alignment horizontal="center" vertical="center"/>
    </xf>
    <xf numFmtId="0" fontId="0" fillId="20" borderId="43" xfId="0" applyFill="1" applyBorder="1" applyAlignment="1">
      <alignment horizontal="center" vertical="center"/>
    </xf>
    <xf numFmtId="165" fontId="4" fillId="7" borderId="33" xfId="1" applyNumberFormat="1" applyFont="1" applyFill="1" applyBorder="1" applyAlignment="1">
      <alignment horizontal="center" vertical="center" wrapText="1"/>
    </xf>
    <xf numFmtId="0" fontId="11" fillId="15" borderId="53" xfId="1" applyFont="1" applyFill="1" applyBorder="1" applyAlignment="1">
      <alignment horizontal="center" vertical="center" textRotation="90" wrapText="1"/>
    </xf>
  </cellXfs>
  <cellStyles count="6">
    <cellStyle name="Hipervínculo 2" xfId="4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  <cellStyle name="Porcentaje 3" xfId="5" xr:uid="{00000000-0005-0000-0000-000005000000}"/>
  </cellStyles>
  <dxfs count="39">
    <dxf>
      <font>
        <b/>
        <i val="0"/>
        <condense val="0"/>
        <extend val="0"/>
        <color indexed="10"/>
      </font>
      <fill>
        <patternFill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bgColor indexed="65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bgColor indexed="65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  <color indexed="10"/>
      </font>
      <fill>
        <patternFill>
          <bgColor indexed="44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ndense val="0"/>
        <extend val="0"/>
        <color indexed="14"/>
      </font>
      <fill>
        <patternFill patternType="gray0625">
          <bgColor indexed="65"/>
        </patternFill>
      </fill>
    </dxf>
    <dxf>
      <font>
        <b/>
        <i val="0"/>
      </font>
      <fill>
        <patternFill>
          <bgColor rgb="FF0099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99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9900"/>
        </patternFill>
      </fill>
    </dxf>
    <dxf>
      <font>
        <b/>
        <i val="0"/>
        <condense val="0"/>
        <extend val="0"/>
        <color indexed="10"/>
      </font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47"/>
        </patternFill>
      </fill>
    </dxf>
    <dxf>
      <font>
        <b/>
        <i val="0"/>
        <condense val="0"/>
        <extend val="0"/>
        <color indexed="14"/>
      </font>
      <fill>
        <patternFill patternType="gray0625">
          <bgColor indexed="65"/>
        </patternFill>
      </fill>
    </dxf>
    <dxf>
      <font>
        <b/>
        <i val="0"/>
        <condense val="0"/>
        <extend val="0"/>
      </font>
      <fill>
        <patternFill>
          <bgColor indexed="47"/>
        </patternFill>
      </fill>
    </dxf>
    <dxf>
      <font>
        <b/>
        <i val="0"/>
        <condense val="0"/>
        <extend val="0"/>
        <color indexed="10"/>
      </font>
      <fill>
        <patternFill>
          <bgColor indexed="47"/>
        </patternFill>
      </fill>
    </dxf>
    <dxf>
      <font>
        <b/>
        <i val="0"/>
        <condense val="0"/>
        <extend val="0"/>
        <color indexed="14"/>
      </font>
      <fill>
        <patternFill patternType="gray0625">
          <bgColor indexed="65"/>
        </patternFill>
      </fill>
    </dxf>
    <dxf>
      <font>
        <b/>
        <i val="0"/>
        <condense val="0"/>
        <extend val="0"/>
        <color indexed="14"/>
      </font>
      <fill>
        <patternFill patternType="gray0625">
          <bgColor indexed="65"/>
        </patternFill>
      </fill>
    </dxf>
    <dxf>
      <font>
        <b/>
        <i val="0"/>
        <condense val="0"/>
        <extend val="0"/>
        <color indexed="1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  <color indexed="14"/>
      </font>
      <fill>
        <patternFill patternType="gray0625">
          <bgColor indexed="65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42"/>
        </patternFill>
      </fill>
    </dxf>
    <dxf>
      <font>
        <b/>
        <i val="0"/>
        <condense val="0"/>
        <extend val="0"/>
        <color indexed="14"/>
      </font>
      <fill>
        <patternFill patternType="gray0625">
          <bgColor indexed="6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  <color indexed="14"/>
      </font>
      <fill>
        <patternFill patternType="gray0625">
          <bgColor indexed="65"/>
        </patternFill>
      </fill>
    </dxf>
  </dxfs>
  <tableStyles count="0" defaultTableStyle="TableStyleMedium2" defaultPivotStyle="PivotStyleLight16"/>
  <colors>
    <mruColors>
      <color rgb="FF66CCFF"/>
      <color rgb="FF0000FF"/>
      <color rgb="FFFFFF66"/>
      <color rgb="FFFF3300"/>
      <color rgb="FFF95A49"/>
      <color rgb="FF6BF4FB"/>
      <color rgb="FFFFFF99"/>
      <color rgb="FFE2ED55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73819</xdr:colOff>
      <xdr:row>0</xdr:row>
      <xdr:rowOff>154781</xdr:rowOff>
    </xdr:from>
    <xdr:to>
      <xdr:col>21</xdr:col>
      <xdr:colOff>85725</xdr:colOff>
      <xdr:row>1</xdr:row>
      <xdr:rowOff>109537</xdr:rowOff>
    </xdr:to>
    <xdr:sp macro="" textlink="">
      <xdr:nvSpPr>
        <xdr:cNvPr id="2" name="Text Box 6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788819" y="154781"/>
          <a:ext cx="4583906" cy="716756"/>
        </a:xfrm>
        <a:prstGeom prst="rect">
          <a:avLst/>
        </a:prstGeom>
        <a:solidFill>
          <a:srgbClr val="FF0000"/>
        </a:solidFill>
        <a:ln w="44450" cmpd="thickThin">
          <a:solidFill>
            <a:srgbClr val="000000"/>
          </a:solidFill>
          <a:miter lim="800000"/>
          <a:headEnd/>
          <a:tailEnd/>
        </a:ln>
      </xdr:spPr>
      <xdr:txBody>
        <a:bodyPr wrap="square" lIns="36576" tIns="36576" rIns="36576" bIns="36576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MX" sz="1800" b="1" i="0" u="none" strike="noStrike" baseline="0">
              <a:solidFill>
                <a:sysClr val="windowText" lastClr="000000"/>
              </a:solidFill>
              <a:latin typeface="Letter Gothic"/>
            </a:rPr>
            <a:t>INSTITUTO TECNOLÓGICO DE LEÓN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MX" sz="1800" b="1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DIAGRAMA DE GANTT</a:t>
          </a:r>
          <a:endParaRPr lang="es-MX" sz="3200">
            <a:solidFill>
              <a:srgbClr val="0000FF"/>
            </a:solidFill>
            <a:effectLst/>
          </a:endParaRPr>
        </a:p>
      </xdr:txBody>
    </xdr:sp>
    <xdr:clientData/>
  </xdr:twoCellAnchor>
  <xdr:twoCellAnchor editAs="oneCell">
    <xdr:from>
      <xdr:col>0</xdr:col>
      <xdr:colOff>130970</xdr:colOff>
      <xdr:row>4</xdr:row>
      <xdr:rowOff>361950</xdr:rowOff>
    </xdr:from>
    <xdr:to>
      <xdr:col>2</xdr:col>
      <xdr:colOff>433917</xdr:colOff>
      <xdr:row>4</xdr:row>
      <xdr:rowOff>635000</xdr:rowOff>
    </xdr:to>
    <xdr:sp macro="" textlink="">
      <xdr:nvSpPr>
        <xdr:cNvPr id="3" name="Text Box 6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30970" y="1684867"/>
          <a:ext cx="1181364" cy="2730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ASESOR EXTERNO:</a:t>
          </a:r>
        </a:p>
      </xdr:txBody>
    </xdr:sp>
    <xdr:clientData/>
  </xdr:twoCellAnchor>
  <xdr:twoCellAnchor editAs="oneCell">
    <xdr:from>
      <xdr:col>2</xdr:col>
      <xdr:colOff>667808</xdr:colOff>
      <xdr:row>4</xdr:row>
      <xdr:rowOff>386291</xdr:rowOff>
    </xdr:from>
    <xdr:to>
      <xdr:col>3</xdr:col>
      <xdr:colOff>3435</xdr:colOff>
      <xdr:row>4</xdr:row>
      <xdr:rowOff>638291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46225" y="1709208"/>
          <a:ext cx="1975864" cy="2520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/>
        <a:lstStyle/>
        <a:p>
          <a:r>
            <a:rPr lang="es-MX"/>
            <a:t>Dr. </a:t>
          </a:r>
          <a:r>
            <a:rPr lang="es-MX" sz="1100">
              <a:effectLst/>
              <a:latin typeface="+mn-lt"/>
              <a:ea typeface="+mn-ea"/>
              <a:cs typeface="+mn-cs"/>
            </a:rPr>
            <a:t>Carlos Lino Ramírez </a:t>
          </a:r>
          <a:endParaRPr lang="es-MX"/>
        </a:p>
      </xdr:txBody>
    </xdr:sp>
    <xdr:clientData/>
  </xdr:twoCellAnchor>
  <xdr:twoCellAnchor editAs="oneCell">
    <xdr:from>
      <xdr:col>0</xdr:col>
      <xdr:colOff>135731</xdr:colOff>
      <xdr:row>4</xdr:row>
      <xdr:rowOff>19050</xdr:rowOff>
    </xdr:from>
    <xdr:to>
      <xdr:col>2</xdr:col>
      <xdr:colOff>391583</xdr:colOff>
      <xdr:row>4</xdr:row>
      <xdr:rowOff>264583</xdr:rowOff>
    </xdr:to>
    <xdr:sp macro="" textlink="">
      <xdr:nvSpPr>
        <xdr:cNvPr id="5" name="Text Box 9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35731" y="1341967"/>
          <a:ext cx="1134269" cy="24553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ASESOR INTERNO:</a:t>
          </a:r>
        </a:p>
      </xdr:txBody>
    </xdr:sp>
    <xdr:clientData/>
  </xdr:twoCellAnchor>
  <xdr:twoCellAnchor editAs="oneCell">
    <xdr:from>
      <xdr:col>2</xdr:col>
      <xdr:colOff>647699</xdr:colOff>
      <xdr:row>4</xdr:row>
      <xdr:rowOff>40216</xdr:rowOff>
    </xdr:from>
    <xdr:to>
      <xdr:col>3</xdr:col>
      <xdr:colOff>996</xdr:colOff>
      <xdr:row>4</xdr:row>
      <xdr:rowOff>292216</xdr:rowOff>
    </xdr:to>
    <xdr:sp macro="" textlink="">
      <xdr:nvSpPr>
        <xdr:cNvPr id="6" name="Text Box 9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526116" y="1363133"/>
          <a:ext cx="1975864" cy="252000"/>
        </a:xfrm>
        <a:prstGeom prst="rect">
          <a:avLst/>
        </a:prstGeom>
        <a:solidFill>
          <a:srgbClr val="00B0F0"/>
        </a:solidFill>
        <a:ln>
          <a:noFill/>
        </a:ln>
        <a:effectLst/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/>
            <a:t>Ing.</a:t>
          </a:r>
          <a:r>
            <a:rPr lang="es-MX" baseline="0"/>
            <a:t> Jose Elias Martinez Arias</a:t>
          </a:r>
        </a:p>
        <a:p>
          <a:endParaRPr lang="es-MX"/>
        </a:p>
      </xdr:txBody>
    </xdr:sp>
    <xdr:clientData/>
  </xdr:twoCellAnchor>
  <xdr:twoCellAnchor editAs="oneCell">
    <xdr:from>
      <xdr:col>0</xdr:col>
      <xdr:colOff>133350</xdr:colOff>
      <xdr:row>2</xdr:row>
      <xdr:rowOff>95251</xdr:rowOff>
    </xdr:from>
    <xdr:to>
      <xdr:col>2</xdr:col>
      <xdr:colOff>349250</xdr:colOff>
      <xdr:row>3</xdr:row>
      <xdr:rowOff>127000</xdr:rowOff>
    </xdr:to>
    <xdr:sp macro="" textlink="">
      <xdr:nvSpPr>
        <xdr:cNvPr id="7" name="Text Box 19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33350" y="1037168"/>
          <a:ext cx="1094317" cy="222249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PROYECTO:</a:t>
          </a:r>
        </a:p>
      </xdr:txBody>
    </xdr:sp>
    <xdr:clientData/>
  </xdr:twoCellAnchor>
  <xdr:twoCellAnchor editAs="oneCell">
    <xdr:from>
      <xdr:col>2</xdr:col>
      <xdr:colOff>668866</xdr:colOff>
      <xdr:row>2</xdr:row>
      <xdr:rowOff>82550</xdr:rowOff>
    </xdr:from>
    <xdr:to>
      <xdr:col>11</xdr:col>
      <xdr:colOff>311727</xdr:colOff>
      <xdr:row>3</xdr:row>
      <xdr:rowOff>173182</xdr:rowOff>
    </xdr:to>
    <xdr:sp macro="" textlink="">
      <xdr:nvSpPr>
        <xdr:cNvPr id="8" name="Text Box 19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546321" y="1029277"/>
          <a:ext cx="6050588" cy="286905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/>
        <a:lstStyle/>
        <a:p>
          <a:r>
            <a:rPr lang="es-MX" sz="1100">
              <a:effectLst/>
              <a:latin typeface="+mn-lt"/>
              <a:ea typeface="+mn-ea"/>
              <a:cs typeface="+mn-cs"/>
            </a:rPr>
            <a:t>Desarrollo de un sistema de tickets de soporte técnico para el Centro de Cómputo del ITL.</a:t>
          </a:r>
          <a:endParaRPr lang="es-MX"/>
        </a:p>
      </xdr:txBody>
    </xdr:sp>
    <xdr:clientData/>
  </xdr:twoCellAnchor>
  <xdr:twoCellAnchor editAs="oneCell">
    <xdr:from>
      <xdr:col>0</xdr:col>
      <xdr:colOff>47625</xdr:colOff>
      <xdr:row>54</xdr:row>
      <xdr:rowOff>114300</xdr:rowOff>
    </xdr:from>
    <xdr:to>
      <xdr:col>2</xdr:col>
      <xdr:colOff>1397794</xdr:colOff>
      <xdr:row>55</xdr:row>
      <xdr:rowOff>152400</xdr:rowOff>
    </xdr:to>
    <xdr:sp macro="" textlink="">
      <xdr:nvSpPr>
        <xdr:cNvPr id="9" name="Text Box 19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" y="26009600"/>
          <a:ext cx="21240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 DE CIERRE:</a:t>
          </a:r>
        </a:p>
      </xdr:txBody>
    </xdr:sp>
    <xdr:clientData/>
  </xdr:twoCellAnchor>
  <xdr:twoCellAnchor editAs="oneCell">
    <xdr:from>
      <xdr:col>2</xdr:col>
      <xdr:colOff>1704975</xdr:colOff>
      <xdr:row>54</xdr:row>
      <xdr:rowOff>114300</xdr:rowOff>
    </xdr:from>
    <xdr:to>
      <xdr:col>4</xdr:col>
      <xdr:colOff>171450</xdr:colOff>
      <xdr:row>55</xdr:row>
      <xdr:rowOff>171450</xdr:rowOff>
    </xdr:to>
    <xdr:sp macro="" textlink="">
      <xdr:nvSpPr>
        <xdr:cNvPr id="10" name="Text Box 19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2419350" y="30584775"/>
          <a:ext cx="981075" cy="247650"/>
        </a:xfrm>
        <a:prstGeom prst="rect">
          <a:avLst/>
        </a:prstGeom>
        <a:solidFill>
          <a:srgbClr val="00B0F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r>
            <a:rPr lang="es-MX"/>
            <a:t>30-Mayo-2024</a:t>
          </a:r>
        </a:p>
      </xdr:txBody>
    </xdr:sp>
    <xdr:clientData/>
  </xdr:twoCellAnchor>
  <xdr:twoCellAnchor editAs="oneCell">
    <xdr:from>
      <xdr:col>0</xdr:col>
      <xdr:colOff>47625</xdr:colOff>
      <xdr:row>49</xdr:row>
      <xdr:rowOff>57150</xdr:rowOff>
    </xdr:from>
    <xdr:to>
      <xdr:col>2</xdr:col>
      <xdr:colOff>1397794</xdr:colOff>
      <xdr:row>50</xdr:row>
      <xdr:rowOff>95249</xdr:rowOff>
    </xdr:to>
    <xdr:sp macro="" textlink="">
      <xdr:nvSpPr>
        <xdr:cNvPr id="11" name="Text Box 19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" y="25057100"/>
          <a:ext cx="21240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PERSONA QUE APRUEBA EL PROYECTO:</a:t>
          </a:r>
        </a:p>
      </xdr:txBody>
    </xdr:sp>
    <xdr:clientData/>
  </xdr:twoCellAnchor>
  <xdr:twoCellAnchor editAs="oneCell">
    <xdr:from>
      <xdr:col>2</xdr:col>
      <xdr:colOff>1685925</xdr:colOff>
      <xdr:row>49</xdr:row>
      <xdr:rowOff>76200</xdr:rowOff>
    </xdr:from>
    <xdr:to>
      <xdr:col>5</xdr:col>
      <xdr:colOff>190500</xdr:colOff>
      <xdr:row>50</xdr:row>
      <xdr:rowOff>133349</xdr:rowOff>
    </xdr:to>
    <xdr:sp macro="" textlink="">
      <xdr:nvSpPr>
        <xdr:cNvPr id="12" name="Text Box 20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2400300" y="29594175"/>
          <a:ext cx="1781175" cy="247650"/>
        </a:xfrm>
        <a:prstGeom prst="rect">
          <a:avLst/>
        </a:prstGeom>
        <a:solidFill>
          <a:srgbClr val="00B0F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r>
            <a:rPr lang="es-MX" sz="1100">
              <a:effectLst/>
              <a:latin typeface="+mn-lt"/>
              <a:ea typeface="+mn-ea"/>
              <a:cs typeface="+mn-cs"/>
            </a:rPr>
            <a:t>Ing.</a:t>
          </a:r>
          <a:r>
            <a:rPr lang="es-MX" sz="1100" baseline="0">
              <a:effectLst/>
              <a:latin typeface="+mn-lt"/>
              <a:ea typeface="+mn-ea"/>
              <a:cs typeface="+mn-cs"/>
            </a:rPr>
            <a:t> Jose Elias Martinez Arias</a:t>
          </a:r>
          <a:endParaRPr lang="es-MX">
            <a:effectLst/>
          </a:endParaRPr>
        </a:p>
      </xdr:txBody>
    </xdr:sp>
    <xdr:clientData/>
  </xdr:twoCellAnchor>
  <xdr:twoCellAnchor editAs="oneCell">
    <xdr:from>
      <xdr:col>0</xdr:col>
      <xdr:colOff>76200</xdr:colOff>
      <xdr:row>51</xdr:row>
      <xdr:rowOff>95250</xdr:rowOff>
    </xdr:from>
    <xdr:to>
      <xdr:col>2</xdr:col>
      <xdr:colOff>1426369</xdr:colOff>
      <xdr:row>53</xdr:row>
      <xdr:rowOff>171450</xdr:rowOff>
    </xdr:to>
    <xdr:sp macro="" textlink="">
      <xdr:nvSpPr>
        <xdr:cNvPr id="13" name="Text Box 20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" y="25419050"/>
          <a:ext cx="2124075" cy="4572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27432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RESPONSABLES DE LA EJECUCIÓN Y ENTREGA DE ACTIVIDADES:</a:t>
          </a:r>
        </a:p>
      </xdr:txBody>
    </xdr:sp>
    <xdr:clientData/>
  </xdr:twoCellAnchor>
  <xdr:twoCellAnchor editAs="oneCell">
    <xdr:from>
      <xdr:col>2</xdr:col>
      <xdr:colOff>1666875</xdr:colOff>
      <xdr:row>51</xdr:row>
      <xdr:rowOff>167490</xdr:rowOff>
    </xdr:from>
    <xdr:to>
      <xdr:col>5</xdr:col>
      <xdr:colOff>227610</xdr:colOff>
      <xdr:row>53</xdr:row>
      <xdr:rowOff>59375</xdr:rowOff>
    </xdr:to>
    <xdr:sp macro="" textlink="">
      <xdr:nvSpPr>
        <xdr:cNvPr id="14" name="Text Box 20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2448667" y="12883984"/>
          <a:ext cx="1925411" cy="248145"/>
        </a:xfrm>
        <a:prstGeom prst="rect">
          <a:avLst/>
        </a:prstGeom>
        <a:solidFill>
          <a:srgbClr val="00B0F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r>
            <a:rPr lang="es-MX"/>
            <a:t>Osvaldo</a:t>
          </a:r>
          <a:r>
            <a:rPr lang="es-MX" baseline="0"/>
            <a:t> Emmanuel Ruiz Veloz</a:t>
          </a:r>
          <a:endParaRPr lang="es-MX"/>
        </a:p>
      </xdr:txBody>
    </xdr:sp>
    <xdr:clientData/>
  </xdr:twoCellAnchor>
  <xdr:twoCellAnchor editAs="oneCell">
    <xdr:from>
      <xdr:col>5</xdr:col>
      <xdr:colOff>423553</xdr:colOff>
      <xdr:row>51</xdr:row>
      <xdr:rowOff>127907</xdr:rowOff>
    </xdr:from>
    <xdr:to>
      <xdr:col>10</xdr:col>
      <xdr:colOff>163996</xdr:colOff>
      <xdr:row>53</xdr:row>
      <xdr:rowOff>6927</xdr:rowOff>
    </xdr:to>
    <xdr:sp macro="" textlink="">
      <xdr:nvSpPr>
        <xdr:cNvPr id="16" name="Text Box 20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570021" y="12844401"/>
          <a:ext cx="1798832" cy="235280"/>
        </a:xfrm>
        <a:prstGeom prst="rect">
          <a:avLst/>
        </a:prstGeom>
        <a:solidFill>
          <a:srgbClr val="FF33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2</xdr:col>
      <xdr:colOff>1543050</xdr:colOff>
      <xdr:row>51</xdr:row>
      <xdr:rowOff>19050</xdr:rowOff>
    </xdr:from>
    <xdr:to>
      <xdr:col>2</xdr:col>
      <xdr:colOff>1619250</xdr:colOff>
      <xdr:row>54</xdr:row>
      <xdr:rowOff>28576</xdr:rowOff>
    </xdr:to>
    <xdr:sp macro="" textlink="">
      <xdr:nvSpPr>
        <xdr:cNvPr id="18" name="AutoShape 2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/>
        </xdr:cNvSpPr>
      </xdr:nvSpPr>
      <xdr:spPr bwMode="auto">
        <a:xfrm>
          <a:off x="2257425" y="29918025"/>
          <a:ext cx="76200" cy="581025"/>
        </a:xfrm>
        <a:prstGeom prst="leftBrace">
          <a:avLst>
            <a:gd name="adj1" fmla="val 6354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4</xdr:col>
      <xdr:colOff>154516</xdr:colOff>
      <xdr:row>4</xdr:row>
      <xdr:rowOff>28574</xdr:rowOff>
    </xdr:from>
    <xdr:to>
      <xdr:col>7</xdr:col>
      <xdr:colOff>21166</xdr:colOff>
      <xdr:row>4</xdr:row>
      <xdr:rowOff>349249</xdr:rowOff>
    </xdr:to>
    <xdr:sp macro="" textlink="">
      <xdr:nvSpPr>
        <xdr:cNvPr id="22" name="Text Box 19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3901016" y="1351491"/>
          <a:ext cx="1581150" cy="3206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CORREO: ASESOR INTERNO</a:t>
          </a:r>
        </a:p>
      </xdr:txBody>
    </xdr:sp>
    <xdr:clientData/>
  </xdr:twoCellAnchor>
  <xdr:twoCellAnchor editAs="oneCell">
    <xdr:from>
      <xdr:col>7</xdr:col>
      <xdr:colOff>277092</xdr:colOff>
      <xdr:row>4</xdr:row>
      <xdr:rowOff>81492</xdr:rowOff>
    </xdr:from>
    <xdr:to>
      <xdr:col>11</xdr:col>
      <xdr:colOff>316133</xdr:colOff>
      <xdr:row>4</xdr:row>
      <xdr:rowOff>385948</xdr:rowOff>
    </xdr:to>
    <xdr:sp macro="" textlink="">
      <xdr:nvSpPr>
        <xdr:cNvPr id="23" name="Text Box 196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5264728" y="1358089"/>
          <a:ext cx="1642210" cy="304456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/>
        <a:lstStyle/>
        <a:p>
          <a:r>
            <a:rPr lang="es-MX" sz="900"/>
            <a:t>elias.martinez@leon.tecnm.mx</a:t>
          </a:r>
        </a:p>
      </xdr:txBody>
    </xdr:sp>
    <xdr:clientData/>
  </xdr:twoCellAnchor>
  <xdr:twoCellAnchor editAs="oneCell">
    <xdr:from>
      <xdr:col>4</xdr:col>
      <xdr:colOff>164043</xdr:colOff>
      <xdr:row>4</xdr:row>
      <xdr:rowOff>438150</xdr:rowOff>
    </xdr:from>
    <xdr:to>
      <xdr:col>7</xdr:col>
      <xdr:colOff>46183</xdr:colOff>
      <xdr:row>4</xdr:row>
      <xdr:rowOff>704271</xdr:rowOff>
    </xdr:to>
    <xdr:sp macro="" textlink="">
      <xdr:nvSpPr>
        <xdr:cNvPr id="24" name="Text Box 19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3916316" y="1777423"/>
          <a:ext cx="1613958" cy="266121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CORREO ASESOR EXTERNO:</a:t>
          </a:r>
        </a:p>
      </xdr:txBody>
    </xdr:sp>
    <xdr:clientData/>
  </xdr:twoCellAnchor>
  <xdr:twoCellAnchor editAs="oneCell">
    <xdr:from>
      <xdr:col>12</xdr:col>
      <xdr:colOff>205581</xdr:colOff>
      <xdr:row>4</xdr:row>
      <xdr:rowOff>81492</xdr:rowOff>
    </xdr:from>
    <xdr:to>
      <xdr:col>14</xdr:col>
      <xdr:colOff>285750</xdr:colOff>
      <xdr:row>4</xdr:row>
      <xdr:rowOff>381000</xdr:rowOff>
    </xdr:to>
    <xdr:sp macro="" textlink="">
      <xdr:nvSpPr>
        <xdr:cNvPr id="26" name="Text Box 19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7910248" y="1404409"/>
          <a:ext cx="948002" cy="299508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CARRERA12SEM</a:t>
          </a:r>
        </a:p>
      </xdr:txBody>
    </xdr:sp>
    <xdr:clientData/>
  </xdr:twoCellAnchor>
  <xdr:twoCellAnchor editAs="oneCell">
    <xdr:from>
      <xdr:col>7</xdr:col>
      <xdr:colOff>286988</xdr:colOff>
      <xdr:row>4</xdr:row>
      <xdr:rowOff>446616</xdr:rowOff>
    </xdr:from>
    <xdr:to>
      <xdr:col>11</xdr:col>
      <xdr:colOff>336241</xdr:colOff>
      <xdr:row>4</xdr:row>
      <xdr:rowOff>712520</xdr:rowOff>
    </xdr:to>
    <xdr:sp macro="" textlink="">
      <xdr:nvSpPr>
        <xdr:cNvPr id="27" name="Text Box 19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5274624" y="1723213"/>
          <a:ext cx="1652422" cy="265904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/>
        <a:lstStyle/>
        <a:p>
          <a:r>
            <a:rPr lang="es-MX" sz="1000"/>
            <a:t>carlos.lino@leon.tecnm.mx </a:t>
          </a:r>
        </a:p>
      </xdr:txBody>
    </xdr:sp>
    <xdr:clientData/>
  </xdr:twoCellAnchor>
  <xdr:twoCellAnchor editAs="oneCell">
    <xdr:from>
      <xdr:col>12</xdr:col>
      <xdr:colOff>207962</xdr:colOff>
      <xdr:row>4</xdr:row>
      <xdr:rowOff>466725</xdr:rowOff>
    </xdr:from>
    <xdr:to>
      <xdr:col>14</xdr:col>
      <xdr:colOff>275167</xdr:colOff>
      <xdr:row>4</xdr:row>
      <xdr:rowOff>698500</xdr:rowOff>
    </xdr:to>
    <xdr:sp macro="" textlink="">
      <xdr:nvSpPr>
        <xdr:cNvPr id="29" name="Text Box 195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7912629" y="1789642"/>
          <a:ext cx="935038" cy="2317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EMPRESA</a:t>
          </a:r>
        </a:p>
      </xdr:txBody>
    </xdr:sp>
    <xdr:clientData/>
  </xdr:twoCellAnchor>
  <xdr:twoCellAnchor editAs="oneCell">
    <xdr:from>
      <xdr:col>12</xdr:col>
      <xdr:colOff>170392</xdr:colOff>
      <xdr:row>2</xdr:row>
      <xdr:rowOff>98425</xdr:rowOff>
    </xdr:from>
    <xdr:to>
      <xdr:col>14</xdr:col>
      <xdr:colOff>254001</xdr:colOff>
      <xdr:row>4</xdr:row>
      <xdr:rowOff>2858</xdr:rowOff>
    </xdr:to>
    <xdr:sp macro="" textlink="">
      <xdr:nvSpPr>
        <xdr:cNvPr id="31" name="Text Box 195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7875059" y="1040342"/>
          <a:ext cx="951442" cy="2825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ALUMNO:/No.CONTROL/PERIODO</a:t>
          </a:r>
        </a:p>
      </xdr:txBody>
    </xdr:sp>
    <xdr:clientData/>
  </xdr:twoCellAnchor>
  <xdr:twoCellAnchor editAs="oneCell">
    <xdr:from>
      <xdr:col>30</xdr:col>
      <xdr:colOff>261938</xdr:colOff>
      <xdr:row>0</xdr:row>
      <xdr:rowOff>202406</xdr:rowOff>
    </xdr:from>
    <xdr:to>
      <xdr:col>32</xdr:col>
      <xdr:colOff>198256</xdr:colOff>
      <xdr:row>1</xdr:row>
      <xdr:rowOff>152400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30538" y="202406"/>
          <a:ext cx="799918" cy="699294"/>
        </a:xfrm>
        <a:prstGeom prst="rect">
          <a:avLst/>
        </a:prstGeom>
      </xdr:spPr>
    </xdr:pic>
    <xdr:clientData/>
  </xdr:twoCellAnchor>
  <xdr:twoCellAnchor editAs="oneCell">
    <xdr:from>
      <xdr:col>23</xdr:col>
      <xdr:colOff>342901</xdr:colOff>
      <xdr:row>0</xdr:row>
      <xdr:rowOff>209552</xdr:rowOff>
    </xdr:from>
    <xdr:to>
      <xdr:col>25</xdr:col>
      <xdr:colOff>202433</xdr:colOff>
      <xdr:row>1</xdr:row>
      <xdr:rowOff>139700</xdr:rowOff>
    </xdr:to>
    <xdr:pic>
      <xdr:nvPicPr>
        <xdr:cNvPr id="33" name="32 Imagen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88901" y="209552"/>
          <a:ext cx="723132" cy="679448"/>
        </a:xfrm>
        <a:prstGeom prst="rect">
          <a:avLst/>
        </a:prstGeom>
      </xdr:spPr>
    </xdr:pic>
    <xdr:clientData/>
  </xdr:twoCellAnchor>
  <xdr:twoCellAnchor editAs="oneCell">
    <xdr:from>
      <xdr:col>15</xdr:col>
      <xdr:colOff>73627</xdr:colOff>
      <xdr:row>4</xdr:row>
      <xdr:rowOff>443466</xdr:rowOff>
    </xdr:from>
    <xdr:to>
      <xdr:col>28</xdr:col>
      <xdr:colOff>1</xdr:colOff>
      <xdr:row>4</xdr:row>
      <xdr:rowOff>715817</xdr:rowOff>
    </xdr:to>
    <xdr:sp macro="" textlink="">
      <xdr:nvSpPr>
        <xdr:cNvPr id="36" name="Text Box 6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9067536" y="1782739"/>
          <a:ext cx="5479738" cy="272351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/>
        <a:lstStyle/>
        <a:p>
          <a:r>
            <a:rPr lang="es-MX"/>
            <a:t>Instituto Tecnológico</a:t>
          </a:r>
          <a:r>
            <a:rPr lang="es-MX" baseline="0"/>
            <a:t> de León</a:t>
          </a:r>
          <a:endParaRPr lang="es-MX"/>
        </a:p>
      </xdr:txBody>
    </xdr:sp>
    <xdr:clientData/>
  </xdr:twoCellAnchor>
  <xdr:twoCellAnchor editAs="oneCell">
    <xdr:from>
      <xdr:col>15</xdr:col>
      <xdr:colOff>41009</xdr:colOff>
      <xdr:row>4</xdr:row>
      <xdr:rowOff>142611</xdr:rowOff>
    </xdr:from>
    <xdr:to>
      <xdr:col>19</xdr:col>
      <xdr:colOff>346363</xdr:colOff>
      <xdr:row>4</xdr:row>
      <xdr:rowOff>404091</xdr:rowOff>
    </xdr:to>
    <xdr:sp macro="" textlink="">
      <xdr:nvSpPr>
        <xdr:cNvPr id="37" name="Text Box 9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9034918" y="1481884"/>
          <a:ext cx="2014081" cy="261480"/>
        </a:xfrm>
        <a:prstGeom prst="rect">
          <a:avLst/>
        </a:prstGeom>
        <a:solidFill>
          <a:srgbClr val="00B0F0"/>
        </a:solidFill>
        <a:ln>
          <a:noFill/>
        </a:ln>
        <a:effectLst/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MX" sz="1000"/>
            <a:t>Ing. Sistemas Computacionales</a:t>
          </a:r>
        </a:p>
      </xdr:txBody>
    </xdr:sp>
    <xdr:clientData/>
  </xdr:twoCellAnchor>
  <xdr:twoCellAnchor editAs="oneCell">
    <xdr:from>
      <xdr:col>15</xdr:col>
      <xdr:colOff>72760</xdr:colOff>
      <xdr:row>2</xdr:row>
      <xdr:rowOff>132027</xdr:rowOff>
    </xdr:from>
    <xdr:to>
      <xdr:col>27</xdr:col>
      <xdr:colOff>381000</xdr:colOff>
      <xdr:row>4</xdr:row>
      <xdr:rowOff>57727</xdr:rowOff>
    </xdr:to>
    <xdr:sp macro="" textlink="">
      <xdr:nvSpPr>
        <xdr:cNvPr id="38" name="Text Box 196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9066669" y="1078754"/>
          <a:ext cx="5434422" cy="318246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/>
        <a:lstStyle/>
        <a:p>
          <a:r>
            <a:rPr lang="es-MX"/>
            <a:t>Osvaldo Emmanuel Ruiz Veloz / 18240081</a:t>
          </a:r>
        </a:p>
      </xdr:txBody>
    </xdr:sp>
    <xdr:clientData/>
  </xdr:twoCellAnchor>
  <xdr:twoCellAnchor editAs="oneCell">
    <xdr:from>
      <xdr:col>20</xdr:col>
      <xdr:colOff>28048</xdr:colOff>
      <xdr:row>4</xdr:row>
      <xdr:rowOff>173302</xdr:rowOff>
    </xdr:from>
    <xdr:to>
      <xdr:col>23</xdr:col>
      <xdr:colOff>3943</xdr:colOff>
      <xdr:row>4</xdr:row>
      <xdr:rowOff>402166</xdr:rowOff>
    </xdr:to>
    <xdr:sp macro="" textlink="">
      <xdr:nvSpPr>
        <xdr:cNvPr id="41" name="Text Box 19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1204048" y="1496219"/>
          <a:ext cx="1252536" cy="228864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2860" rIns="0" bIns="2286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CORREO DEL ALUMNO:</a:t>
          </a:r>
        </a:p>
      </xdr:txBody>
    </xdr:sp>
    <xdr:clientData/>
  </xdr:twoCellAnchor>
  <xdr:twoCellAnchor editAs="oneCell">
    <xdr:from>
      <xdr:col>23</xdr:col>
      <xdr:colOff>223308</xdr:colOff>
      <xdr:row>4</xdr:row>
      <xdr:rowOff>109802</xdr:rowOff>
    </xdr:from>
    <xdr:to>
      <xdr:col>27</xdr:col>
      <xdr:colOff>319308</xdr:colOff>
      <xdr:row>4</xdr:row>
      <xdr:rowOff>361802</xdr:rowOff>
    </xdr:to>
    <xdr:sp macro="" textlink="">
      <xdr:nvSpPr>
        <xdr:cNvPr id="42" name="Text Box 196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12701058" y="1432719"/>
          <a:ext cx="1831667" cy="252000"/>
        </a:xfrm>
        <a:prstGeom prst="rect">
          <a:avLst/>
        </a:prstGeom>
        <a:solidFill>
          <a:srgbClr val="00B0F0"/>
        </a:solidFill>
        <a:ln>
          <a:noFill/>
        </a:ln>
      </xdr:spPr>
      <xdr:txBody>
        <a:bodyPr/>
        <a:lstStyle/>
        <a:p>
          <a:r>
            <a:rPr lang="es-MX" sz="1000"/>
            <a:t>18240081@leon.tecnm.mx</a:t>
          </a:r>
        </a:p>
      </xdr:txBody>
    </xdr:sp>
    <xdr:clientData/>
  </xdr:twoCellAnchor>
  <xdr:twoCellAnchor editAs="oneCell">
    <xdr:from>
      <xdr:col>0</xdr:col>
      <xdr:colOff>447322</xdr:colOff>
      <xdr:row>0</xdr:row>
      <xdr:rowOff>69144</xdr:rowOff>
    </xdr:from>
    <xdr:to>
      <xdr:col>7</xdr:col>
      <xdr:colOff>383822</xdr:colOff>
      <xdr:row>1</xdr:row>
      <xdr:rowOff>94544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322" y="69144"/>
          <a:ext cx="5439833" cy="77328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10" sqref="A10"/>
    </sheetView>
  </sheetViews>
  <sheetFormatPr baseColWidth="10"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P329"/>
  <sheetViews>
    <sheetView tabSelected="1" zoomScale="68" zoomScaleNormal="77" zoomScalePageLayoutView="110" workbookViewId="0">
      <pane xSplit="8" ySplit="7" topLeftCell="I39" activePane="bottomRight" state="frozen"/>
      <selection pane="topRight" activeCell="I1" sqref="I1"/>
      <selection pane="bottomLeft" activeCell="A8" sqref="A8"/>
      <selection pane="bottomRight" activeCell="P50" sqref="P50"/>
    </sheetView>
  </sheetViews>
  <sheetFormatPr baseColWidth="10" defaultRowHeight="14.4" x14ac:dyDescent="0.3"/>
  <cols>
    <col min="1" max="1" width="5.77734375" customWidth="1"/>
    <col min="2" max="2" width="5.6640625" customWidth="1"/>
    <col min="3" max="3" width="36.77734375" customWidth="1"/>
    <col min="4" max="4" width="0.77734375" customWidth="1"/>
    <col min="7" max="7" width="0.77734375" customWidth="1"/>
    <col min="8" max="8" width="11.44140625" customWidth="1"/>
    <col min="9" max="9" width="0.77734375" customWidth="1"/>
    <col min="10" max="39" width="5.6640625" customWidth="1"/>
    <col min="40" max="40" width="8.33203125" bestFit="1" customWidth="1"/>
    <col min="41" max="41" width="8.6640625" bestFit="1" customWidth="1"/>
    <col min="42" max="42" width="8" bestFit="1" customWidth="1"/>
    <col min="43" max="43" width="34.21875" customWidth="1"/>
    <col min="44" max="44" width="34.6640625" customWidth="1"/>
    <col min="45" max="69" width="5.6640625" customWidth="1"/>
    <col min="73" max="73" width="43" customWidth="1"/>
    <col min="74" max="74" width="42.77734375" customWidth="1"/>
  </cols>
  <sheetData>
    <row r="1" spans="1:146" ht="59.25" customHeight="1" x14ac:dyDescent="0.3">
      <c r="A1" s="1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</row>
    <row r="2" spans="1:146" x14ac:dyDescent="0.3">
      <c r="A2" s="1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</row>
    <row r="3" spans="1:146" x14ac:dyDescent="0.3">
      <c r="A3" s="19"/>
      <c r="B3" s="19"/>
      <c r="C3" s="9"/>
      <c r="D3" s="9"/>
      <c r="E3" s="9"/>
      <c r="F3" s="9"/>
      <c r="G3" s="9"/>
      <c r="H3" s="9"/>
      <c r="I3" s="9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/>
      <c r="BN3" s="9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</row>
    <row r="4" spans="1:146" x14ac:dyDescent="0.3">
      <c r="A4" s="19"/>
      <c r="B4" s="19"/>
      <c r="C4" s="9"/>
      <c r="D4" s="9"/>
      <c r="E4" s="9"/>
      <c r="F4" s="9"/>
      <c r="G4" s="9"/>
      <c r="H4" s="9"/>
      <c r="I4" s="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  <c r="BN4" s="9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</row>
    <row r="5" spans="1:146" ht="61.5" customHeight="1" thickBot="1" x14ac:dyDescent="0.35">
      <c r="A5" s="20"/>
      <c r="B5" s="20"/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/>
      <c r="BN5" s="9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</row>
    <row r="6" spans="1:146" ht="15.75" customHeight="1" thickBot="1" x14ac:dyDescent="0.35">
      <c r="A6" s="173" t="s">
        <v>16</v>
      </c>
      <c r="B6" s="175" t="s">
        <v>0</v>
      </c>
      <c r="C6" s="83" t="s">
        <v>25</v>
      </c>
      <c r="D6" s="16"/>
      <c r="E6" s="164" t="s">
        <v>1</v>
      </c>
      <c r="F6" s="165"/>
      <c r="G6" s="16"/>
      <c r="H6" s="177" t="s">
        <v>2</v>
      </c>
      <c r="I6" s="24"/>
      <c r="J6" s="58" t="s">
        <v>3</v>
      </c>
      <c r="K6" s="58"/>
      <c r="L6" s="58"/>
      <c r="M6" s="58"/>
      <c r="N6" s="59"/>
      <c r="O6" s="66" t="s">
        <v>17</v>
      </c>
      <c r="P6" s="67"/>
      <c r="Q6" s="67"/>
      <c r="R6" s="67"/>
      <c r="S6" s="68"/>
      <c r="T6" s="63" t="s">
        <v>18</v>
      </c>
      <c r="U6" s="64"/>
      <c r="V6" s="64"/>
      <c r="W6" s="64"/>
      <c r="X6" s="65"/>
      <c r="Y6" s="69" t="s">
        <v>4</v>
      </c>
      <c r="Z6" s="58"/>
      <c r="AA6" s="58"/>
      <c r="AB6" s="58"/>
      <c r="AC6" s="59"/>
      <c r="AD6" s="60" t="s">
        <v>19</v>
      </c>
      <c r="AE6" s="61"/>
      <c r="AF6" s="61"/>
      <c r="AG6" s="61"/>
      <c r="AH6" s="62"/>
      <c r="AI6" s="70" t="s">
        <v>20</v>
      </c>
      <c r="AJ6" s="71"/>
      <c r="AK6" s="71"/>
      <c r="AL6" s="71"/>
      <c r="AM6" s="72"/>
      <c r="AN6" s="195" t="s">
        <v>5</v>
      </c>
      <c r="AO6" s="196"/>
      <c r="AP6" s="197"/>
      <c r="AQ6" s="192" t="s">
        <v>6</v>
      </c>
      <c r="AR6" s="194" t="s">
        <v>7</v>
      </c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46" ht="15" thickBot="1" x14ac:dyDescent="0.35">
      <c r="A7" s="174"/>
      <c r="B7" s="176"/>
      <c r="C7" s="84" t="s">
        <v>24</v>
      </c>
      <c r="D7" s="17"/>
      <c r="E7" s="78" t="s">
        <v>8</v>
      </c>
      <c r="F7" s="79" t="s">
        <v>9</v>
      </c>
      <c r="G7" s="17"/>
      <c r="H7" s="178"/>
      <c r="I7" s="35"/>
      <c r="J7" s="74">
        <v>1</v>
      </c>
      <c r="K7" s="75">
        <v>2</v>
      </c>
      <c r="L7" s="75">
        <v>3</v>
      </c>
      <c r="M7" s="76">
        <v>4</v>
      </c>
      <c r="N7" s="179">
        <v>5</v>
      </c>
      <c r="O7" s="180"/>
      <c r="P7" s="74">
        <v>6</v>
      </c>
      <c r="Q7" s="75">
        <v>7</v>
      </c>
      <c r="R7" s="75">
        <v>8</v>
      </c>
      <c r="S7" s="179">
        <v>9</v>
      </c>
      <c r="T7" s="180"/>
      <c r="U7" s="75">
        <v>10</v>
      </c>
      <c r="V7" s="75">
        <v>11</v>
      </c>
      <c r="W7" s="75">
        <v>12</v>
      </c>
      <c r="X7" s="77">
        <v>13</v>
      </c>
      <c r="Y7" s="75">
        <v>14</v>
      </c>
      <c r="Z7" s="75">
        <v>15</v>
      </c>
      <c r="AA7" s="75">
        <v>16</v>
      </c>
      <c r="AB7" s="77">
        <v>17</v>
      </c>
      <c r="AC7" s="179">
        <v>18</v>
      </c>
      <c r="AD7" s="181"/>
      <c r="AE7" s="75">
        <v>19</v>
      </c>
      <c r="AF7" s="75">
        <v>20</v>
      </c>
      <c r="AG7" s="75">
        <v>21</v>
      </c>
      <c r="AH7" s="179">
        <v>22</v>
      </c>
      <c r="AI7" s="181"/>
      <c r="AJ7" s="75">
        <v>23</v>
      </c>
      <c r="AK7" s="75">
        <v>24</v>
      </c>
      <c r="AL7" s="75">
        <v>25</v>
      </c>
      <c r="AM7" s="77">
        <v>26</v>
      </c>
      <c r="AN7" s="28" t="s">
        <v>10</v>
      </c>
      <c r="AO7" s="28" t="s">
        <v>11</v>
      </c>
      <c r="AP7" s="28" t="s">
        <v>12</v>
      </c>
      <c r="AQ7" s="193"/>
      <c r="AR7" s="193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</row>
    <row r="8" spans="1:146" ht="16.2" customHeight="1" thickBot="1" x14ac:dyDescent="0.35">
      <c r="A8" s="166" t="s">
        <v>26</v>
      </c>
      <c r="B8" s="13">
        <v>1</v>
      </c>
      <c r="C8" s="134" t="s">
        <v>27</v>
      </c>
      <c r="D8" s="18"/>
      <c r="E8" s="80">
        <v>5</v>
      </c>
      <c r="F8" s="56">
        <v>5</v>
      </c>
      <c r="G8" s="53"/>
      <c r="H8" s="54">
        <f>(COUNTIF(J8:AM8,"OK")*100)/((F8-E8)+1)</f>
        <v>100</v>
      </c>
      <c r="I8" s="25"/>
      <c r="J8" s="73"/>
      <c r="K8" s="37"/>
      <c r="L8" s="38"/>
      <c r="M8" s="37"/>
      <c r="N8" s="150" t="s">
        <v>54</v>
      </c>
      <c r="O8" s="151"/>
      <c r="P8" s="36"/>
      <c r="Q8" s="37"/>
      <c r="R8" s="38"/>
      <c r="S8" s="150"/>
      <c r="T8" s="151"/>
      <c r="U8" s="37"/>
      <c r="V8" s="38"/>
      <c r="W8" s="37"/>
      <c r="X8" s="39"/>
      <c r="Y8" s="40"/>
      <c r="Z8" s="37"/>
      <c r="AA8" s="38"/>
      <c r="AB8" s="37"/>
      <c r="AC8" s="162"/>
      <c r="AD8" s="163"/>
      <c r="AE8" s="37"/>
      <c r="AF8" s="38"/>
      <c r="AG8" s="37"/>
      <c r="AH8" s="162"/>
      <c r="AI8" s="163"/>
      <c r="AJ8" s="37"/>
      <c r="AK8" s="38"/>
      <c r="AL8" s="37"/>
      <c r="AM8" s="39"/>
      <c r="AN8" s="29">
        <f>COUNTIF($J8:$AM8,"OK")</f>
        <v>1</v>
      </c>
      <c r="AO8" s="30">
        <f>COUNTIF($J8:$AM8,"P")</f>
        <v>0</v>
      </c>
      <c r="AP8" s="30">
        <f>COUNTIF($J8:$AM8,"A")</f>
        <v>0</v>
      </c>
      <c r="AQ8" s="48"/>
      <c r="AR8" s="48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</row>
    <row r="9" spans="1:146" ht="27" thickBot="1" x14ac:dyDescent="0.35">
      <c r="A9" s="167"/>
      <c r="B9" s="5">
        <v>2</v>
      </c>
      <c r="C9" s="132" t="s">
        <v>28</v>
      </c>
      <c r="D9" s="22"/>
      <c r="E9" s="81">
        <v>5</v>
      </c>
      <c r="F9" s="56">
        <v>5</v>
      </c>
      <c r="G9" s="53"/>
      <c r="H9" s="54">
        <f>(COUNTIF(J9:AM9,"OK")*100)/((F9-E9)+1)</f>
        <v>100</v>
      </c>
      <c r="I9" s="26"/>
      <c r="J9" s="41"/>
      <c r="K9" s="42"/>
      <c r="L9" s="43"/>
      <c r="M9" s="42"/>
      <c r="N9" s="148" t="s">
        <v>54</v>
      </c>
      <c r="O9" s="149"/>
      <c r="P9" s="41"/>
      <c r="Q9" s="42"/>
      <c r="R9" s="43"/>
      <c r="S9" s="148"/>
      <c r="T9" s="149"/>
      <c r="U9" s="42"/>
      <c r="V9" s="43"/>
      <c r="W9" s="42"/>
      <c r="X9" s="44"/>
      <c r="Y9" s="45"/>
      <c r="Z9" s="42"/>
      <c r="AA9" s="43"/>
      <c r="AB9" s="42"/>
      <c r="AC9" s="162"/>
      <c r="AD9" s="163"/>
      <c r="AE9" s="42"/>
      <c r="AF9" s="43"/>
      <c r="AG9" s="42"/>
      <c r="AH9" s="162"/>
      <c r="AI9" s="163"/>
      <c r="AJ9" s="42"/>
      <c r="AK9" s="43"/>
      <c r="AL9" s="42"/>
      <c r="AM9" s="44"/>
      <c r="AN9" s="31">
        <f>COUNTIF($J9:$AM9,"OK")</f>
        <v>1</v>
      </c>
      <c r="AO9" s="32">
        <f>COUNTIF($J9:$AM9,"P")</f>
        <v>0</v>
      </c>
      <c r="AP9" s="32">
        <f>COUNTIF($J9:$AM9,"A")</f>
        <v>0</v>
      </c>
      <c r="AQ9" s="49"/>
      <c r="AR9" s="49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46" ht="16.2" thickBot="1" x14ac:dyDescent="0.35">
      <c r="A10" s="167"/>
      <c r="B10" s="5">
        <v>3</v>
      </c>
      <c r="C10" s="133"/>
      <c r="D10" s="22"/>
      <c r="E10" s="81"/>
      <c r="F10" s="56"/>
      <c r="G10" s="53"/>
      <c r="H10" s="54">
        <f>(COUNTIF(J10:AM10,"OK")*100)/((F10-E10)+1)</f>
        <v>0</v>
      </c>
      <c r="I10" s="26"/>
      <c r="J10" s="41"/>
      <c r="K10" s="42"/>
      <c r="L10" s="43"/>
      <c r="M10" s="42"/>
      <c r="N10" s="148"/>
      <c r="O10" s="149"/>
      <c r="P10" s="41"/>
      <c r="Q10" s="42"/>
      <c r="R10" s="43"/>
      <c r="S10" s="148"/>
      <c r="T10" s="149"/>
      <c r="U10" s="42"/>
      <c r="V10" s="43"/>
      <c r="W10" s="42"/>
      <c r="X10" s="44"/>
      <c r="Y10" s="45"/>
      <c r="Z10" s="42"/>
      <c r="AA10" s="43"/>
      <c r="AB10" s="42"/>
      <c r="AC10" s="162"/>
      <c r="AD10" s="163"/>
      <c r="AE10" s="42"/>
      <c r="AF10" s="43"/>
      <c r="AG10" s="42"/>
      <c r="AH10" s="162"/>
      <c r="AI10" s="163"/>
      <c r="AJ10" s="42"/>
      <c r="AK10" s="43"/>
      <c r="AL10" s="42"/>
      <c r="AM10" s="44"/>
      <c r="AN10" s="31">
        <f>COUNTIF($J10:$AM10,"OK")</f>
        <v>0</v>
      </c>
      <c r="AO10" s="32">
        <f>COUNTIF($J10:$AM10,"P")</f>
        <v>0</v>
      </c>
      <c r="AP10" s="32">
        <f>COUNTIF($J10:$AM10,"A")</f>
        <v>0</v>
      </c>
      <c r="AQ10" s="49"/>
      <c r="AR10" s="49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46" ht="16.2" thickBot="1" x14ac:dyDescent="0.35">
      <c r="A11" s="168"/>
      <c r="B11" s="5">
        <v>4</v>
      </c>
      <c r="C11" s="133"/>
      <c r="D11" s="22"/>
      <c r="E11" s="81"/>
      <c r="F11" s="56"/>
      <c r="G11" s="53"/>
      <c r="H11" s="54">
        <f>(COUNTIF(J11:AM11,"OK")*100)/((F11-E11)+1)</f>
        <v>0</v>
      </c>
      <c r="I11" s="26"/>
      <c r="J11" s="41"/>
      <c r="K11" s="42"/>
      <c r="L11" s="43"/>
      <c r="M11" s="42"/>
      <c r="N11" s="148"/>
      <c r="O11" s="149"/>
      <c r="P11" s="41"/>
      <c r="Q11" s="42"/>
      <c r="R11" s="43"/>
      <c r="S11" s="148"/>
      <c r="T11" s="149"/>
      <c r="U11" s="42"/>
      <c r="V11" s="43"/>
      <c r="W11" s="42"/>
      <c r="X11" s="44"/>
      <c r="Y11" s="45"/>
      <c r="Z11" s="42"/>
      <c r="AA11" s="43"/>
      <c r="AB11" s="42"/>
      <c r="AC11" s="162"/>
      <c r="AD11" s="163"/>
      <c r="AE11" s="42"/>
      <c r="AF11" s="43"/>
      <c r="AG11" s="42"/>
      <c r="AH11" s="162"/>
      <c r="AI11" s="163"/>
      <c r="AJ11" s="42"/>
      <c r="AK11" s="43"/>
      <c r="AL11" s="42"/>
      <c r="AM11" s="44"/>
      <c r="AN11" s="31">
        <f>COUNTIF($J11:$AM11,"OK")</f>
        <v>0</v>
      </c>
      <c r="AO11" s="32">
        <f>COUNTIF($J11:$AM11,"P")</f>
        <v>0</v>
      </c>
      <c r="AP11" s="32">
        <f>COUNTIF($J11:$AM11,"A")</f>
        <v>0</v>
      </c>
      <c r="AQ11" s="49"/>
      <c r="AR11" s="49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2" spans="1:146" ht="16.2" thickBot="1" x14ac:dyDescent="0.35">
      <c r="A12" s="7"/>
      <c r="B12" s="172">
        <f>IF(OR(SUM(H8:H11)&lt;1,SUM(E8:E11)&lt;1,SUM(F8:F11)&lt;1),NA(),SUM(H8:H11)/COUNTA(C8:C11))</f>
        <v>100</v>
      </c>
      <c r="C12" s="172"/>
      <c r="D12" s="23"/>
      <c r="E12" s="82"/>
      <c r="F12" s="57"/>
      <c r="G12" s="53"/>
      <c r="H12" s="55"/>
      <c r="I12" s="23"/>
      <c r="J12" s="46"/>
      <c r="K12" s="46"/>
      <c r="L12" s="46"/>
      <c r="M12" s="46"/>
      <c r="N12" s="47"/>
      <c r="O12" s="47"/>
      <c r="P12" s="46"/>
      <c r="Q12" s="46"/>
      <c r="R12" s="46"/>
      <c r="S12" s="47"/>
      <c r="T12" s="47"/>
      <c r="U12" s="46"/>
      <c r="V12" s="46"/>
      <c r="W12" s="46"/>
      <c r="X12" s="46"/>
      <c r="Y12" s="46"/>
      <c r="Z12" s="46"/>
      <c r="AA12" s="46"/>
      <c r="AB12" s="46"/>
      <c r="AC12" s="47"/>
      <c r="AD12" s="47"/>
      <c r="AE12" s="46"/>
      <c r="AF12" s="46"/>
      <c r="AG12" s="46"/>
      <c r="AH12" s="47"/>
      <c r="AI12" s="47"/>
      <c r="AJ12" s="46"/>
      <c r="AK12" s="46"/>
      <c r="AL12" s="46"/>
      <c r="AM12" s="46"/>
      <c r="AN12" s="33"/>
      <c r="AO12" s="27"/>
      <c r="AP12" s="34"/>
      <c r="AQ12" s="34"/>
      <c r="AR12" s="34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</row>
    <row r="13" spans="1:146" ht="16.2" thickBot="1" x14ac:dyDescent="0.35">
      <c r="A13" s="159" t="s">
        <v>29</v>
      </c>
      <c r="B13" s="4">
        <v>1</v>
      </c>
      <c r="C13" s="132" t="s">
        <v>30</v>
      </c>
      <c r="D13" s="22"/>
      <c r="E13" s="81">
        <v>6</v>
      </c>
      <c r="F13" s="56">
        <v>6</v>
      </c>
      <c r="G13" s="53"/>
      <c r="H13" s="54">
        <f>(COUNTIF(J13:AM13,"OK")*100)/((F13-E13)+1)</f>
        <v>100</v>
      </c>
      <c r="I13" s="26"/>
      <c r="J13" s="36"/>
      <c r="K13" s="37"/>
      <c r="L13" s="38"/>
      <c r="M13" s="37"/>
      <c r="N13" s="150"/>
      <c r="O13" s="151"/>
      <c r="P13" s="37" t="s">
        <v>54</v>
      </c>
      <c r="Q13" s="37"/>
      <c r="R13" s="38"/>
      <c r="S13" s="150"/>
      <c r="T13" s="151"/>
      <c r="U13" s="37"/>
      <c r="V13" s="38"/>
      <c r="W13" s="37"/>
      <c r="X13" s="39"/>
      <c r="Y13" s="40"/>
      <c r="Z13" s="37"/>
      <c r="AA13" s="38"/>
      <c r="AB13" s="37"/>
      <c r="AC13" s="162"/>
      <c r="AD13" s="163"/>
      <c r="AE13" s="37"/>
      <c r="AF13" s="38"/>
      <c r="AG13" s="37"/>
      <c r="AH13" s="162"/>
      <c r="AI13" s="163"/>
      <c r="AJ13" s="37"/>
      <c r="AK13" s="38"/>
      <c r="AL13" s="37"/>
      <c r="AM13" s="39"/>
      <c r="AN13" s="29">
        <f>COUNTIF($J13:$AM13,"OK")</f>
        <v>1</v>
      </c>
      <c r="AO13" s="30">
        <f>COUNTIF($J13:$AM13,"P")</f>
        <v>0</v>
      </c>
      <c r="AP13" s="30">
        <f>COUNTIF($J13:$AM13,"A")</f>
        <v>0</v>
      </c>
      <c r="AQ13" s="50"/>
      <c r="AR13" s="50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</row>
    <row r="14" spans="1:146" ht="16.2" thickBot="1" x14ac:dyDescent="0.35">
      <c r="A14" s="169"/>
      <c r="B14" s="5">
        <v>2</v>
      </c>
      <c r="C14" s="133" t="s">
        <v>31</v>
      </c>
      <c r="D14" s="22"/>
      <c r="E14" s="81">
        <v>7</v>
      </c>
      <c r="F14" s="56">
        <v>7</v>
      </c>
      <c r="G14" s="53"/>
      <c r="H14" s="54">
        <f>(COUNTIF(J14:AM14,"OK")*100)/((F14-E14)+1)</f>
        <v>100</v>
      </c>
      <c r="I14" s="26"/>
      <c r="J14" s="41"/>
      <c r="K14" s="42"/>
      <c r="L14" s="43"/>
      <c r="M14" s="42"/>
      <c r="N14" s="148"/>
      <c r="O14" s="149"/>
      <c r="P14" s="42"/>
      <c r="Q14" s="42" t="s">
        <v>54</v>
      </c>
      <c r="R14" s="43"/>
      <c r="S14" s="148"/>
      <c r="T14" s="149"/>
      <c r="U14" s="42"/>
      <c r="V14" s="43"/>
      <c r="W14" s="42"/>
      <c r="X14" s="44"/>
      <c r="Y14" s="45"/>
      <c r="Z14" s="42"/>
      <c r="AA14" s="43"/>
      <c r="AB14" s="42"/>
      <c r="AC14" s="162"/>
      <c r="AD14" s="163"/>
      <c r="AE14" s="42"/>
      <c r="AF14" s="43"/>
      <c r="AG14" s="42"/>
      <c r="AH14" s="162"/>
      <c r="AI14" s="163"/>
      <c r="AJ14" s="42"/>
      <c r="AK14" s="43"/>
      <c r="AL14" s="42"/>
      <c r="AM14" s="44"/>
      <c r="AN14" s="31">
        <f>COUNTIF($J14:$AM14,"OK")</f>
        <v>1</v>
      </c>
      <c r="AO14" s="32">
        <f>COUNTIF($J14:$AM14,"P")</f>
        <v>0</v>
      </c>
      <c r="AP14" s="32">
        <f>COUNTIF($J14:$AM14,"A")</f>
        <v>0</v>
      </c>
      <c r="AQ14" s="49"/>
      <c r="AR14" s="49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46" ht="27" thickBot="1" x14ac:dyDescent="0.35">
      <c r="A15" s="169"/>
      <c r="B15" s="5">
        <v>3</v>
      </c>
      <c r="C15" s="133" t="s">
        <v>32</v>
      </c>
      <c r="D15" s="22"/>
      <c r="E15" s="81">
        <v>7</v>
      </c>
      <c r="F15" s="56">
        <v>7</v>
      </c>
      <c r="G15" s="53"/>
      <c r="H15" s="54">
        <f>(COUNTIF(J15:AM15,"OK")*100)/((F15-E15)+1)</f>
        <v>100</v>
      </c>
      <c r="I15" s="26"/>
      <c r="J15" s="41"/>
      <c r="K15" s="42"/>
      <c r="L15" s="43"/>
      <c r="M15" s="42"/>
      <c r="N15" s="148"/>
      <c r="O15" s="149"/>
      <c r="P15" s="42"/>
      <c r="Q15" s="42" t="s">
        <v>54</v>
      </c>
      <c r="R15" s="43"/>
      <c r="S15" s="148"/>
      <c r="T15" s="149"/>
      <c r="U15" s="42"/>
      <c r="V15" s="43"/>
      <c r="W15" s="42"/>
      <c r="X15" s="44"/>
      <c r="Y15" s="45"/>
      <c r="Z15" s="42"/>
      <c r="AA15" s="43"/>
      <c r="AB15" s="42"/>
      <c r="AC15" s="162"/>
      <c r="AD15" s="163"/>
      <c r="AE15" s="42"/>
      <c r="AF15" s="43"/>
      <c r="AG15" s="42"/>
      <c r="AH15" s="162"/>
      <c r="AI15" s="163"/>
      <c r="AJ15" s="42"/>
      <c r="AK15" s="43"/>
      <c r="AL15" s="42"/>
      <c r="AM15" s="44"/>
      <c r="AN15" s="31">
        <f>COUNTIF($J15:$AM15,"OK")</f>
        <v>1</v>
      </c>
      <c r="AO15" s="32">
        <f>COUNTIF($J15:$AM15,"P")</f>
        <v>0</v>
      </c>
      <c r="AP15" s="32">
        <f>COUNTIF($J15:$AM15,"A")</f>
        <v>0</v>
      </c>
      <c r="AQ15" s="49"/>
      <c r="AR15" s="49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46" ht="16.2" thickBot="1" x14ac:dyDescent="0.35">
      <c r="A16" s="169"/>
      <c r="B16" s="5">
        <v>4</v>
      </c>
      <c r="C16" s="131"/>
      <c r="D16" s="22"/>
      <c r="E16" s="81"/>
      <c r="F16" s="56"/>
      <c r="G16" s="53"/>
      <c r="H16" s="54">
        <f>(COUNTIF(J16:AM16,"OK")*100)/((F16-E16)+1)</f>
        <v>0</v>
      </c>
      <c r="I16" s="26"/>
      <c r="J16" s="41"/>
      <c r="K16" s="42"/>
      <c r="L16" s="43"/>
      <c r="M16" s="42"/>
      <c r="N16" s="148"/>
      <c r="O16" s="149"/>
      <c r="P16" s="42"/>
      <c r="Q16" s="42"/>
      <c r="R16" s="43"/>
      <c r="S16" s="148"/>
      <c r="T16" s="149"/>
      <c r="U16" s="42"/>
      <c r="V16" s="43"/>
      <c r="W16" s="42"/>
      <c r="X16" s="44"/>
      <c r="Y16" s="45"/>
      <c r="Z16" s="42"/>
      <c r="AA16" s="43"/>
      <c r="AB16" s="42"/>
      <c r="AC16" s="162"/>
      <c r="AD16" s="163"/>
      <c r="AE16" s="42"/>
      <c r="AF16" s="43"/>
      <c r="AG16" s="42"/>
      <c r="AH16" s="162"/>
      <c r="AI16" s="163"/>
      <c r="AJ16" s="42"/>
      <c r="AK16" s="43"/>
      <c r="AL16" s="42"/>
      <c r="AM16" s="44"/>
      <c r="AN16" s="31">
        <f>COUNTIF($J16:$AM16,"OK")</f>
        <v>0</v>
      </c>
      <c r="AO16" s="32">
        <f>COUNTIF($J16:$AM16,"P")</f>
        <v>0</v>
      </c>
      <c r="AP16" s="32">
        <f>COUNTIF($J16:$AM16,"A")</f>
        <v>0</v>
      </c>
      <c r="AQ16" s="49"/>
      <c r="AR16" s="49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ht="16.2" thickBot="1" x14ac:dyDescent="0.35">
      <c r="A17" s="7"/>
      <c r="B17" s="172">
        <f>IF(OR(SUM(H13:H16)&lt;1,SUM(E13:E16)&lt;1,SUM(F13:F16)&lt;1),NA(),SUM(H13:H16)/COUNTA(C13:C16))</f>
        <v>100</v>
      </c>
      <c r="C17" s="172"/>
      <c r="D17" s="23"/>
      <c r="E17" s="82"/>
      <c r="F17" s="57"/>
      <c r="G17" s="53"/>
      <c r="H17" s="55"/>
      <c r="I17" s="23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33"/>
      <c r="AO17" s="27"/>
      <c r="AP17" s="34"/>
      <c r="AQ17" s="34"/>
      <c r="AR17" s="34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ht="23.4" customHeight="1" thickBot="1" x14ac:dyDescent="0.35">
      <c r="A18" s="170" t="s">
        <v>33</v>
      </c>
      <c r="B18" s="4">
        <v>1</v>
      </c>
      <c r="C18" s="130" t="s">
        <v>34</v>
      </c>
      <c r="D18" s="22"/>
      <c r="E18" s="81">
        <v>7</v>
      </c>
      <c r="F18" s="56">
        <v>8</v>
      </c>
      <c r="G18" s="53"/>
      <c r="H18" s="54">
        <f>(COUNTIF(J18:AM18,"OK")*100)/((F18-E18)+1)</f>
        <v>100</v>
      </c>
      <c r="I18" s="26"/>
      <c r="J18" s="36"/>
      <c r="K18" s="37"/>
      <c r="L18" s="38"/>
      <c r="M18" s="37"/>
      <c r="N18" s="150"/>
      <c r="O18" s="151"/>
      <c r="P18" s="37"/>
      <c r="Q18" s="37" t="s">
        <v>54</v>
      </c>
      <c r="R18" s="38" t="s">
        <v>54</v>
      </c>
      <c r="S18" s="150"/>
      <c r="T18" s="151"/>
      <c r="U18" s="37"/>
      <c r="V18" s="38"/>
      <c r="W18" s="37"/>
      <c r="X18" s="39"/>
      <c r="Y18" s="40"/>
      <c r="Z18" s="37"/>
      <c r="AA18" s="38"/>
      <c r="AB18" s="37"/>
      <c r="AC18" s="162"/>
      <c r="AD18" s="163"/>
      <c r="AE18" s="37"/>
      <c r="AF18" s="38"/>
      <c r="AG18" s="37"/>
      <c r="AH18" s="162"/>
      <c r="AI18" s="163"/>
      <c r="AJ18" s="37"/>
      <c r="AK18" s="38"/>
      <c r="AL18" s="37"/>
      <c r="AM18" s="39"/>
      <c r="AN18" s="29">
        <f>COUNTIF($J18:$AM18,"OK")</f>
        <v>2</v>
      </c>
      <c r="AO18" s="30">
        <f>COUNTIF($J18:$AM18,"P")</f>
        <v>0</v>
      </c>
      <c r="AP18" s="30">
        <f>COUNTIF($J18:$AM18,"A")</f>
        <v>0</v>
      </c>
      <c r="AQ18" s="50"/>
      <c r="AR18" s="50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ht="18" customHeight="1" thickBot="1" x14ac:dyDescent="0.35">
      <c r="A19" s="171"/>
      <c r="B19" s="5">
        <v>2</v>
      </c>
      <c r="C19" s="131" t="s">
        <v>35</v>
      </c>
      <c r="D19" s="22"/>
      <c r="E19" s="81">
        <v>8</v>
      </c>
      <c r="F19" s="56">
        <v>11</v>
      </c>
      <c r="G19" s="53"/>
      <c r="H19" s="54">
        <f>(COUNTIF(J19:AM19,"OK")*100)/((F19-E19)+1)</f>
        <v>100</v>
      </c>
      <c r="I19" s="26"/>
      <c r="J19" s="41"/>
      <c r="K19" s="42"/>
      <c r="L19" s="43"/>
      <c r="M19" s="42"/>
      <c r="N19" s="148"/>
      <c r="O19" s="149"/>
      <c r="P19" s="42"/>
      <c r="Q19" s="42"/>
      <c r="R19" s="43" t="s">
        <v>54</v>
      </c>
      <c r="S19" s="148" t="s">
        <v>54</v>
      </c>
      <c r="T19" s="149"/>
      <c r="U19" s="42" t="s">
        <v>54</v>
      </c>
      <c r="V19" s="43" t="s">
        <v>54</v>
      </c>
      <c r="W19" s="42"/>
      <c r="X19" s="44"/>
      <c r="Y19" s="45"/>
      <c r="Z19" s="42"/>
      <c r="AA19" s="43"/>
      <c r="AB19" s="42"/>
      <c r="AC19" s="162"/>
      <c r="AD19" s="163"/>
      <c r="AE19" s="42"/>
      <c r="AF19" s="43"/>
      <c r="AG19" s="42"/>
      <c r="AH19" s="162"/>
      <c r="AI19" s="163"/>
      <c r="AJ19" s="42"/>
      <c r="AK19" s="43"/>
      <c r="AL19" s="42"/>
      <c r="AM19" s="44"/>
      <c r="AN19" s="31">
        <f>COUNTIF($J19:$AM19,"OK")</f>
        <v>4</v>
      </c>
      <c r="AO19" s="32">
        <f>COUNTIF($J19:$AM19,"P")</f>
        <v>0</v>
      </c>
      <c r="AP19" s="32">
        <f>COUNTIF($J19:$AM19,"A")</f>
        <v>0</v>
      </c>
      <c r="AQ19" s="49"/>
      <c r="AR19" s="49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ht="27.6" customHeight="1" thickBot="1" x14ac:dyDescent="0.35">
      <c r="A20" s="171"/>
      <c r="B20" s="5">
        <v>3</v>
      </c>
      <c r="C20" s="131" t="s">
        <v>36</v>
      </c>
      <c r="D20" s="22"/>
      <c r="E20" s="81">
        <v>12</v>
      </c>
      <c r="F20" s="56">
        <v>15</v>
      </c>
      <c r="G20" s="53"/>
      <c r="H20" s="54">
        <f>(COUNTIF(J20:AM20,"OK")*100)/((F20-E20)+1)</f>
        <v>100</v>
      </c>
      <c r="I20" s="26"/>
      <c r="J20" s="41"/>
      <c r="K20" s="42"/>
      <c r="L20" s="43"/>
      <c r="M20" s="42"/>
      <c r="N20" s="148"/>
      <c r="O20" s="149"/>
      <c r="P20" s="42"/>
      <c r="Q20" s="42"/>
      <c r="R20" s="43"/>
      <c r="S20" s="148"/>
      <c r="T20" s="149"/>
      <c r="U20" s="42"/>
      <c r="V20" s="43"/>
      <c r="W20" s="42" t="s">
        <v>54</v>
      </c>
      <c r="X20" s="44" t="s">
        <v>54</v>
      </c>
      <c r="Y20" s="45" t="s">
        <v>54</v>
      </c>
      <c r="Z20" s="42" t="s">
        <v>54</v>
      </c>
      <c r="AA20" s="43"/>
      <c r="AB20" s="42"/>
      <c r="AC20" s="162"/>
      <c r="AD20" s="163"/>
      <c r="AE20" s="42"/>
      <c r="AF20" s="43"/>
      <c r="AG20" s="42"/>
      <c r="AH20" s="162"/>
      <c r="AI20" s="163"/>
      <c r="AJ20" s="42"/>
      <c r="AK20" s="43"/>
      <c r="AL20" s="42"/>
      <c r="AM20" s="44"/>
      <c r="AN20" s="31">
        <f>COUNTIF($J20:$AM20,"OK")</f>
        <v>4</v>
      </c>
      <c r="AO20" s="32">
        <f>COUNTIF($J20:$AM20,"P")</f>
        <v>0</v>
      </c>
      <c r="AP20" s="32">
        <f>COUNTIF($J20:$AM20,"A")</f>
        <v>0</v>
      </c>
      <c r="AQ20" s="49"/>
      <c r="AR20" s="49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ht="16.2" thickBot="1" x14ac:dyDescent="0.35">
      <c r="A21" s="7"/>
      <c r="B21" s="172">
        <f>IF(OR(SUM(H18:H20)&lt;1,SUM(E18:E20)&lt;1,SUM(F18:F20)&lt;1),NA(),SUM(H18:H20)/COUNTA(C18:C20))</f>
        <v>100</v>
      </c>
      <c r="C21" s="172"/>
      <c r="D21" s="23"/>
      <c r="E21" s="82"/>
      <c r="F21" s="57"/>
      <c r="G21" s="53"/>
      <c r="H21" s="55"/>
      <c r="I21" s="23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33"/>
      <c r="AO21" s="27"/>
      <c r="AP21" s="34"/>
      <c r="AQ21" s="34"/>
      <c r="AR21" s="34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ht="16.2" thickBot="1" x14ac:dyDescent="0.35">
      <c r="A22" s="166" t="s">
        <v>37</v>
      </c>
      <c r="B22" s="4">
        <v>1</v>
      </c>
      <c r="C22" s="86" t="s">
        <v>38</v>
      </c>
      <c r="D22" s="22"/>
      <c r="E22" s="81">
        <v>16</v>
      </c>
      <c r="F22" s="56">
        <v>16</v>
      </c>
      <c r="G22" s="53"/>
      <c r="H22" s="54">
        <f>(COUNTIF(J22:AM22,"OK")*100)/((F22-E22)+1)</f>
        <v>100</v>
      </c>
      <c r="I22" s="26"/>
      <c r="J22" s="36"/>
      <c r="K22" s="37"/>
      <c r="L22" s="38"/>
      <c r="M22" s="37"/>
      <c r="N22" s="150"/>
      <c r="O22" s="151"/>
      <c r="P22" s="37"/>
      <c r="Q22" s="37"/>
      <c r="R22" s="38"/>
      <c r="S22" s="150"/>
      <c r="T22" s="151"/>
      <c r="U22" s="37"/>
      <c r="V22" s="38"/>
      <c r="W22" s="37"/>
      <c r="X22" s="39"/>
      <c r="Y22" s="40"/>
      <c r="Z22" s="37"/>
      <c r="AA22" s="38" t="s">
        <v>54</v>
      </c>
      <c r="AB22" s="37"/>
      <c r="AC22" s="162"/>
      <c r="AD22" s="163"/>
      <c r="AE22" s="37"/>
      <c r="AF22" s="38"/>
      <c r="AG22" s="37"/>
      <c r="AH22" s="162"/>
      <c r="AI22" s="163"/>
      <c r="AJ22" s="37"/>
      <c r="AK22" s="38"/>
      <c r="AL22" s="37"/>
      <c r="AM22" s="39"/>
      <c r="AN22" s="29">
        <f>COUNTIF($J22:$AM22,"OK")</f>
        <v>1</v>
      </c>
      <c r="AO22" s="30">
        <f>COUNTIF($J22:$AM22,"P")</f>
        <v>0</v>
      </c>
      <c r="AP22" s="30">
        <f>COUNTIF($J22:$AM22,"A")</f>
        <v>0</v>
      </c>
      <c r="AQ22" s="50"/>
      <c r="AR22" s="50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ht="16.2" thickBot="1" x14ac:dyDescent="0.35">
      <c r="A23" s="167"/>
      <c r="B23" s="5">
        <v>2</v>
      </c>
      <c r="C23" s="87" t="s">
        <v>39</v>
      </c>
      <c r="D23" s="22"/>
      <c r="E23" s="81">
        <v>16</v>
      </c>
      <c r="F23" s="56">
        <v>16</v>
      </c>
      <c r="G23" s="53" t="s">
        <v>55</v>
      </c>
      <c r="H23" s="54">
        <f>(COUNTIF(J23:AM23,"OK")*100)/((F23-E23)+1)</f>
        <v>100</v>
      </c>
      <c r="I23" s="26"/>
      <c r="J23" s="41"/>
      <c r="K23" s="42"/>
      <c r="L23" s="43"/>
      <c r="M23" s="42"/>
      <c r="N23" s="148"/>
      <c r="O23" s="149"/>
      <c r="P23" s="42"/>
      <c r="Q23" s="42"/>
      <c r="R23" s="43"/>
      <c r="S23" s="148"/>
      <c r="T23" s="149"/>
      <c r="U23" s="42"/>
      <c r="V23" s="43"/>
      <c r="W23" s="42"/>
      <c r="X23" s="44"/>
      <c r="Y23" s="45"/>
      <c r="Z23" s="42"/>
      <c r="AA23" s="43" t="s">
        <v>54</v>
      </c>
      <c r="AB23" s="42"/>
      <c r="AC23" s="162"/>
      <c r="AD23" s="163"/>
      <c r="AE23" s="42"/>
      <c r="AF23" s="43"/>
      <c r="AG23" s="42"/>
      <c r="AH23" s="162"/>
      <c r="AI23" s="163"/>
      <c r="AJ23" s="42"/>
      <c r="AK23" s="43"/>
      <c r="AL23" s="42"/>
      <c r="AM23" s="44"/>
      <c r="AN23" s="31">
        <f>COUNTIF($J23:$AM23,"OK")</f>
        <v>1</v>
      </c>
      <c r="AO23" s="32">
        <f>COUNTIF($J23:$AM23,"P")</f>
        <v>0</v>
      </c>
      <c r="AP23" s="32">
        <f>COUNTIF($J23:$AM23,"A")</f>
        <v>0</v>
      </c>
      <c r="AQ23" s="49"/>
      <c r="AR23" s="49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4" spans="1:116" ht="23.4" thickBot="1" x14ac:dyDescent="0.35">
      <c r="A24" s="167"/>
      <c r="B24" s="5">
        <v>3</v>
      </c>
      <c r="C24" s="87" t="s">
        <v>40</v>
      </c>
      <c r="D24" s="22"/>
      <c r="E24" s="81">
        <v>16</v>
      </c>
      <c r="F24" s="56">
        <v>17</v>
      </c>
      <c r="G24" s="53"/>
      <c r="H24" s="54">
        <f>(COUNTIF(J24:AM24,"OK")*100)/((F24-E24)+1)</f>
        <v>100</v>
      </c>
      <c r="I24" s="26"/>
      <c r="J24" s="41"/>
      <c r="K24" s="42"/>
      <c r="L24" s="43"/>
      <c r="M24" s="42"/>
      <c r="N24" s="148"/>
      <c r="O24" s="149"/>
      <c r="P24" s="42"/>
      <c r="Q24" s="42"/>
      <c r="R24" s="43"/>
      <c r="S24" s="148"/>
      <c r="T24" s="149"/>
      <c r="U24" s="42"/>
      <c r="V24" s="43"/>
      <c r="W24" s="42"/>
      <c r="X24" s="44"/>
      <c r="Y24" s="45"/>
      <c r="Z24" s="42"/>
      <c r="AA24" s="43" t="s">
        <v>54</v>
      </c>
      <c r="AB24" s="42" t="s">
        <v>54</v>
      </c>
      <c r="AC24" s="162"/>
      <c r="AD24" s="163"/>
      <c r="AE24" s="42"/>
      <c r="AF24" s="43"/>
      <c r="AG24" s="42"/>
      <c r="AH24" s="162"/>
      <c r="AI24" s="163"/>
      <c r="AJ24" s="42"/>
      <c r="AK24" s="43"/>
      <c r="AL24" s="42"/>
      <c r="AM24" s="44"/>
      <c r="AN24" s="31">
        <f>COUNTIF($J24:$AM24,"OK")</f>
        <v>2</v>
      </c>
      <c r="AO24" s="32">
        <f>COUNTIF($J24:$AM24,"P")</f>
        <v>0</v>
      </c>
      <c r="AP24" s="32">
        <f>COUNTIF($J24:$AM24,"A")</f>
        <v>0</v>
      </c>
      <c r="AQ24" s="49"/>
      <c r="AR24" s="49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</row>
    <row r="25" spans="1:116" ht="16.2" thickBot="1" x14ac:dyDescent="0.35">
      <c r="A25" s="167"/>
      <c r="B25" s="5">
        <v>4</v>
      </c>
      <c r="C25" s="87"/>
      <c r="D25" s="22"/>
      <c r="E25" s="81"/>
      <c r="F25" s="56"/>
      <c r="G25" s="53"/>
      <c r="H25" s="54">
        <f>(COUNTIF(J25:AM25,"OK")*100)/((F25-E25)+1)</f>
        <v>0</v>
      </c>
      <c r="I25" s="26"/>
      <c r="J25" s="41"/>
      <c r="K25" s="42"/>
      <c r="L25" s="43"/>
      <c r="M25" s="42"/>
      <c r="N25" s="148"/>
      <c r="O25" s="149"/>
      <c r="P25" s="42"/>
      <c r="Q25" s="42"/>
      <c r="R25" s="43"/>
      <c r="S25" s="148"/>
      <c r="T25" s="149"/>
      <c r="U25" s="42"/>
      <c r="V25" s="43"/>
      <c r="W25" s="42"/>
      <c r="X25" s="44"/>
      <c r="Y25" s="45"/>
      <c r="Z25" s="42"/>
      <c r="AA25" s="43"/>
      <c r="AB25" s="42"/>
      <c r="AC25" s="162"/>
      <c r="AD25" s="163"/>
      <c r="AE25" s="42"/>
      <c r="AF25" s="43"/>
      <c r="AG25" s="42"/>
      <c r="AH25" s="162"/>
      <c r="AI25" s="163"/>
      <c r="AJ25" s="42"/>
      <c r="AK25" s="43"/>
      <c r="AL25" s="42"/>
      <c r="AM25" s="44"/>
      <c r="AN25" s="31">
        <f>COUNTIF($J25:$AM25,"OK")</f>
        <v>0</v>
      </c>
      <c r="AO25" s="32">
        <f>COUNTIF($J25:$AM25,"P")</f>
        <v>0</v>
      </c>
      <c r="AP25" s="32">
        <f>COUNTIF($J25:$AM25,"A")</f>
        <v>0</v>
      </c>
      <c r="AQ25" s="49"/>
      <c r="AR25" s="49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</row>
    <row r="26" spans="1:116" ht="16.2" thickBot="1" x14ac:dyDescent="0.35">
      <c r="A26" s="7"/>
      <c r="B26" s="172">
        <f>IF(OR(SUM(H22:H25)&lt;1,SUM(E22:E25)&lt;1,SUM(F22:F25)&lt;1),NA(),SUM(H22:H25)/COUNTA(C22:C25))</f>
        <v>100</v>
      </c>
      <c r="C26" s="172"/>
      <c r="D26" s="23"/>
      <c r="E26" s="82"/>
      <c r="F26" s="57"/>
      <c r="G26" s="53"/>
      <c r="H26" s="55"/>
      <c r="I26" s="23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33"/>
      <c r="AO26" s="27"/>
      <c r="AP26" s="34"/>
      <c r="AQ26" s="34"/>
      <c r="AR26" s="3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ht="23.4" customHeight="1" thickBot="1" x14ac:dyDescent="0.35">
      <c r="A27" s="159" t="s">
        <v>41</v>
      </c>
      <c r="B27" s="4">
        <v>1</v>
      </c>
      <c r="C27" s="51" t="s">
        <v>42</v>
      </c>
      <c r="D27" s="22"/>
      <c r="E27" s="81">
        <v>17</v>
      </c>
      <c r="F27" s="56">
        <v>17</v>
      </c>
      <c r="G27" s="53"/>
      <c r="H27" s="54">
        <f>(COUNTIF(J27:AM27,"OK")*100)/((F27-E27)+1)</f>
        <v>100</v>
      </c>
      <c r="I27" s="26"/>
      <c r="J27" s="36"/>
      <c r="K27" s="37"/>
      <c r="L27" s="38"/>
      <c r="M27" s="37"/>
      <c r="N27" s="150"/>
      <c r="O27" s="151"/>
      <c r="P27" s="37"/>
      <c r="Q27" s="37"/>
      <c r="R27" s="38"/>
      <c r="S27" s="150"/>
      <c r="T27" s="151"/>
      <c r="U27" s="37"/>
      <c r="V27" s="38"/>
      <c r="W27" s="37"/>
      <c r="X27" s="39"/>
      <c r="Y27" s="40"/>
      <c r="Z27" s="37"/>
      <c r="AA27" s="38"/>
      <c r="AB27" s="37" t="s">
        <v>54</v>
      </c>
      <c r="AC27" s="150"/>
      <c r="AD27" s="151"/>
      <c r="AE27" s="37"/>
      <c r="AF27" s="38"/>
      <c r="AG27" s="37"/>
      <c r="AH27" s="150"/>
      <c r="AI27" s="151"/>
      <c r="AJ27" s="37"/>
      <c r="AK27" s="38"/>
      <c r="AL27" s="37"/>
      <c r="AM27" s="39"/>
      <c r="AN27" s="29">
        <f>COUNTIF($J27:$AM27,"OK")</f>
        <v>1</v>
      </c>
      <c r="AO27" s="30">
        <f>COUNTIF($J27:$AM27,"P")</f>
        <v>0</v>
      </c>
      <c r="AP27" s="30">
        <f>COUNTIF($J27:$AM27,"A")</f>
        <v>0</v>
      </c>
      <c r="AQ27" s="50"/>
      <c r="AR27" s="50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ht="21" thickBot="1" x14ac:dyDescent="0.35">
      <c r="A28" s="160"/>
      <c r="B28" s="5">
        <v>2</v>
      </c>
      <c r="C28" s="52" t="s">
        <v>43</v>
      </c>
      <c r="D28" s="22"/>
      <c r="E28" s="81">
        <v>17</v>
      </c>
      <c r="F28" s="56">
        <v>17</v>
      </c>
      <c r="G28" s="53"/>
      <c r="H28" s="54">
        <f>(COUNTIF(J28:AM28,"OK")*100)/((F28-E28)+1)</f>
        <v>100</v>
      </c>
      <c r="I28" s="26"/>
      <c r="J28" s="41"/>
      <c r="K28" s="42"/>
      <c r="L28" s="43"/>
      <c r="M28" s="42"/>
      <c r="N28" s="148"/>
      <c r="O28" s="149"/>
      <c r="P28" s="42"/>
      <c r="Q28" s="42"/>
      <c r="R28" s="43"/>
      <c r="S28" s="148"/>
      <c r="T28" s="149"/>
      <c r="U28" s="42"/>
      <c r="V28" s="43"/>
      <c r="W28" s="42"/>
      <c r="X28" s="44"/>
      <c r="Y28" s="45"/>
      <c r="Z28" s="42"/>
      <c r="AA28" s="43"/>
      <c r="AB28" s="42" t="s">
        <v>54</v>
      </c>
      <c r="AC28" s="148"/>
      <c r="AD28" s="149"/>
      <c r="AE28" s="42"/>
      <c r="AF28" s="43"/>
      <c r="AG28" s="42"/>
      <c r="AH28" s="148"/>
      <c r="AI28" s="149"/>
      <c r="AJ28" s="42"/>
      <c r="AK28" s="43"/>
      <c r="AL28" s="42"/>
      <c r="AM28" s="44"/>
      <c r="AN28" s="31">
        <f>COUNTIF($J28:$AM28,"OK")</f>
        <v>1</v>
      </c>
      <c r="AO28" s="32">
        <f>COUNTIF($J28:$AM28,"P")</f>
        <v>0</v>
      </c>
      <c r="AP28" s="32">
        <f>COUNTIF($J28:$AM28,"A")</f>
        <v>0</v>
      </c>
      <c r="AQ28" s="49"/>
      <c r="AR28" s="49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ht="16.2" thickBot="1" x14ac:dyDescent="0.35">
      <c r="A29" s="160"/>
      <c r="B29" s="5">
        <v>3</v>
      </c>
      <c r="C29" s="6"/>
      <c r="D29" s="22"/>
      <c r="E29" s="81"/>
      <c r="F29" s="56"/>
      <c r="G29" s="53"/>
      <c r="H29" s="54">
        <f>(COUNTIF(J29:AM29,"OK")*100)/((F29-E29)+1)</f>
        <v>0</v>
      </c>
      <c r="I29" s="26"/>
      <c r="J29" s="41"/>
      <c r="K29" s="42"/>
      <c r="L29" s="43"/>
      <c r="M29" s="42"/>
      <c r="N29" s="148"/>
      <c r="O29" s="149"/>
      <c r="P29" s="42"/>
      <c r="Q29" s="42"/>
      <c r="R29" s="43"/>
      <c r="S29" s="148"/>
      <c r="T29" s="149"/>
      <c r="U29" s="42"/>
      <c r="V29" s="43"/>
      <c r="W29" s="42"/>
      <c r="X29" s="44"/>
      <c r="Y29" s="45"/>
      <c r="Z29" s="42"/>
      <c r="AA29" s="43"/>
      <c r="AB29" s="42"/>
      <c r="AC29" s="148"/>
      <c r="AD29" s="149"/>
      <c r="AE29" s="42"/>
      <c r="AF29" s="43"/>
      <c r="AG29" s="42"/>
      <c r="AH29" s="148"/>
      <c r="AI29" s="149"/>
      <c r="AJ29" s="42"/>
      <c r="AK29" s="43"/>
      <c r="AL29" s="42"/>
      <c r="AM29" s="44"/>
      <c r="AN29" s="31">
        <f>COUNTIF($J29:$AM29,"OK")</f>
        <v>0</v>
      </c>
      <c r="AO29" s="32">
        <f>COUNTIF($J29:$AM29,"P")</f>
        <v>0</v>
      </c>
      <c r="AP29" s="32">
        <f>COUNTIF($J29:$AM29,"A")</f>
        <v>0</v>
      </c>
      <c r="AQ29" s="49"/>
      <c r="AR29" s="49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s="104" customFormat="1" ht="16.2" thickBot="1" x14ac:dyDescent="0.35">
      <c r="A30" s="161"/>
      <c r="B30" s="5">
        <v>4</v>
      </c>
      <c r="C30" s="88"/>
      <c r="D30" s="89"/>
      <c r="E30" s="90"/>
      <c r="F30" s="91"/>
      <c r="G30" s="92"/>
      <c r="H30" s="54">
        <f>(COUNTIF(J30:AM30,"OK")*100)/((F30-E30)+1)</f>
        <v>0</v>
      </c>
      <c r="I30" s="93"/>
      <c r="J30" s="94"/>
      <c r="K30" s="95"/>
      <c r="L30" s="96"/>
      <c r="M30" s="95"/>
      <c r="N30" s="188"/>
      <c r="O30" s="189"/>
      <c r="P30" s="95"/>
      <c r="Q30" s="95"/>
      <c r="R30" s="96"/>
      <c r="S30" s="188"/>
      <c r="T30" s="189"/>
      <c r="U30" s="95"/>
      <c r="V30" s="96"/>
      <c r="W30" s="95"/>
      <c r="X30" s="97"/>
      <c r="Y30" s="98"/>
      <c r="Z30" s="95"/>
      <c r="AA30" s="96"/>
      <c r="AB30" s="95"/>
      <c r="AC30" s="188"/>
      <c r="AD30" s="189"/>
      <c r="AE30" s="95"/>
      <c r="AF30" s="96"/>
      <c r="AG30" s="95"/>
      <c r="AH30" s="188"/>
      <c r="AI30" s="189"/>
      <c r="AJ30" s="95"/>
      <c r="AK30" s="96"/>
      <c r="AL30" s="95"/>
      <c r="AM30" s="97"/>
      <c r="AN30" s="99">
        <f>COUNTIF($J30:$AM30,"OK")</f>
        <v>0</v>
      </c>
      <c r="AO30" s="100">
        <f>COUNTIF($J30:$AM30,"P")</f>
        <v>0</v>
      </c>
      <c r="AP30" s="100">
        <f>COUNTIF($J30:$AM30,"A")</f>
        <v>0</v>
      </c>
      <c r="AQ30" s="101"/>
      <c r="AR30" s="101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103"/>
      <c r="DE30" s="103"/>
      <c r="DF30" s="103"/>
      <c r="DG30" s="103"/>
      <c r="DH30" s="103"/>
      <c r="DI30" s="103"/>
      <c r="DJ30" s="103"/>
      <c r="DK30" s="103"/>
      <c r="DL30" s="103"/>
    </row>
    <row r="31" spans="1:116" s="104" customFormat="1" ht="16.2" thickBot="1" x14ac:dyDescent="0.35">
      <c r="A31" s="105"/>
      <c r="B31" s="152">
        <f>IF(OR(SUM(H27:H30)&lt;1,SUM(E27:E30)&lt;1,SUM(F27:F30)&lt;1),NA(),SUM(H27:H30)/COUNTA(C27:C30))</f>
        <v>100</v>
      </c>
      <c r="C31" s="152"/>
      <c r="D31" s="106"/>
      <c r="E31" s="107"/>
      <c r="F31" s="108"/>
      <c r="G31" s="113"/>
      <c r="H31" s="114"/>
      <c r="I31" s="106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10"/>
      <c r="AO31" s="111"/>
      <c r="AP31" s="112"/>
      <c r="AQ31" s="112"/>
      <c r="AR31" s="11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</row>
    <row r="32" spans="1:116" ht="23.4" customHeight="1" thickBot="1" x14ac:dyDescent="0.35">
      <c r="A32" s="170" t="s">
        <v>37</v>
      </c>
      <c r="B32" s="4">
        <v>1</v>
      </c>
      <c r="C32" s="51" t="s">
        <v>44</v>
      </c>
      <c r="D32" s="22"/>
      <c r="E32" s="81">
        <v>17</v>
      </c>
      <c r="F32" s="56">
        <v>17</v>
      </c>
      <c r="G32" s="53"/>
      <c r="H32" s="54">
        <f>(COUNTIF(J32:AM32,"OK")*100)/((F32-E32)+1)</f>
        <v>100</v>
      </c>
      <c r="I32" s="26"/>
      <c r="J32" s="36"/>
      <c r="K32" s="37"/>
      <c r="L32" s="38"/>
      <c r="M32" s="37"/>
      <c r="N32" s="150"/>
      <c r="O32" s="151"/>
      <c r="P32" s="37"/>
      <c r="Q32" s="37"/>
      <c r="R32" s="38"/>
      <c r="S32" s="150"/>
      <c r="T32" s="151"/>
      <c r="U32" s="37"/>
      <c r="V32" s="38"/>
      <c r="W32" s="37"/>
      <c r="X32" s="39"/>
      <c r="Y32" s="40"/>
      <c r="Z32" s="37"/>
      <c r="AA32" s="38"/>
      <c r="AB32" s="37" t="s">
        <v>54</v>
      </c>
      <c r="AC32" s="150"/>
      <c r="AD32" s="151"/>
      <c r="AE32" s="37"/>
      <c r="AF32" s="38"/>
      <c r="AG32" s="37"/>
      <c r="AH32" s="150"/>
      <c r="AI32" s="151"/>
      <c r="AJ32" s="37"/>
      <c r="AK32" s="38"/>
      <c r="AL32" s="37"/>
      <c r="AM32" s="39"/>
      <c r="AN32" s="29">
        <f>COUNTIF($J32:$AM32,"OK")</f>
        <v>1</v>
      </c>
      <c r="AO32" s="30">
        <f>COUNTIF($J32:$AM32,"P")</f>
        <v>0</v>
      </c>
      <c r="AP32" s="30">
        <f>COUNTIF($J32:$AM32,"A")</f>
        <v>0</v>
      </c>
      <c r="AQ32" s="50"/>
      <c r="AR32" s="50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ht="21" thickBot="1" x14ac:dyDescent="0.35">
      <c r="A33" s="171"/>
      <c r="B33" s="5">
        <v>2</v>
      </c>
      <c r="C33" s="52" t="s">
        <v>45</v>
      </c>
      <c r="D33" s="22"/>
      <c r="E33" s="81">
        <v>18</v>
      </c>
      <c r="F33" s="56">
        <v>18</v>
      </c>
      <c r="G33" s="53"/>
      <c r="H33" s="54">
        <f>(COUNTIF(J33:AM33,"OK")*100)/((F33-E33)+1)</f>
        <v>100</v>
      </c>
      <c r="I33" s="26"/>
      <c r="J33" s="41"/>
      <c r="K33" s="42"/>
      <c r="L33" s="43"/>
      <c r="M33" s="42"/>
      <c r="N33" s="148"/>
      <c r="O33" s="149"/>
      <c r="P33" s="42"/>
      <c r="Q33" s="42"/>
      <c r="R33" s="43"/>
      <c r="S33" s="148"/>
      <c r="T33" s="149"/>
      <c r="U33" s="42"/>
      <c r="V33" s="43"/>
      <c r="W33" s="42"/>
      <c r="X33" s="44"/>
      <c r="Y33" s="45"/>
      <c r="Z33" s="42"/>
      <c r="AA33" s="43"/>
      <c r="AB33" s="42"/>
      <c r="AC33" s="148" t="s">
        <v>54</v>
      </c>
      <c r="AD33" s="149"/>
      <c r="AE33" s="42"/>
      <c r="AF33" s="43"/>
      <c r="AG33" s="42"/>
      <c r="AH33" s="148"/>
      <c r="AI33" s="149"/>
      <c r="AJ33" s="42"/>
      <c r="AK33" s="43"/>
      <c r="AL33" s="42"/>
      <c r="AM33" s="44"/>
      <c r="AN33" s="31">
        <f>COUNTIF($J33:$AM33,"OK")</f>
        <v>1</v>
      </c>
      <c r="AO33" s="32">
        <f>COUNTIF($J33:$AM33,"P")</f>
        <v>0</v>
      </c>
      <c r="AP33" s="32">
        <f>COUNTIF($J33:$AM33,"A")</f>
        <v>0</v>
      </c>
      <c r="AQ33" s="49"/>
      <c r="AR33" s="49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ht="16.2" thickBot="1" x14ac:dyDescent="0.35">
      <c r="A34" s="171"/>
      <c r="B34" s="5">
        <v>3</v>
      </c>
      <c r="C34" s="6"/>
      <c r="D34" s="22"/>
      <c r="E34" s="81"/>
      <c r="F34" s="56"/>
      <c r="G34" s="53"/>
      <c r="H34" s="54">
        <f>(COUNTIF(J34:AM34,"OK")*100)/((F34-E34)+1)</f>
        <v>0</v>
      </c>
      <c r="I34" s="26"/>
      <c r="J34" s="41"/>
      <c r="K34" s="42"/>
      <c r="L34" s="43"/>
      <c r="M34" s="42"/>
      <c r="N34" s="148"/>
      <c r="O34" s="149"/>
      <c r="P34" s="42"/>
      <c r="Q34" s="42"/>
      <c r="R34" s="43"/>
      <c r="S34" s="148"/>
      <c r="T34" s="149"/>
      <c r="U34" s="42"/>
      <c r="V34" s="43"/>
      <c r="W34" s="42"/>
      <c r="X34" s="44"/>
      <c r="Y34" s="45"/>
      <c r="Z34" s="42"/>
      <c r="AA34" s="43"/>
      <c r="AB34" s="42"/>
      <c r="AC34" s="148"/>
      <c r="AD34" s="149"/>
      <c r="AE34" s="42"/>
      <c r="AF34" s="43"/>
      <c r="AG34" s="42"/>
      <c r="AH34" s="148"/>
      <c r="AI34" s="149"/>
      <c r="AJ34" s="42"/>
      <c r="AK34" s="43"/>
      <c r="AL34" s="42"/>
      <c r="AM34" s="44"/>
      <c r="AN34" s="31">
        <f>COUNTIF($J34:$AM34,"OK")</f>
        <v>0</v>
      </c>
      <c r="AO34" s="32">
        <f>COUNTIF($J34:$AM34,"P")</f>
        <v>0</v>
      </c>
      <c r="AP34" s="32">
        <f>COUNTIF($J34:$AM34,"A")</f>
        <v>0</v>
      </c>
      <c r="AQ34" s="49"/>
      <c r="AR34" s="49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s="104" customFormat="1" ht="16.2" thickBot="1" x14ac:dyDescent="0.35">
      <c r="A35" s="198"/>
      <c r="B35" s="5">
        <v>4</v>
      </c>
      <c r="C35" s="88"/>
      <c r="D35" s="89"/>
      <c r="E35" s="90"/>
      <c r="F35" s="91"/>
      <c r="G35" s="92"/>
      <c r="H35" s="54">
        <f>(COUNTIF(J35:AM35,"OK")*100)/((F35-E35)+1)</f>
        <v>0</v>
      </c>
      <c r="I35" s="93"/>
      <c r="J35" s="94"/>
      <c r="K35" s="95"/>
      <c r="L35" s="96"/>
      <c r="M35" s="95"/>
      <c r="N35" s="188"/>
      <c r="O35" s="189"/>
      <c r="P35" s="95"/>
      <c r="Q35" s="95"/>
      <c r="R35" s="96"/>
      <c r="S35" s="188"/>
      <c r="T35" s="189"/>
      <c r="U35" s="95"/>
      <c r="V35" s="96"/>
      <c r="W35" s="95"/>
      <c r="X35" s="97"/>
      <c r="Y35" s="98"/>
      <c r="Z35" s="95"/>
      <c r="AA35" s="96"/>
      <c r="AB35" s="95"/>
      <c r="AC35" s="188"/>
      <c r="AD35" s="189"/>
      <c r="AE35" s="95"/>
      <c r="AF35" s="96"/>
      <c r="AG35" s="95"/>
      <c r="AH35" s="188"/>
      <c r="AI35" s="189"/>
      <c r="AJ35" s="95"/>
      <c r="AK35" s="96"/>
      <c r="AL35" s="95"/>
      <c r="AM35" s="97"/>
      <c r="AN35" s="99">
        <f>COUNTIF($J35:$AM35,"OK")</f>
        <v>0</v>
      </c>
      <c r="AO35" s="100">
        <f>COUNTIF($J35:$AM35,"P")</f>
        <v>0</v>
      </c>
      <c r="AP35" s="100">
        <f>COUNTIF($J35:$AM35,"A")</f>
        <v>0</v>
      </c>
      <c r="AQ35" s="101"/>
      <c r="AR35" s="101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3"/>
      <c r="DL35" s="103"/>
    </row>
    <row r="36" spans="1:116" s="104" customFormat="1" ht="16.2" thickBot="1" x14ac:dyDescent="0.35">
      <c r="A36" s="141"/>
      <c r="B36" s="152">
        <f>IF(OR(SUM(H32:H35)&lt;1,SUM(E32:E35)&lt;1,SUM(F32:F35)&lt;1),NA(),SUM(H32:H35)/COUNTA(C32:C35))</f>
        <v>100</v>
      </c>
      <c r="C36" s="152"/>
      <c r="D36" s="106"/>
      <c r="E36" s="107"/>
      <c r="F36" s="108"/>
      <c r="G36" s="113"/>
      <c r="H36" s="114"/>
      <c r="I36" s="106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10"/>
      <c r="AO36" s="111"/>
      <c r="AP36" s="112"/>
      <c r="AQ36" s="112"/>
      <c r="AR36" s="11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3"/>
      <c r="CM36" s="103"/>
      <c r="CN36" s="103"/>
      <c r="CO36" s="103"/>
      <c r="CP36" s="103"/>
      <c r="CQ36" s="103"/>
      <c r="CR36" s="103"/>
      <c r="CS36" s="103"/>
      <c r="CT36" s="103"/>
      <c r="CU36" s="103"/>
      <c r="CV36" s="103"/>
      <c r="CW36" s="103"/>
      <c r="CX36" s="103"/>
      <c r="CY36" s="103"/>
      <c r="CZ36" s="103"/>
      <c r="DA36" s="103"/>
      <c r="DB36" s="103"/>
      <c r="DC36" s="103"/>
      <c r="DD36" s="103"/>
      <c r="DE36" s="103"/>
      <c r="DF36" s="103"/>
      <c r="DG36" s="103"/>
      <c r="DH36" s="103"/>
      <c r="DI36" s="103"/>
      <c r="DJ36" s="103"/>
      <c r="DK36" s="103"/>
      <c r="DL36" s="103"/>
    </row>
    <row r="37" spans="1:116" ht="16.2" customHeight="1" thickBot="1" x14ac:dyDescent="0.35">
      <c r="A37" s="202" t="s">
        <v>53</v>
      </c>
      <c r="B37" s="138">
        <v>1</v>
      </c>
      <c r="C37" s="130" t="s">
        <v>46</v>
      </c>
      <c r="D37" s="22"/>
      <c r="E37" s="81">
        <v>19</v>
      </c>
      <c r="F37" s="56">
        <v>19</v>
      </c>
      <c r="G37" s="53"/>
      <c r="H37" s="54">
        <f t="shared" ref="H37:H44" si="0">(COUNTIF(J37:AM37,"OK")*100)/((F37-E37)+1)</f>
        <v>100</v>
      </c>
      <c r="I37" s="26"/>
      <c r="J37" s="36"/>
      <c r="K37" s="37"/>
      <c r="L37" s="38"/>
      <c r="M37" s="37"/>
      <c r="N37" s="150"/>
      <c r="O37" s="151"/>
      <c r="P37" s="37"/>
      <c r="Q37" s="37"/>
      <c r="R37" s="38"/>
      <c r="S37" s="150"/>
      <c r="T37" s="151"/>
      <c r="U37" s="37"/>
      <c r="V37" s="38"/>
      <c r="W37" s="37"/>
      <c r="X37" s="39"/>
      <c r="Y37" s="143"/>
      <c r="Z37" s="144"/>
      <c r="AA37" s="38"/>
      <c r="AB37" s="37"/>
      <c r="AC37" s="162"/>
      <c r="AD37" s="163"/>
      <c r="AE37" s="37" t="s">
        <v>54</v>
      </c>
      <c r="AF37" s="38"/>
      <c r="AG37" s="37"/>
      <c r="AH37" s="162"/>
      <c r="AI37" s="163"/>
      <c r="AJ37" s="37"/>
      <c r="AK37" s="38"/>
      <c r="AL37" s="37"/>
      <c r="AM37" s="39"/>
      <c r="AN37" s="29">
        <f t="shared" ref="AN37:AN44" si="1">COUNTIF($J37:$AM37,"OK")</f>
        <v>1</v>
      </c>
      <c r="AO37" s="30">
        <f t="shared" ref="AO37:AO44" si="2">COUNTIF($J37:$AM37,"P")</f>
        <v>0</v>
      </c>
      <c r="AP37" s="30">
        <f t="shared" ref="AP37:AP44" si="3">COUNTIF($J37:$AM37,"A")</f>
        <v>0</v>
      </c>
      <c r="AQ37" s="50"/>
      <c r="AR37" s="50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</row>
    <row r="38" spans="1:116" ht="16.2" thickBot="1" x14ac:dyDescent="0.35">
      <c r="A38" s="202"/>
      <c r="B38" s="139">
        <v>2</v>
      </c>
      <c r="C38" s="131" t="s">
        <v>47</v>
      </c>
      <c r="D38" s="22"/>
      <c r="E38" s="81">
        <v>19</v>
      </c>
      <c r="F38" s="56">
        <v>19</v>
      </c>
      <c r="G38" s="53"/>
      <c r="H38" s="54">
        <f t="shared" si="0"/>
        <v>100</v>
      </c>
      <c r="I38" s="26"/>
      <c r="J38" s="41"/>
      <c r="K38" s="42"/>
      <c r="L38" s="43"/>
      <c r="M38" s="42"/>
      <c r="N38" s="148"/>
      <c r="O38" s="149"/>
      <c r="P38" s="42"/>
      <c r="Q38" s="42"/>
      <c r="R38" s="43"/>
      <c r="S38" s="148"/>
      <c r="T38" s="149"/>
      <c r="U38" s="42"/>
      <c r="V38" s="43"/>
      <c r="W38" s="42"/>
      <c r="X38" s="44"/>
      <c r="Y38" s="45"/>
      <c r="Z38" s="145"/>
      <c r="AA38" s="43"/>
      <c r="AB38" s="42"/>
      <c r="AC38" s="162"/>
      <c r="AD38" s="163"/>
      <c r="AE38" s="42" t="s">
        <v>54</v>
      </c>
      <c r="AF38" s="43"/>
      <c r="AG38" s="42"/>
      <c r="AH38" s="162"/>
      <c r="AI38" s="163"/>
      <c r="AJ38" s="42"/>
      <c r="AK38" s="43"/>
      <c r="AL38" s="42"/>
      <c r="AM38" s="44"/>
      <c r="AN38" s="31">
        <f t="shared" si="1"/>
        <v>1</v>
      </c>
      <c r="AO38" s="32">
        <f t="shared" si="2"/>
        <v>0</v>
      </c>
      <c r="AP38" s="32">
        <f t="shared" si="3"/>
        <v>0</v>
      </c>
      <c r="AQ38" s="49"/>
      <c r="AR38" s="49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ht="16.2" thickBot="1" x14ac:dyDescent="0.35">
      <c r="A39" s="202"/>
      <c r="B39" s="139">
        <v>3</v>
      </c>
      <c r="C39" s="131" t="s">
        <v>48</v>
      </c>
      <c r="D39" s="22"/>
      <c r="E39" s="81">
        <v>19</v>
      </c>
      <c r="F39" s="56">
        <v>19</v>
      </c>
      <c r="G39" s="53"/>
      <c r="H39" s="54">
        <f t="shared" si="0"/>
        <v>100</v>
      </c>
      <c r="I39" s="26"/>
      <c r="J39" s="41"/>
      <c r="K39" s="42"/>
      <c r="L39" s="43"/>
      <c r="M39" s="42"/>
      <c r="N39" s="148"/>
      <c r="O39" s="149"/>
      <c r="P39" s="42"/>
      <c r="Q39" s="42"/>
      <c r="R39" s="43"/>
      <c r="S39" s="148"/>
      <c r="T39" s="149"/>
      <c r="U39" s="42"/>
      <c r="V39" s="43"/>
      <c r="W39" s="42"/>
      <c r="X39" s="44"/>
      <c r="Y39" s="45"/>
      <c r="Z39" s="145"/>
      <c r="AA39" s="43"/>
      <c r="AB39" s="42"/>
      <c r="AC39" s="162"/>
      <c r="AD39" s="163"/>
      <c r="AE39" s="42" t="s">
        <v>54</v>
      </c>
      <c r="AF39" s="43"/>
      <c r="AG39" s="42"/>
      <c r="AH39" s="162"/>
      <c r="AI39" s="163"/>
      <c r="AJ39" s="42"/>
      <c r="AK39" s="43"/>
      <c r="AL39" s="42"/>
      <c r="AM39" s="44"/>
      <c r="AN39" s="31">
        <f t="shared" si="1"/>
        <v>1</v>
      </c>
      <c r="AO39" s="32">
        <f t="shared" si="2"/>
        <v>0</v>
      </c>
      <c r="AP39" s="32">
        <f t="shared" si="3"/>
        <v>0</v>
      </c>
      <c r="AQ39" s="49"/>
      <c r="AR39" s="49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ht="31.8" customHeight="1" thickBot="1" x14ac:dyDescent="0.35">
      <c r="A40" s="202"/>
      <c r="B40" s="139">
        <v>4</v>
      </c>
      <c r="C40" s="131" t="s">
        <v>49</v>
      </c>
      <c r="D40" s="22"/>
      <c r="E40" s="81">
        <v>20</v>
      </c>
      <c r="F40" s="56">
        <v>20</v>
      </c>
      <c r="G40" s="53"/>
      <c r="H40" s="54">
        <f t="shared" si="0"/>
        <v>100</v>
      </c>
      <c r="I40" s="26"/>
      <c r="J40" s="41"/>
      <c r="K40" s="42"/>
      <c r="L40" s="43"/>
      <c r="M40" s="42"/>
      <c r="N40" s="148"/>
      <c r="O40" s="149"/>
      <c r="P40" s="42"/>
      <c r="Q40" s="42"/>
      <c r="R40" s="43"/>
      <c r="S40" s="148"/>
      <c r="T40" s="149"/>
      <c r="U40" s="42"/>
      <c r="V40" s="43"/>
      <c r="W40" s="42"/>
      <c r="X40" s="44"/>
      <c r="Y40" s="45"/>
      <c r="Z40" s="145"/>
      <c r="AA40" s="146"/>
      <c r="AB40" s="145"/>
      <c r="AC40" s="199"/>
      <c r="AD40" s="200"/>
      <c r="AE40" s="42"/>
      <c r="AF40" s="43" t="s">
        <v>54</v>
      </c>
      <c r="AG40" s="42"/>
      <c r="AH40" s="162"/>
      <c r="AI40" s="163"/>
      <c r="AJ40" s="42"/>
      <c r="AK40" s="43"/>
      <c r="AL40" s="42"/>
      <c r="AM40" s="44"/>
      <c r="AN40" s="31">
        <f t="shared" si="1"/>
        <v>1</v>
      </c>
      <c r="AO40" s="32">
        <f t="shared" si="2"/>
        <v>0</v>
      </c>
      <c r="AP40" s="32">
        <f t="shared" si="3"/>
        <v>0</v>
      </c>
      <c r="AQ40" s="49"/>
      <c r="AR40" s="49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ht="16.2" thickBot="1" x14ac:dyDescent="0.35">
      <c r="A41" s="202"/>
      <c r="B41" s="138">
        <v>5</v>
      </c>
      <c r="C41" s="131" t="s">
        <v>50</v>
      </c>
      <c r="D41" s="22"/>
      <c r="E41" s="81">
        <v>20</v>
      </c>
      <c r="F41" s="56">
        <v>21</v>
      </c>
      <c r="G41" s="53"/>
      <c r="H41" s="54">
        <f t="shared" si="0"/>
        <v>100</v>
      </c>
      <c r="I41" s="26"/>
      <c r="J41" s="36"/>
      <c r="K41" s="37"/>
      <c r="L41" s="38"/>
      <c r="M41" s="37"/>
      <c r="N41" s="150"/>
      <c r="O41" s="151"/>
      <c r="P41" s="37"/>
      <c r="Q41" s="37"/>
      <c r="R41" s="38"/>
      <c r="S41" s="150"/>
      <c r="T41" s="151"/>
      <c r="U41" s="37"/>
      <c r="V41" s="38"/>
      <c r="W41" s="37"/>
      <c r="X41" s="39"/>
      <c r="Y41" s="40"/>
      <c r="Z41" s="37"/>
      <c r="AA41" s="147"/>
      <c r="AB41" s="144"/>
      <c r="AC41" s="199"/>
      <c r="AD41" s="200"/>
      <c r="AE41" s="37"/>
      <c r="AF41" s="38" t="s">
        <v>54</v>
      </c>
      <c r="AG41" s="37" t="s">
        <v>54</v>
      </c>
      <c r="AH41" s="162"/>
      <c r="AI41" s="163"/>
      <c r="AJ41" s="37"/>
      <c r="AK41" s="38"/>
      <c r="AL41" s="37"/>
      <c r="AM41" s="39"/>
      <c r="AN41" s="29">
        <f t="shared" si="1"/>
        <v>2</v>
      </c>
      <c r="AO41" s="30">
        <f t="shared" si="2"/>
        <v>0</v>
      </c>
      <c r="AP41" s="30">
        <f t="shared" si="3"/>
        <v>0</v>
      </c>
      <c r="AQ41" s="50"/>
      <c r="AR41" s="50"/>
    </row>
    <row r="42" spans="1:116" ht="16.2" thickBot="1" x14ac:dyDescent="0.35">
      <c r="A42" s="202"/>
      <c r="B42" s="139">
        <v>6</v>
      </c>
      <c r="C42" s="131" t="s">
        <v>51</v>
      </c>
      <c r="D42" s="22"/>
      <c r="E42" s="81">
        <v>21</v>
      </c>
      <c r="F42" s="56">
        <v>21</v>
      </c>
      <c r="G42" s="53"/>
      <c r="H42" s="54">
        <f t="shared" si="0"/>
        <v>100</v>
      </c>
      <c r="I42" s="26"/>
      <c r="J42" s="41"/>
      <c r="K42" s="42"/>
      <c r="L42" s="43"/>
      <c r="M42" s="42"/>
      <c r="N42" s="148"/>
      <c r="O42" s="149"/>
      <c r="P42" s="42"/>
      <c r="Q42" s="42"/>
      <c r="R42" s="43"/>
      <c r="S42" s="148"/>
      <c r="T42" s="149"/>
      <c r="U42" s="42"/>
      <c r="V42" s="43"/>
      <c r="W42" s="42"/>
      <c r="X42" s="44"/>
      <c r="Y42" s="45"/>
      <c r="Z42" s="42"/>
      <c r="AA42" s="146"/>
      <c r="AB42" s="145"/>
      <c r="AC42" s="199"/>
      <c r="AD42" s="200"/>
      <c r="AE42" s="42"/>
      <c r="AF42" s="43"/>
      <c r="AG42" s="42" t="s">
        <v>54</v>
      </c>
      <c r="AH42" s="162"/>
      <c r="AI42" s="163"/>
      <c r="AJ42" s="42"/>
      <c r="AK42" s="43"/>
      <c r="AL42" s="42"/>
      <c r="AM42" s="44"/>
      <c r="AN42" s="31">
        <f t="shared" si="1"/>
        <v>1</v>
      </c>
      <c r="AO42" s="32">
        <f t="shared" si="2"/>
        <v>0</v>
      </c>
      <c r="AP42" s="32">
        <f t="shared" si="3"/>
        <v>0</v>
      </c>
      <c r="AQ42" s="49"/>
      <c r="AR42" s="49"/>
    </row>
    <row r="43" spans="1:116" ht="16.2" thickBot="1" x14ac:dyDescent="0.35">
      <c r="A43" s="202"/>
      <c r="B43" s="140">
        <v>7</v>
      </c>
      <c r="C43" s="136" t="s">
        <v>52</v>
      </c>
      <c r="D43" s="22"/>
      <c r="E43" s="81">
        <v>21</v>
      </c>
      <c r="F43" s="56">
        <v>22</v>
      </c>
      <c r="G43" s="53"/>
      <c r="H43" s="54">
        <f t="shared" si="0"/>
        <v>100</v>
      </c>
      <c r="I43" s="26"/>
      <c r="J43" s="41"/>
      <c r="K43" s="42"/>
      <c r="L43" s="43"/>
      <c r="M43" s="42"/>
      <c r="N43" s="148"/>
      <c r="O43" s="149"/>
      <c r="P43" s="42"/>
      <c r="Q43" s="42"/>
      <c r="R43" s="43"/>
      <c r="S43" s="148"/>
      <c r="T43" s="149"/>
      <c r="U43" s="42"/>
      <c r="V43" s="43"/>
      <c r="W43" s="42"/>
      <c r="X43" s="44"/>
      <c r="Y43" s="45"/>
      <c r="Z43" s="42"/>
      <c r="AA43" s="146"/>
      <c r="AB43" s="145"/>
      <c r="AC43" s="199"/>
      <c r="AD43" s="200"/>
      <c r="AE43" s="42"/>
      <c r="AF43" s="43"/>
      <c r="AG43" s="42" t="s">
        <v>54</v>
      </c>
      <c r="AH43" s="162" t="s">
        <v>54</v>
      </c>
      <c r="AI43" s="163"/>
      <c r="AJ43" s="42"/>
      <c r="AK43" s="43"/>
      <c r="AL43" s="42"/>
      <c r="AM43" s="44"/>
      <c r="AN43" s="31">
        <f t="shared" si="1"/>
        <v>2</v>
      </c>
      <c r="AO43" s="32">
        <f t="shared" si="2"/>
        <v>0</v>
      </c>
      <c r="AP43" s="32">
        <f t="shared" si="3"/>
        <v>0</v>
      </c>
      <c r="AQ43" s="49"/>
      <c r="AR43" s="49"/>
    </row>
    <row r="44" spans="1:116" ht="16.2" thickBot="1" x14ac:dyDescent="0.35">
      <c r="A44" s="202"/>
      <c r="B44" s="140">
        <v>8</v>
      </c>
      <c r="C44" s="137"/>
      <c r="D44" s="22"/>
      <c r="E44" s="81"/>
      <c r="F44" s="56"/>
      <c r="G44" s="53"/>
      <c r="H44" s="54">
        <f t="shared" si="0"/>
        <v>0</v>
      </c>
      <c r="I44" s="26"/>
      <c r="J44" s="41"/>
      <c r="K44" s="42"/>
      <c r="L44" s="43"/>
      <c r="M44" s="42"/>
      <c r="N44" s="148"/>
      <c r="O44" s="149"/>
      <c r="P44" s="42"/>
      <c r="Q44" s="42"/>
      <c r="R44" s="43"/>
      <c r="S44" s="148"/>
      <c r="T44" s="149"/>
      <c r="U44" s="42"/>
      <c r="V44" s="43"/>
      <c r="W44" s="42"/>
      <c r="X44" s="44"/>
      <c r="Y44" s="45"/>
      <c r="Z44" s="42"/>
      <c r="AA44" s="43"/>
      <c r="AB44" s="42"/>
      <c r="AC44" s="162"/>
      <c r="AD44" s="163"/>
      <c r="AE44" s="42"/>
      <c r="AF44" s="43"/>
      <c r="AG44" s="42"/>
      <c r="AH44" s="162"/>
      <c r="AI44" s="163"/>
      <c r="AJ44" s="42"/>
      <c r="AK44" s="43"/>
      <c r="AL44" s="42"/>
      <c r="AM44" s="44"/>
      <c r="AN44" s="31">
        <f t="shared" si="1"/>
        <v>0</v>
      </c>
      <c r="AO44" s="32">
        <f t="shared" si="2"/>
        <v>0</v>
      </c>
      <c r="AP44" s="32">
        <f t="shared" si="3"/>
        <v>0</v>
      </c>
      <c r="AQ44" s="49"/>
      <c r="AR44" s="49"/>
    </row>
    <row r="45" spans="1:116" ht="16.2" thickBot="1" x14ac:dyDescent="0.35">
      <c r="A45" s="142"/>
      <c r="B45" s="172">
        <f>IF(OR(SUM(H37:H44)&lt;1,SUM(E37:E44)&lt;1,SUM(F37:F44)&lt;1),NA(),SUM(H37:H44)/COUNTA(C37:C44))</f>
        <v>100</v>
      </c>
      <c r="C45" s="201"/>
      <c r="D45" s="23"/>
      <c r="E45" s="82"/>
      <c r="F45" s="57"/>
      <c r="G45" s="53"/>
      <c r="H45" s="55"/>
      <c r="I45" s="23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33"/>
      <c r="AO45" s="27"/>
      <c r="AP45" s="34"/>
      <c r="AQ45" s="34"/>
      <c r="AR45" s="34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s="104" customFormat="1" ht="31.5" customHeight="1" thickBot="1" x14ac:dyDescent="0.35">
      <c r="A46" s="153" t="s">
        <v>21</v>
      </c>
      <c r="B46" s="154"/>
      <c r="C46" s="115">
        <f>COUNTA(C8:C44)</f>
        <v>22</v>
      </c>
      <c r="D46" s="116"/>
      <c r="E46" s="185" t="s">
        <v>13</v>
      </c>
      <c r="F46" s="186"/>
      <c r="G46" s="186"/>
      <c r="H46" s="187"/>
      <c r="I46" s="117"/>
      <c r="J46" s="118">
        <f>COUNTIF(J8:J31,"OK")</f>
        <v>0</v>
      </c>
      <c r="K46" s="119">
        <f>COUNTIF(K8:K31,"OK")</f>
        <v>0</v>
      </c>
      <c r="L46" s="119">
        <f>COUNTIF(L8:L31,"OK")</f>
        <v>0</v>
      </c>
      <c r="M46" s="120">
        <f>COUNTIF(M8:M31,"OK")</f>
        <v>0</v>
      </c>
      <c r="N46" s="190">
        <f>COUNTIF(N8:N31,"OK")</f>
        <v>2</v>
      </c>
      <c r="O46" s="191"/>
      <c r="P46" s="121">
        <f>COUNTIF(P8:P31,"OK")</f>
        <v>1</v>
      </c>
      <c r="Q46" s="119">
        <f>COUNTIF(Q8:Q31,"OK")</f>
        <v>3</v>
      </c>
      <c r="R46" s="119">
        <f>COUNTIF(R8:R31,"OK")</f>
        <v>2</v>
      </c>
      <c r="S46" s="190">
        <f>COUNTIF(S8:S44,"OK")</f>
        <v>1</v>
      </c>
      <c r="T46" s="191"/>
      <c r="U46" s="119">
        <f t="shared" ref="U46:AA46" si="4">COUNTIF(U8:U31,"OK")</f>
        <v>1</v>
      </c>
      <c r="V46" s="119">
        <f t="shared" si="4"/>
        <v>1</v>
      </c>
      <c r="W46" s="119">
        <f t="shared" si="4"/>
        <v>1</v>
      </c>
      <c r="X46" s="122">
        <f t="shared" si="4"/>
        <v>1</v>
      </c>
      <c r="Y46" s="118">
        <f t="shared" si="4"/>
        <v>1</v>
      </c>
      <c r="Z46" s="119">
        <f t="shared" si="4"/>
        <v>1</v>
      </c>
      <c r="AA46" s="119">
        <f t="shared" si="4"/>
        <v>3</v>
      </c>
      <c r="AB46" s="119">
        <f>COUNTIF(AB8:AB44,"OK")</f>
        <v>4</v>
      </c>
      <c r="AC46" s="190">
        <f>COUNTIF(AC8:AC44,"OK")</f>
        <v>1</v>
      </c>
      <c r="AD46" s="191"/>
      <c r="AE46" s="119">
        <f>COUNTIF(AE8:AE44,"OK")</f>
        <v>3</v>
      </c>
      <c r="AF46" s="119">
        <f>COUNTIF(AF8:AF44,"OK")</f>
        <v>2</v>
      </c>
      <c r="AG46" s="119">
        <f>COUNTIF(AG8:AG44,"OK")</f>
        <v>3</v>
      </c>
      <c r="AH46" s="190">
        <f>COUNTIF(AH8:AH44,"OK")</f>
        <v>1</v>
      </c>
      <c r="AI46" s="191"/>
      <c r="AJ46" s="119">
        <f>COUNTIF(AJ8:AJ31,"OK")</f>
        <v>0</v>
      </c>
      <c r="AK46" s="119">
        <f>COUNTIF(AK8:AK31,"OK")</f>
        <v>0</v>
      </c>
      <c r="AL46" s="119">
        <f>COUNTIF(AL8:AL31,"OK")</f>
        <v>0</v>
      </c>
      <c r="AM46" s="122">
        <f>COUNTIF(AM8:AM31,"OK")</f>
        <v>0</v>
      </c>
      <c r="AN46" s="123">
        <f>SUM(J46:AM46)</f>
        <v>32</v>
      </c>
      <c r="AO46" s="124"/>
      <c r="AP46" s="124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  <c r="CW46" s="103"/>
      <c r="CX46" s="103"/>
      <c r="CY46" s="103"/>
      <c r="CZ46" s="103"/>
      <c r="DA46" s="103"/>
      <c r="DB46" s="103"/>
      <c r="DC46" s="103"/>
      <c r="DD46" s="103"/>
      <c r="DE46" s="103"/>
      <c r="DF46" s="103"/>
      <c r="DG46" s="103"/>
      <c r="DH46" s="103"/>
      <c r="DI46" s="103"/>
      <c r="DJ46" s="103"/>
      <c r="DK46" s="103"/>
      <c r="DL46" s="103"/>
    </row>
    <row r="47" spans="1:116" s="104" customFormat="1" ht="20.25" customHeight="1" thickBot="1" x14ac:dyDescent="0.35">
      <c r="A47" s="155" t="s">
        <v>22</v>
      </c>
      <c r="B47" s="156"/>
      <c r="C47" s="128">
        <f>IF(OR(SUM(H8:H44)&lt;1,SUM(E8:E44)&lt;1,SUM(F8:F44)&lt;1),NA(),SUM(H8:H44)/COUNTA(C8:C44))</f>
        <v>100</v>
      </c>
      <c r="D47" s="125"/>
      <c r="E47" s="185" t="s">
        <v>14</v>
      </c>
      <c r="F47" s="186"/>
      <c r="G47" s="186"/>
      <c r="H47" s="187"/>
      <c r="I47" s="117"/>
      <c r="J47" s="118">
        <f>COUNTIF(J8:J31,"P")</f>
        <v>0</v>
      </c>
      <c r="K47" s="119">
        <f>COUNTIF(K8:K31,"P")</f>
        <v>0</v>
      </c>
      <c r="L47" s="119">
        <f>COUNTIF(L8:L31,"P")</f>
        <v>0</v>
      </c>
      <c r="M47" s="120">
        <f>COUNTIF(M8:M31,"P")</f>
        <v>0</v>
      </c>
      <c r="N47" s="126">
        <f>COUNTIF(N8:N31,"P")</f>
        <v>0</v>
      </c>
      <c r="O47" s="135">
        <f>COUNTIF(O9:O31,"P")</f>
        <v>0</v>
      </c>
      <c r="P47" s="121">
        <f>COUNTIF(P8:P31,"P")</f>
        <v>0</v>
      </c>
      <c r="Q47" s="119">
        <f>COUNTIF(Q8:Q31,"P")</f>
        <v>0</v>
      </c>
      <c r="R47" s="119">
        <f>COUNTIF(R8:R31,"P")</f>
        <v>0</v>
      </c>
      <c r="S47" s="126">
        <f>COUNTIF(S8:S31,"P")</f>
        <v>0</v>
      </c>
      <c r="T47" s="135">
        <f>COUNTIF(T9:T44,"P")</f>
        <v>0</v>
      </c>
      <c r="U47" s="119">
        <f>COUNTIF(U8:U44,"P")</f>
        <v>0</v>
      </c>
      <c r="V47" s="119">
        <f t="shared" ref="V47:AB47" si="5">COUNTIF(V8:V31,"P")</f>
        <v>0</v>
      </c>
      <c r="W47" s="119">
        <f t="shared" si="5"/>
        <v>0</v>
      </c>
      <c r="X47" s="122">
        <f t="shared" si="5"/>
        <v>0</v>
      </c>
      <c r="Y47" s="118">
        <f t="shared" si="5"/>
        <v>0</v>
      </c>
      <c r="Z47" s="119">
        <f t="shared" si="5"/>
        <v>0</v>
      </c>
      <c r="AA47" s="119">
        <f t="shared" si="5"/>
        <v>0</v>
      </c>
      <c r="AB47" s="119">
        <f t="shared" si="5"/>
        <v>0</v>
      </c>
      <c r="AC47" s="126">
        <f>COUNTIF(AC8:AC44,"P")</f>
        <v>0</v>
      </c>
      <c r="AD47" s="127">
        <f>COUNTIF(AD9:AD44,"P")</f>
        <v>0</v>
      </c>
      <c r="AE47" s="119">
        <f>COUNTIF(AE8:AE44,"P")</f>
        <v>0</v>
      </c>
      <c r="AF47" s="119">
        <f>COUNTIF(AF8:AF44,"P")</f>
        <v>0</v>
      </c>
      <c r="AG47" s="119">
        <f>COUNTIF(AG8:AG44,"P")</f>
        <v>0</v>
      </c>
      <c r="AH47" s="126">
        <f>COUNTIF(AH8:AH44,"P")</f>
        <v>0</v>
      </c>
      <c r="AI47" s="127">
        <f>COUNTIF(AI9:AI44,"P")</f>
        <v>0</v>
      </c>
      <c r="AJ47" s="119">
        <f>COUNTIF(AJ8:AJ31,"P")</f>
        <v>0</v>
      </c>
      <c r="AK47" s="119">
        <f>COUNTIF(AK8:AK31,"P")</f>
        <v>0</v>
      </c>
      <c r="AL47" s="119">
        <f>COUNTIF(AL8:AL31,"P")</f>
        <v>0</v>
      </c>
      <c r="AM47" s="122">
        <f>COUNTIF(AM8:AM31,"P")</f>
        <v>0</v>
      </c>
      <c r="AN47" s="123">
        <f>SUM(J47:AM47)</f>
        <v>0</v>
      </c>
      <c r="AO47" s="124"/>
      <c r="AP47" s="124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</row>
    <row r="48" spans="1:116" s="104" customFormat="1" ht="22.5" customHeight="1" thickBot="1" x14ac:dyDescent="0.35">
      <c r="A48" s="157"/>
      <c r="B48" s="158"/>
      <c r="C48" s="129" t="e">
        <v>#N/A</v>
      </c>
      <c r="D48" s="125"/>
      <c r="E48" s="185" t="s">
        <v>15</v>
      </c>
      <c r="F48" s="186"/>
      <c r="G48" s="186"/>
      <c r="H48" s="187"/>
      <c r="I48" s="117"/>
      <c r="J48" s="118">
        <f>COUNTIF(J8:J31,"A")</f>
        <v>0</v>
      </c>
      <c r="K48" s="119">
        <f>COUNTIF(K8:K31,"A")</f>
        <v>0</v>
      </c>
      <c r="L48" s="119">
        <f>COUNTIF(L8:L31,"A")</f>
        <v>0</v>
      </c>
      <c r="M48" s="120">
        <f>COUNTIF(M8:M31,"A")</f>
        <v>0</v>
      </c>
      <c r="N48" s="126">
        <f>COUNTIF(N8:N31,"A")</f>
        <v>0</v>
      </c>
      <c r="O48" s="135">
        <f>COUNTIF(O10:O31,"A")</f>
        <v>0</v>
      </c>
      <c r="P48" s="121">
        <f>COUNTIF(P8:P31,"A")</f>
        <v>0</v>
      </c>
      <c r="Q48" s="119">
        <f>COUNTIF(Q8:Q31,"A")</f>
        <v>0</v>
      </c>
      <c r="R48" s="119">
        <f>COUNTIF(R8:R31,"A")</f>
        <v>0</v>
      </c>
      <c r="S48" s="126">
        <f>COUNTIF(S8:S31,"A")</f>
        <v>0</v>
      </c>
      <c r="T48" s="135">
        <f>COUNTIF(T10:T31,"A")</f>
        <v>0</v>
      </c>
      <c r="U48" s="119">
        <f t="shared" ref="U48:AC48" si="6">COUNTIF(U8:U31,"A")</f>
        <v>0</v>
      </c>
      <c r="V48" s="119">
        <f t="shared" si="6"/>
        <v>0</v>
      </c>
      <c r="W48" s="119">
        <f t="shared" si="6"/>
        <v>0</v>
      </c>
      <c r="X48" s="122">
        <f t="shared" si="6"/>
        <v>0</v>
      </c>
      <c r="Y48" s="118">
        <f t="shared" si="6"/>
        <v>0</v>
      </c>
      <c r="Z48" s="119">
        <f t="shared" si="6"/>
        <v>0</v>
      </c>
      <c r="AA48" s="119">
        <f t="shared" si="6"/>
        <v>0</v>
      </c>
      <c r="AB48" s="119">
        <f t="shared" si="6"/>
        <v>0</v>
      </c>
      <c r="AC48" s="126">
        <f t="shared" si="6"/>
        <v>0</v>
      </c>
      <c r="AD48" s="135">
        <f>COUNTIF(AD10:AD31,"A")</f>
        <v>0</v>
      </c>
      <c r="AE48" s="119">
        <f>COUNTIF(AE8:AE31,"A")</f>
        <v>0</v>
      </c>
      <c r="AF48" s="119">
        <f>COUNTIF(AF8:AF31,"A")</f>
        <v>0</v>
      </c>
      <c r="AG48" s="119">
        <f>COUNTIF(AG8:AG31,"A")</f>
        <v>0</v>
      </c>
      <c r="AH48" s="126">
        <f>COUNTIF(AH8:AH31,"A")</f>
        <v>0</v>
      </c>
      <c r="AI48" s="135">
        <f>COUNTIF(AI10:AI31,"A")</f>
        <v>0</v>
      </c>
      <c r="AJ48" s="119">
        <f>COUNTIF(AJ8:AJ31,"A")</f>
        <v>0</v>
      </c>
      <c r="AK48" s="119">
        <f>COUNTIF(AK8:AK31,"A")</f>
        <v>0</v>
      </c>
      <c r="AL48" s="119">
        <f>COUNTIF(AL8:AL31,"A")</f>
        <v>0</v>
      </c>
      <c r="AM48" s="122">
        <f>COUNTIF(AM8:AM31,"A")</f>
        <v>0</v>
      </c>
      <c r="AN48" s="123">
        <f>SUM(J48:AM48)</f>
        <v>0</v>
      </c>
      <c r="AO48" s="124"/>
      <c r="AP48" s="124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  <c r="CW48" s="103"/>
      <c r="CX48" s="103"/>
      <c r="CY48" s="103"/>
      <c r="CZ48" s="103"/>
      <c r="DA48" s="103"/>
      <c r="DB48" s="103"/>
      <c r="DC48" s="103"/>
      <c r="DD48" s="103"/>
      <c r="DE48" s="103"/>
      <c r="DF48" s="103"/>
      <c r="DG48" s="103"/>
      <c r="DH48" s="103"/>
      <c r="DI48" s="103"/>
      <c r="DJ48" s="103"/>
      <c r="DK48" s="103"/>
      <c r="DL48" s="103"/>
    </row>
    <row r="49" spans="1:146" ht="15" thickBot="1" x14ac:dyDescent="0.35">
      <c r="A49" s="12"/>
      <c r="B49" s="12"/>
      <c r="C49" s="12"/>
      <c r="D49" s="12"/>
      <c r="E49" s="182"/>
      <c r="F49" s="183"/>
      <c r="G49" s="183"/>
      <c r="H49" s="184"/>
      <c r="I49" s="1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</row>
    <row r="50" spans="1:146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2"/>
      <c r="BN50" s="12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</row>
    <row r="51" spans="1:14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2"/>
      <c r="BN51" s="12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</row>
    <row r="52" spans="1:14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1"/>
      <c r="K52" s="11"/>
      <c r="L52" s="11"/>
      <c r="M52" s="2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2"/>
      <c r="BN52" s="12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</row>
    <row r="53" spans="1:14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1"/>
      <c r="K53" s="11"/>
      <c r="L53" s="11"/>
      <c r="M53" s="2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2"/>
      <c r="BN53" s="12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</row>
    <row r="54" spans="1:14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2"/>
      <c r="BN54" s="12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</row>
    <row r="55" spans="1:14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2"/>
      <c r="BN55" s="12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</row>
    <row r="56" spans="1:146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2"/>
      <c r="BN56" s="12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</row>
    <row r="57" spans="1:146" x14ac:dyDescent="0.3">
      <c r="A57" s="8"/>
      <c r="B57" s="8"/>
      <c r="C57" s="8"/>
      <c r="D57" s="8"/>
      <c r="E57" s="8"/>
      <c r="F57" s="8"/>
      <c r="G57" s="8"/>
      <c r="H57" s="8"/>
      <c r="I57" s="8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8"/>
      <c r="BN57" s="8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</row>
    <row r="58" spans="1:146" ht="17.399999999999999" x14ac:dyDescent="0.3">
      <c r="A58" s="85" t="s">
        <v>23</v>
      </c>
      <c r="B58" s="8"/>
      <c r="C58" s="8"/>
      <c r="D58" s="8"/>
      <c r="E58" s="8"/>
      <c r="F58" s="8"/>
      <c r="G58" s="8"/>
      <c r="H58" s="8"/>
      <c r="I58" s="8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8"/>
      <c r="BN58" s="8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</row>
    <row r="59" spans="1:146" x14ac:dyDescent="0.3">
      <c r="A59" s="8"/>
      <c r="B59" s="8"/>
      <c r="C59" s="8"/>
      <c r="D59" s="8"/>
      <c r="E59" s="8"/>
      <c r="F59" s="8"/>
      <c r="G59" s="8"/>
      <c r="H59" s="8"/>
      <c r="I59" s="8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8"/>
      <c r="BN59" s="8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</row>
    <row r="60" spans="1:146" x14ac:dyDescent="0.3">
      <c r="A60" s="8"/>
      <c r="B60" s="8"/>
      <c r="C60" s="8"/>
      <c r="D60" s="8"/>
      <c r="E60" s="8"/>
      <c r="F60" s="8"/>
      <c r="G60" s="8"/>
      <c r="H60" s="8"/>
      <c r="I60" s="8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8"/>
      <c r="BN60" s="8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</row>
    <row r="61" spans="1:146" x14ac:dyDescent="0.3">
      <c r="A61" s="8"/>
      <c r="B61" s="8"/>
      <c r="C61" s="8"/>
      <c r="D61" s="8"/>
      <c r="E61" s="8"/>
      <c r="F61" s="8"/>
      <c r="G61" s="8"/>
      <c r="H61" s="8"/>
      <c r="I61" s="8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8"/>
      <c r="BN61" s="8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</row>
    <row r="62" spans="1:146" x14ac:dyDescent="0.3">
      <c r="A62" s="8"/>
      <c r="B62" s="8"/>
      <c r="C62" s="8"/>
      <c r="D62" s="8"/>
      <c r="E62" s="8"/>
      <c r="F62" s="8"/>
      <c r="G62" s="8"/>
      <c r="H62" s="8"/>
      <c r="I62" s="8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8"/>
      <c r="BN62" s="8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</row>
    <row r="63" spans="1:146" x14ac:dyDescent="0.3">
      <c r="A63" s="8"/>
      <c r="B63" s="8"/>
      <c r="C63" s="8"/>
      <c r="D63" s="8"/>
      <c r="E63" s="8"/>
      <c r="F63" s="8"/>
      <c r="G63" s="8"/>
      <c r="H63" s="8"/>
      <c r="I63" s="8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8"/>
      <c r="BN63" s="8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</row>
    <row r="64" spans="1:146" x14ac:dyDescent="0.3">
      <c r="A64" s="8"/>
      <c r="B64" s="8"/>
      <c r="C64" s="8"/>
      <c r="D64" s="8"/>
      <c r="E64" s="8"/>
      <c r="F64" s="8"/>
      <c r="G64" s="8"/>
      <c r="H64" s="8"/>
      <c r="I64" s="8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8"/>
      <c r="BN64" s="8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</row>
    <row r="65" spans="1:146" x14ac:dyDescent="0.3">
      <c r="A65" s="8"/>
      <c r="B65" s="8"/>
      <c r="C65" s="8"/>
      <c r="D65" s="8"/>
      <c r="E65" s="8"/>
      <c r="F65" s="8"/>
      <c r="G65" s="8"/>
      <c r="H65" s="8"/>
      <c r="I65" s="8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8"/>
      <c r="BN65" s="8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</row>
    <row r="66" spans="1:146" x14ac:dyDescent="0.3">
      <c r="A66" s="8"/>
      <c r="B66" s="8"/>
      <c r="C66" s="8"/>
      <c r="D66" s="8"/>
      <c r="E66" s="8"/>
      <c r="F66" s="8"/>
      <c r="G66" s="8"/>
      <c r="H66" s="8"/>
      <c r="I66" s="8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8"/>
      <c r="BN66" s="8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</row>
    <row r="67" spans="1:146" x14ac:dyDescent="0.3">
      <c r="A67" s="8"/>
      <c r="B67" s="8"/>
      <c r="C67" s="8"/>
      <c r="D67" s="8"/>
      <c r="E67" s="8"/>
      <c r="F67" s="8"/>
      <c r="G67" s="8"/>
      <c r="H67" s="8"/>
      <c r="I67" s="8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8"/>
      <c r="BN67" s="8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</row>
    <row r="68" spans="1:146" x14ac:dyDescent="0.3">
      <c r="A68" s="8"/>
      <c r="B68" s="8"/>
      <c r="C68" s="8"/>
      <c r="D68" s="8"/>
      <c r="E68" s="8"/>
      <c r="F68" s="8"/>
      <c r="G68" s="8"/>
      <c r="H68" s="8"/>
      <c r="I68" s="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8"/>
      <c r="BN68" s="8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</row>
    <row r="69" spans="1:146" x14ac:dyDescent="0.3">
      <c r="A69" s="8"/>
      <c r="B69" s="8"/>
      <c r="C69" s="8"/>
      <c r="D69" s="8"/>
      <c r="E69" s="8"/>
      <c r="F69" s="8"/>
      <c r="G69" s="8"/>
      <c r="H69" s="8"/>
      <c r="I69" s="8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8"/>
      <c r="BN69" s="8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</row>
    <row r="70" spans="1:146" x14ac:dyDescent="0.3">
      <c r="A70" s="8"/>
      <c r="B70" s="8"/>
      <c r="C70" s="8"/>
      <c r="D70" s="8"/>
      <c r="E70" s="8"/>
      <c r="F70" s="8"/>
      <c r="G70" s="8"/>
      <c r="H70" s="8"/>
      <c r="I70" s="8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8"/>
      <c r="BN70" s="8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</row>
    <row r="71" spans="1:146" x14ac:dyDescent="0.3">
      <c r="A71" s="8"/>
      <c r="B71" s="8"/>
      <c r="C71" s="8"/>
      <c r="D71" s="8"/>
      <c r="E71" s="8"/>
      <c r="F71" s="8"/>
      <c r="G71" s="8"/>
      <c r="H71" s="8"/>
      <c r="I71" s="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8"/>
      <c r="BN71" s="8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</row>
    <row r="72" spans="1:146" x14ac:dyDescent="0.3">
      <c r="A72" s="8"/>
      <c r="B72" s="8"/>
      <c r="C72" s="8"/>
      <c r="D72" s="8"/>
      <c r="E72" s="8"/>
      <c r="F72" s="8"/>
      <c r="G72" s="8"/>
      <c r="H72" s="8"/>
      <c r="I72" s="8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8"/>
      <c r="BN72" s="8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</row>
    <row r="73" spans="1:146" x14ac:dyDescent="0.3">
      <c r="A73" s="8"/>
      <c r="B73" s="8"/>
      <c r="C73" s="8"/>
      <c r="D73" s="8"/>
      <c r="E73" s="8"/>
      <c r="F73" s="8"/>
      <c r="G73" s="8"/>
      <c r="H73" s="8"/>
      <c r="I73" s="8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8"/>
      <c r="BN73" s="8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</row>
    <row r="74" spans="1:146" x14ac:dyDescent="0.3">
      <c r="A74" s="8"/>
      <c r="B74" s="8"/>
      <c r="C74" s="8"/>
      <c r="D74" s="8"/>
      <c r="E74" s="8"/>
      <c r="F74" s="8"/>
      <c r="G74" s="8"/>
      <c r="H74" s="8"/>
      <c r="I74" s="8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8"/>
      <c r="BN74" s="8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</row>
    <row r="75" spans="1:146" x14ac:dyDescent="0.3">
      <c r="A75" s="8"/>
      <c r="B75" s="8"/>
      <c r="C75" s="8"/>
      <c r="D75" s="8"/>
      <c r="E75" s="8"/>
      <c r="F75" s="8"/>
      <c r="G75" s="8"/>
      <c r="H75" s="8"/>
      <c r="I75" s="8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8"/>
      <c r="BN75" s="8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</row>
    <row r="76" spans="1:146" x14ac:dyDescent="0.3">
      <c r="A76" s="8"/>
      <c r="B76" s="8"/>
      <c r="C76" s="8"/>
      <c r="D76" s="8"/>
      <c r="E76" s="8"/>
      <c r="F76" s="8"/>
      <c r="G76" s="8"/>
      <c r="H76" s="8"/>
      <c r="I76" s="8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8"/>
      <c r="BN76" s="8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</row>
    <row r="77" spans="1:146" x14ac:dyDescent="0.3">
      <c r="A77" s="8"/>
      <c r="B77" s="8"/>
      <c r="C77" s="8"/>
      <c r="D77" s="8"/>
      <c r="E77" s="8"/>
      <c r="F77" s="8"/>
      <c r="G77" s="8"/>
      <c r="H77" s="8"/>
      <c r="I77" s="8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8"/>
      <c r="BN77" s="8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</row>
    <row r="78" spans="1:146" x14ac:dyDescent="0.3">
      <c r="A78" s="8"/>
      <c r="B78" s="8"/>
      <c r="C78" s="8"/>
      <c r="D78" s="8"/>
      <c r="E78" s="8"/>
      <c r="F78" s="8"/>
      <c r="G78" s="8"/>
      <c r="H78" s="8"/>
      <c r="I78" s="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8"/>
      <c r="BN78" s="8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</row>
    <row r="79" spans="1:146" x14ac:dyDescent="0.3">
      <c r="A79" s="8"/>
      <c r="B79" s="8"/>
      <c r="C79" s="8"/>
      <c r="D79" s="8"/>
      <c r="E79" s="8"/>
      <c r="F79" s="8"/>
      <c r="G79" s="8"/>
      <c r="H79" s="8"/>
      <c r="I79" s="8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8"/>
      <c r="BN79" s="8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</row>
    <row r="80" spans="1:146" x14ac:dyDescent="0.3">
      <c r="A80" s="8"/>
      <c r="B80" s="8"/>
      <c r="C80" s="8"/>
      <c r="D80" s="8"/>
      <c r="E80" s="8"/>
      <c r="F80" s="8"/>
      <c r="G80" s="8"/>
      <c r="H80" s="8"/>
      <c r="I80" s="8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8"/>
      <c r="BN80" s="8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</row>
    <row r="81" spans="1:146" x14ac:dyDescent="0.3">
      <c r="A81" s="8"/>
      <c r="B81" s="8"/>
      <c r="C81" s="8"/>
      <c r="D81" s="8"/>
      <c r="E81" s="8"/>
      <c r="F81" s="8"/>
      <c r="G81" s="8"/>
      <c r="H81" s="8"/>
      <c r="I81" s="8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8"/>
      <c r="BN81" s="8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</row>
    <row r="82" spans="1:146" x14ac:dyDescent="0.3">
      <c r="A82" s="8"/>
      <c r="B82" s="8"/>
      <c r="C82" s="8"/>
      <c r="D82" s="8"/>
      <c r="E82" s="8"/>
      <c r="F82" s="8"/>
      <c r="G82" s="8"/>
      <c r="H82" s="8"/>
      <c r="I82" s="8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8"/>
      <c r="BN82" s="8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</row>
    <row r="83" spans="1:146" x14ac:dyDescent="0.3">
      <c r="A83" s="8"/>
      <c r="B83" s="8"/>
      <c r="C83" s="8"/>
      <c r="D83" s="8"/>
      <c r="E83" s="8"/>
      <c r="F83" s="8"/>
      <c r="G83" s="8"/>
      <c r="H83" s="8"/>
      <c r="I83" s="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8"/>
      <c r="BN83" s="8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</row>
    <row r="84" spans="1:146" x14ac:dyDescent="0.3">
      <c r="A84" s="8"/>
      <c r="B84" s="8"/>
      <c r="C84" s="8"/>
      <c r="D84" s="8"/>
      <c r="E84" s="8"/>
      <c r="F84" s="8"/>
      <c r="G84" s="8"/>
      <c r="H84" s="8"/>
      <c r="I84" s="8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8"/>
      <c r="BN84" s="8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</row>
    <row r="85" spans="1:146" x14ac:dyDescent="0.3">
      <c r="A85" s="8"/>
      <c r="B85" s="8"/>
      <c r="C85" s="8"/>
      <c r="D85" s="8"/>
      <c r="E85" s="8"/>
      <c r="F85" s="8"/>
      <c r="G85" s="8"/>
      <c r="H85" s="8"/>
      <c r="I85" s="8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8"/>
      <c r="BN85" s="8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</row>
    <row r="86" spans="1:146" x14ac:dyDescent="0.3">
      <c r="A86" s="8"/>
      <c r="B86" s="8"/>
      <c r="C86" s="8"/>
      <c r="D86" s="8"/>
      <c r="E86" s="8"/>
      <c r="F86" s="8"/>
      <c r="G86" s="8"/>
      <c r="H86" s="8"/>
      <c r="I86" s="8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8"/>
      <c r="BN86" s="8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</row>
    <row r="87" spans="1:146" x14ac:dyDescent="0.3">
      <c r="A87" s="8"/>
      <c r="B87" s="8"/>
      <c r="C87" s="8"/>
      <c r="D87" s="8"/>
      <c r="E87" s="8"/>
      <c r="F87" s="8"/>
      <c r="G87" s="8"/>
      <c r="H87" s="8"/>
      <c r="I87" s="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8"/>
      <c r="BN87" s="8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</row>
    <row r="88" spans="1:146" x14ac:dyDescent="0.3">
      <c r="A88" s="8"/>
      <c r="B88" s="8"/>
      <c r="C88" s="8"/>
      <c r="D88" s="8"/>
      <c r="E88" s="8"/>
      <c r="F88" s="8"/>
      <c r="G88" s="8"/>
      <c r="H88" s="8"/>
      <c r="I88" s="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8"/>
      <c r="BN88" s="8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</row>
    <row r="89" spans="1:146" x14ac:dyDescent="0.3">
      <c r="A89" s="8"/>
      <c r="B89" s="8"/>
      <c r="C89" s="8"/>
      <c r="D89" s="8"/>
      <c r="E89" s="8"/>
      <c r="F89" s="8"/>
      <c r="G89" s="8"/>
      <c r="H89" s="8"/>
      <c r="I89" s="8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8"/>
      <c r="BN89" s="8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</row>
    <row r="90" spans="1:146" x14ac:dyDescent="0.3">
      <c r="A90" s="8"/>
      <c r="B90" s="8"/>
      <c r="C90" s="8"/>
      <c r="D90" s="8"/>
      <c r="E90" s="8"/>
      <c r="F90" s="8"/>
      <c r="G90" s="8"/>
      <c r="H90" s="8"/>
      <c r="I90" s="8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8"/>
      <c r="BN90" s="8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</row>
    <row r="91" spans="1:146" x14ac:dyDescent="0.3">
      <c r="A91" s="8"/>
      <c r="B91" s="8"/>
      <c r="C91" s="8"/>
      <c r="D91" s="8"/>
      <c r="E91" s="8"/>
      <c r="F91" s="8"/>
      <c r="G91" s="8"/>
      <c r="H91" s="8"/>
      <c r="I91" s="8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8"/>
      <c r="BN91" s="8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</row>
    <row r="92" spans="1:146" x14ac:dyDescent="0.3">
      <c r="A92" s="8"/>
      <c r="B92" s="8"/>
      <c r="C92" s="8"/>
      <c r="D92" s="8"/>
      <c r="E92" s="8"/>
      <c r="F92" s="8"/>
      <c r="G92" s="8"/>
      <c r="H92" s="8"/>
      <c r="I92" s="8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8"/>
      <c r="BN92" s="8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</row>
    <row r="93" spans="1:146" x14ac:dyDescent="0.3">
      <c r="A93" s="8"/>
      <c r="B93" s="8"/>
      <c r="C93" s="8"/>
      <c r="D93" s="8"/>
      <c r="E93" s="8"/>
      <c r="F93" s="8"/>
      <c r="G93" s="8"/>
      <c r="H93" s="8"/>
      <c r="I93" s="8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8"/>
      <c r="BN93" s="8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</row>
    <row r="94" spans="1:146" x14ac:dyDescent="0.3">
      <c r="A94" s="8"/>
      <c r="B94" s="8"/>
      <c r="C94" s="8"/>
      <c r="D94" s="8"/>
      <c r="E94" s="8"/>
      <c r="F94" s="8"/>
      <c r="G94" s="8"/>
      <c r="H94" s="8"/>
      <c r="I94" s="8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8"/>
      <c r="BN94" s="8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</row>
    <row r="95" spans="1:146" x14ac:dyDescent="0.3">
      <c r="A95" s="8"/>
      <c r="B95" s="8"/>
      <c r="C95" s="8"/>
      <c r="D95" s="8"/>
      <c r="E95" s="8"/>
      <c r="F95" s="8"/>
      <c r="G95" s="8"/>
      <c r="H95" s="8"/>
      <c r="I95" s="8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8"/>
      <c r="BN95" s="8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</row>
    <row r="96" spans="1:146" x14ac:dyDescent="0.3">
      <c r="A96" s="8"/>
      <c r="B96" s="8"/>
      <c r="C96" s="8"/>
      <c r="D96" s="8"/>
      <c r="E96" s="8"/>
      <c r="F96" s="8"/>
      <c r="G96" s="8"/>
      <c r="H96" s="8"/>
      <c r="I96" s="8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8"/>
      <c r="BN96" s="8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</row>
    <row r="97" spans="1:146" x14ac:dyDescent="0.3">
      <c r="A97" s="8"/>
      <c r="B97" s="8"/>
      <c r="C97" s="8"/>
      <c r="D97" s="8"/>
      <c r="E97" s="8"/>
      <c r="F97" s="8"/>
      <c r="G97" s="8"/>
      <c r="H97" s="8"/>
      <c r="I97" s="8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8"/>
      <c r="BN97" s="8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</row>
    <row r="98" spans="1:146" x14ac:dyDescent="0.3">
      <c r="A98" s="8"/>
      <c r="B98" s="8"/>
      <c r="C98" s="8"/>
      <c r="D98" s="8"/>
      <c r="E98" s="8"/>
      <c r="F98" s="8"/>
      <c r="G98" s="8"/>
      <c r="H98" s="8"/>
      <c r="I98" s="8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8"/>
      <c r="BN98" s="8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</row>
    <row r="99" spans="1:146" x14ac:dyDescent="0.3">
      <c r="A99" s="8"/>
      <c r="B99" s="8"/>
      <c r="C99" s="8"/>
      <c r="D99" s="8"/>
      <c r="E99" s="8"/>
      <c r="F99" s="8"/>
      <c r="G99" s="8"/>
      <c r="H99" s="8"/>
      <c r="I99" s="8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8"/>
      <c r="BN99" s="8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</row>
    <row r="100" spans="1:146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8"/>
      <c r="BN100" s="8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</row>
    <row r="101" spans="1:146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8"/>
      <c r="BN101" s="8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</row>
    <row r="102" spans="1:146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8"/>
      <c r="BN102" s="8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</row>
    <row r="103" spans="1:146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8"/>
      <c r="BN103" s="8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</row>
    <row r="104" spans="1:146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8"/>
      <c r="BN104" s="8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</row>
    <row r="105" spans="1:146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8"/>
      <c r="BN105" s="8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</row>
    <row r="106" spans="1:146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8"/>
      <c r="BN106" s="8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</row>
    <row r="107" spans="1:146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8"/>
      <c r="BN107" s="8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</row>
    <row r="108" spans="1:146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8"/>
      <c r="BN108" s="8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</row>
    <row r="109" spans="1:146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8"/>
      <c r="BN109" s="8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</row>
    <row r="110" spans="1:146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8"/>
      <c r="BN110" s="8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</row>
    <row r="111" spans="1:146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8"/>
      <c r="BN111" s="8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</row>
    <row r="112" spans="1:146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8"/>
      <c r="BN112" s="8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</row>
    <row r="113" spans="1:146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8"/>
      <c r="BN113" s="8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</row>
    <row r="114" spans="1:146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8"/>
      <c r="BN114" s="8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</row>
    <row r="115" spans="1:146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8"/>
      <c r="BN115" s="8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</row>
    <row r="116" spans="1:146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8"/>
      <c r="BN116" s="8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</row>
    <row r="117" spans="1:146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8"/>
      <c r="BN117" s="8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</row>
    <row r="118" spans="1:146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8"/>
      <c r="BN118" s="8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</row>
    <row r="119" spans="1:146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8"/>
      <c r="BN119" s="8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</row>
    <row r="120" spans="1:146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8"/>
      <c r="BN120" s="8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</row>
    <row r="121" spans="1:146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8"/>
      <c r="BN121" s="8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</row>
    <row r="122" spans="1:146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8"/>
      <c r="BN122" s="8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</row>
    <row r="123" spans="1:146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8"/>
      <c r="BN123" s="8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</row>
    <row r="124" spans="1:146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8"/>
      <c r="BN124" s="8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</row>
    <row r="125" spans="1:146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8"/>
      <c r="BN125" s="8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</row>
    <row r="126" spans="1:146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8"/>
      <c r="BN126" s="8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</row>
    <row r="127" spans="1:146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8"/>
      <c r="BN127" s="8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</row>
    <row r="128" spans="1:146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8"/>
      <c r="BN128" s="8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</row>
    <row r="129" spans="1:146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8"/>
      <c r="BN129" s="8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</row>
    <row r="130" spans="1:146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8"/>
      <c r="BN130" s="8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</row>
    <row r="131" spans="1:146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8"/>
      <c r="BN131" s="8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</row>
    <row r="132" spans="1:146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8"/>
      <c r="BN132" s="8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</row>
    <row r="133" spans="1:146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8"/>
      <c r="BN133" s="8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</row>
    <row r="134" spans="1:146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8"/>
      <c r="BN134" s="8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</row>
    <row r="135" spans="1:146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8"/>
      <c r="BN135" s="8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</row>
    <row r="136" spans="1:146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8"/>
      <c r="BN136" s="8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</row>
    <row r="137" spans="1:146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8"/>
      <c r="BN137" s="8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</row>
    <row r="138" spans="1:146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8"/>
      <c r="BN138" s="8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</row>
    <row r="139" spans="1:146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8"/>
      <c r="BN139" s="8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</row>
    <row r="140" spans="1:146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8"/>
      <c r="BN140" s="8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</row>
    <row r="141" spans="1:146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8"/>
      <c r="BN141" s="8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</row>
    <row r="142" spans="1:146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8"/>
      <c r="BN142" s="8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</row>
    <row r="143" spans="1:146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8"/>
      <c r="BN143" s="8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</row>
    <row r="144" spans="1:146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8"/>
      <c r="BN144" s="8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</row>
    <row r="145" spans="1:146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8"/>
      <c r="BN145" s="8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</row>
    <row r="146" spans="1:146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8"/>
      <c r="BN146" s="8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</row>
    <row r="147" spans="1:146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8"/>
      <c r="BN147" s="8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</row>
    <row r="148" spans="1:146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8"/>
      <c r="BN148" s="8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</row>
    <row r="149" spans="1:146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8"/>
      <c r="BN149" s="8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</row>
    <row r="150" spans="1:146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8"/>
      <c r="BN150" s="8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</row>
    <row r="151" spans="1:146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8"/>
      <c r="BN151" s="8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</row>
    <row r="152" spans="1:146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8"/>
      <c r="BN152" s="8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</row>
    <row r="153" spans="1:146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8"/>
      <c r="BN153" s="8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</row>
    <row r="154" spans="1:146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8"/>
      <c r="BN154" s="8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</row>
    <row r="155" spans="1:146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8"/>
      <c r="BN155" s="8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</row>
    <row r="156" spans="1:146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8"/>
      <c r="BN156" s="8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</row>
    <row r="157" spans="1:146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8"/>
      <c r="BN157" s="8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</row>
    <row r="158" spans="1:146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8"/>
      <c r="BN158" s="8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</row>
    <row r="159" spans="1:146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8"/>
      <c r="BN159" s="8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</row>
    <row r="160" spans="1:146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8"/>
      <c r="BN160" s="8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</row>
    <row r="161" spans="1:146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8"/>
      <c r="BN161" s="8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</row>
    <row r="162" spans="1:146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8"/>
      <c r="BN162" s="8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</row>
    <row r="163" spans="1:146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8"/>
      <c r="BN163" s="8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</row>
    <row r="164" spans="1:146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8"/>
      <c r="BN164" s="8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</row>
    <row r="165" spans="1:146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8"/>
      <c r="BN165" s="8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</row>
    <row r="166" spans="1:146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8"/>
      <c r="BN166" s="8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</row>
    <row r="167" spans="1:146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8"/>
      <c r="BN167" s="8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</row>
    <row r="168" spans="1:146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8"/>
      <c r="BN168" s="8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</row>
    <row r="169" spans="1:146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8"/>
      <c r="BN169" s="8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</row>
    <row r="170" spans="1:146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8"/>
      <c r="BN170" s="8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</row>
    <row r="171" spans="1:146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8"/>
      <c r="BN171" s="8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</row>
    <row r="172" spans="1:146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8"/>
      <c r="BN172" s="8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</row>
    <row r="173" spans="1:146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8"/>
      <c r="BN173" s="8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</row>
    <row r="174" spans="1:146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8"/>
      <c r="BN174" s="8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</row>
    <row r="175" spans="1:146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8"/>
      <c r="BN175" s="8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</row>
    <row r="176" spans="1:146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8"/>
      <c r="BN176" s="8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</row>
    <row r="177" spans="1:146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8"/>
      <c r="BN177" s="8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</row>
    <row r="178" spans="1:146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8"/>
      <c r="BN178" s="8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</row>
    <row r="179" spans="1:146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8"/>
      <c r="BN179" s="8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</row>
    <row r="180" spans="1:146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8"/>
      <c r="BN180" s="8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</row>
    <row r="181" spans="1:146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8"/>
      <c r="BN181" s="8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</row>
    <row r="182" spans="1:146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8"/>
      <c r="BN182" s="8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</row>
    <row r="183" spans="1:146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8"/>
      <c r="BN183" s="8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</row>
    <row r="184" spans="1:146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8"/>
      <c r="BN184" s="8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</row>
    <row r="185" spans="1:146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8"/>
      <c r="BN185" s="8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</row>
    <row r="186" spans="1:146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8"/>
      <c r="BN186" s="8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</row>
    <row r="187" spans="1:146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8"/>
      <c r="BN187" s="8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</row>
    <row r="188" spans="1:146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8"/>
      <c r="BN188" s="8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</row>
    <row r="189" spans="1:146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8"/>
      <c r="BN189" s="8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</row>
    <row r="190" spans="1:146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8"/>
      <c r="BN190" s="8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</row>
    <row r="191" spans="1:146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8"/>
      <c r="BN191" s="8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</row>
    <row r="192" spans="1:146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8"/>
      <c r="BN192" s="8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</row>
    <row r="193" spans="1:146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8"/>
      <c r="BN193" s="8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</row>
    <row r="194" spans="1:146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8"/>
      <c r="BN194" s="8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</row>
    <row r="195" spans="1:146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8"/>
      <c r="BN195" s="8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</row>
    <row r="196" spans="1:146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8"/>
      <c r="BN196" s="8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</row>
    <row r="197" spans="1:146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8"/>
      <c r="BN197" s="8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</row>
    <row r="198" spans="1:146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8"/>
      <c r="BN198" s="8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</row>
    <row r="199" spans="1:146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8"/>
      <c r="BN199" s="8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</row>
    <row r="200" spans="1:146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8"/>
      <c r="BN200" s="8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</row>
    <row r="201" spans="1:146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8"/>
      <c r="BN201" s="8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</row>
    <row r="202" spans="1:146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8"/>
      <c r="BN202" s="8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</row>
    <row r="203" spans="1:146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8"/>
      <c r="BN203" s="8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</row>
    <row r="204" spans="1:146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8"/>
      <c r="BN204" s="8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</row>
    <row r="205" spans="1:146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8"/>
      <c r="BN205" s="8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</row>
    <row r="206" spans="1:146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8"/>
      <c r="BN206" s="8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</row>
    <row r="207" spans="1:146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8"/>
      <c r="BN207" s="8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</row>
    <row r="208" spans="1:146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8"/>
      <c r="BN208" s="8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</row>
    <row r="209" spans="1:146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8"/>
      <c r="BN209" s="8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</row>
    <row r="210" spans="1:146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8"/>
      <c r="BN210" s="8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</row>
    <row r="211" spans="1:146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8"/>
      <c r="BN211" s="8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</row>
    <row r="212" spans="1:146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8"/>
      <c r="BN212" s="8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</row>
    <row r="213" spans="1:146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8"/>
      <c r="BN213" s="8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</row>
    <row r="214" spans="1:146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8"/>
      <c r="BN214" s="8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</row>
    <row r="215" spans="1:146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8"/>
      <c r="BN215" s="8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</row>
    <row r="216" spans="1:146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8"/>
      <c r="BN216" s="8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</row>
    <row r="217" spans="1:146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8"/>
      <c r="BN217" s="8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</row>
    <row r="218" spans="1:146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8"/>
      <c r="BN218" s="8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</row>
    <row r="219" spans="1:146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8"/>
      <c r="BN219" s="8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</row>
    <row r="220" spans="1:146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8"/>
      <c r="BN220" s="8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</row>
    <row r="221" spans="1:146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8"/>
      <c r="BN221" s="8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</row>
    <row r="222" spans="1:146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8"/>
      <c r="BN222" s="8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</row>
    <row r="223" spans="1:146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8"/>
      <c r="BN223" s="8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</row>
    <row r="224" spans="1:146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8"/>
      <c r="BN224" s="8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</row>
    <row r="225" spans="1:146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8"/>
      <c r="BN225" s="8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</row>
    <row r="226" spans="1:146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8"/>
      <c r="BN226" s="8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</row>
    <row r="227" spans="1:146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8"/>
      <c r="BN227" s="8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</row>
    <row r="228" spans="1:146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8"/>
      <c r="BN228" s="8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</row>
    <row r="229" spans="1:146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8"/>
      <c r="BN229" s="8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</row>
    <row r="230" spans="1:146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8"/>
      <c r="BN230" s="8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</row>
    <row r="231" spans="1:146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8"/>
      <c r="BN231" s="8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</row>
    <row r="232" spans="1:146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8"/>
      <c r="BN232" s="8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</row>
    <row r="233" spans="1:146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8"/>
      <c r="BN233" s="8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</row>
    <row r="234" spans="1:146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8"/>
      <c r="BN234" s="8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</row>
    <row r="235" spans="1:146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8"/>
      <c r="BN235" s="8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</row>
    <row r="236" spans="1:146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8"/>
      <c r="BN236" s="8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</row>
    <row r="237" spans="1:146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8"/>
      <c r="BN237" s="8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</row>
    <row r="238" spans="1:146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8"/>
      <c r="BN238" s="8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</row>
    <row r="239" spans="1:146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8"/>
      <c r="BN239" s="8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</row>
    <row r="240" spans="1:146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8"/>
      <c r="BN240" s="8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</row>
    <row r="241" spans="1:146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8"/>
      <c r="BN241" s="8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</row>
    <row r="242" spans="1:146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8"/>
      <c r="BN242" s="8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</row>
    <row r="243" spans="1:146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8"/>
      <c r="BN243" s="8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</row>
    <row r="244" spans="1:146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8"/>
      <c r="BN244" s="8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</row>
    <row r="245" spans="1:146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8"/>
      <c r="BN245" s="8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</row>
    <row r="246" spans="1:146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8"/>
      <c r="BN246" s="8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</row>
    <row r="247" spans="1:146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8"/>
      <c r="BN247" s="8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</row>
    <row r="248" spans="1:146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8"/>
      <c r="BN248" s="8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</row>
    <row r="249" spans="1:146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8"/>
      <c r="BN249" s="8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</row>
    <row r="250" spans="1:146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8"/>
      <c r="BN250" s="8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</row>
    <row r="251" spans="1:146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8"/>
      <c r="BN251" s="8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</row>
    <row r="252" spans="1:146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8"/>
      <c r="BN252" s="8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</row>
    <row r="253" spans="1:146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8"/>
      <c r="BN253" s="8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</row>
    <row r="254" spans="1:146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8"/>
      <c r="BN254" s="8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</row>
    <row r="255" spans="1:146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8"/>
      <c r="BN255" s="8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</row>
    <row r="256" spans="1:146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8"/>
      <c r="BN256" s="8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</row>
    <row r="257" spans="1:146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8"/>
      <c r="BN257" s="8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</row>
    <row r="258" spans="1:146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8"/>
      <c r="BN258" s="8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</row>
    <row r="259" spans="1:146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8"/>
      <c r="BN259" s="8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</row>
    <row r="260" spans="1:146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8"/>
      <c r="BN260" s="8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</row>
    <row r="261" spans="1:146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8"/>
      <c r="BN261" s="8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</row>
    <row r="262" spans="1:146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8"/>
      <c r="BN262" s="8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</row>
    <row r="263" spans="1:146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8"/>
      <c r="BN263" s="8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</row>
    <row r="264" spans="1:146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8"/>
      <c r="BN264" s="8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</row>
    <row r="265" spans="1:146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8"/>
      <c r="BN265" s="8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</row>
    <row r="266" spans="1:146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8"/>
      <c r="BN266" s="8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</row>
    <row r="267" spans="1:146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8"/>
      <c r="BN267" s="8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</row>
    <row r="268" spans="1:146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8"/>
      <c r="BN268" s="8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</row>
    <row r="269" spans="1:14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1"/>
      <c r="BN269" s="1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</row>
    <row r="270" spans="1:14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1"/>
      <c r="BN270" s="1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</row>
    <row r="271" spans="1:14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1"/>
      <c r="BN271" s="1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</row>
    <row r="272" spans="1:14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1"/>
      <c r="BN272" s="1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</row>
    <row r="273" spans="1:14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1"/>
      <c r="BN273" s="1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</row>
    <row r="274" spans="1:14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1"/>
      <c r="BN274" s="1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</row>
    <row r="275" spans="1:14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1"/>
      <c r="BN275" s="1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</row>
    <row r="276" spans="1:14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1"/>
      <c r="BN276" s="1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</row>
    <row r="277" spans="1:146" x14ac:dyDescent="0.3"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1"/>
      <c r="BN277" s="1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</row>
    <row r="278" spans="1:146" x14ac:dyDescent="0.3"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1"/>
      <c r="BN278" s="1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</row>
    <row r="279" spans="1:146" x14ac:dyDescent="0.3"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1"/>
      <c r="BN279" s="1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</row>
    <row r="280" spans="1:146" x14ac:dyDescent="0.3"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1"/>
      <c r="BN280" s="1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</row>
    <row r="281" spans="1:146" x14ac:dyDescent="0.3"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1"/>
      <c r="BN281" s="1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</row>
    <row r="282" spans="1:146" x14ac:dyDescent="0.3"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1"/>
      <c r="BN282" s="1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</row>
    <row r="283" spans="1:146" x14ac:dyDescent="0.3"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1"/>
      <c r="BN283" s="1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</row>
    <row r="284" spans="1:146" x14ac:dyDescent="0.3"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1"/>
      <c r="BN284" s="1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</row>
    <row r="285" spans="1:146" x14ac:dyDescent="0.3"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1"/>
      <c r="BN285" s="1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</row>
    <row r="286" spans="1:146" x14ac:dyDescent="0.3"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1"/>
      <c r="BN286" s="1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</row>
    <row r="287" spans="1:146" x14ac:dyDescent="0.3"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1"/>
      <c r="BN287" s="1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</row>
    <row r="288" spans="1:146" x14ac:dyDescent="0.3"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1"/>
      <c r="BN288" s="1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</row>
    <row r="289" spans="10:146" x14ac:dyDescent="0.3"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1"/>
      <c r="BN289" s="1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</row>
    <row r="290" spans="10:146" x14ac:dyDescent="0.3"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1"/>
      <c r="BN290" s="1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</row>
    <row r="291" spans="10:146" x14ac:dyDescent="0.3"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1"/>
      <c r="BN291" s="1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</row>
    <row r="292" spans="10:146" x14ac:dyDescent="0.3"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1"/>
      <c r="BN292" s="1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</row>
    <row r="293" spans="10:146" x14ac:dyDescent="0.3"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1"/>
      <c r="BN293" s="1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</row>
    <row r="294" spans="10:146" x14ac:dyDescent="0.3"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1"/>
      <c r="BN294" s="1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</row>
    <row r="295" spans="10:146" x14ac:dyDescent="0.3"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1"/>
      <c r="BN295" s="1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</row>
    <row r="296" spans="10:146" x14ac:dyDescent="0.3"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1"/>
      <c r="BN296" s="1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</row>
    <row r="297" spans="10:146" x14ac:dyDescent="0.3"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1"/>
      <c r="BN297" s="1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</row>
    <row r="298" spans="10:146" x14ac:dyDescent="0.3"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1"/>
      <c r="BN298" s="1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</row>
    <row r="299" spans="10:146" x14ac:dyDescent="0.3"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1"/>
      <c r="BN299" s="1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</row>
    <row r="300" spans="10:146" x14ac:dyDescent="0.3"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1"/>
      <c r="BN300" s="1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</row>
    <row r="301" spans="10:146" x14ac:dyDescent="0.3"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1"/>
      <c r="BN301" s="1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</row>
    <row r="302" spans="10:146" x14ac:dyDescent="0.3"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1"/>
      <c r="BN302" s="1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</row>
    <row r="303" spans="10:146" x14ac:dyDescent="0.3"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1"/>
      <c r="BN303" s="1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</row>
    <row r="304" spans="10:146" x14ac:dyDescent="0.3"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1"/>
      <c r="BN304" s="1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</row>
    <row r="305" spans="10:146" x14ac:dyDescent="0.3"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1"/>
      <c r="BN305" s="1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</row>
    <row r="306" spans="10:146" x14ac:dyDescent="0.3"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1"/>
      <c r="BN306" s="1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</row>
    <row r="307" spans="10:146" x14ac:dyDescent="0.3"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1"/>
      <c r="BN307" s="1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</row>
    <row r="308" spans="10:146" x14ac:dyDescent="0.3"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1"/>
      <c r="BN308" s="1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</row>
    <row r="309" spans="10:146" x14ac:dyDescent="0.3"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1"/>
      <c r="BN309" s="1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</row>
    <row r="310" spans="10:146" x14ac:dyDescent="0.3"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1"/>
      <c r="BN310" s="1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</row>
    <row r="311" spans="10:146" x14ac:dyDescent="0.3"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1"/>
      <c r="BN311" s="1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</row>
    <row r="312" spans="10:146" x14ac:dyDescent="0.3"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1"/>
      <c r="BN312" s="1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</row>
    <row r="313" spans="10:146" x14ac:dyDescent="0.3"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1"/>
      <c r="BN313" s="1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</row>
    <row r="314" spans="10:146" x14ac:dyDescent="0.3"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1"/>
      <c r="BN314" s="1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</row>
    <row r="315" spans="10:146" x14ac:dyDescent="0.3"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1"/>
      <c r="BN315" s="1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</row>
    <row r="316" spans="10:146" x14ac:dyDescent="0.3"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1"/>
      <c r="BN316" s="1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</row>
    <row r="317" spans="10:146" x14ac:dyDescent="0.3"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1"/>
      <c r="BN317" s="1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</row>
    <row r="318" spans="10:146" x14ac:dyDescent="0.3"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1"/>
      <c r="BN318" s="1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</row>
    <row r="319" spans="10:146" x14ac:dyDescent="0.3"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1"/>
      <c r="BN319" s="1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</row>
    <row r="320" spans="10:146" x14ac:dyDescent="0.3"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1"/>
      <c r="BN320" s="1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</row>
    <row r="321" spans="10:146" x14ac:dyDescent="0.3"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1"/>
      <c r="BN321" s="1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</row>
    <row r="322" spans="10:146" x14ac:dyDescent="0.3"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1"/>
      <c r="BN322" s="1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</row>
    <row r="323" spans="10:146" x14ac:dyDescent="0.3"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1"/>
      <c r="BN323" s="1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</row>
    <row r="324" spans="10:146" x14ac:dyDescent="0.3"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1"/>
      <c r="BN324" s="1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</row>
    <row r="325" spans="10:146" x14ac:dyDescent="0.3"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1"/>
      <c r="BN325" s="1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</row>
    <row r="326" spans="10:146" x14ac:dyDescent="0.3"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1"/>
      <c r="BN326" s="1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</row>
    <row r="327" spans="10:146" x14ac:dyDescent="0.3"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1"/>
      <c r="BN327" s="1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</row>
    <row r="328" spans="10:146" x14ac:dyDescent="0.3"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1"/>
      <c r="BN328" s="1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</row>
    <row r="329" spans="10:146" x14ac:dyDescent="0.3"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1"/>
      <c r="BN329" s="1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</row>
  </sheetData>
  <protectedRanges>
    <protectedRange sqref="J6:AM45" name="Rango13_1"/>
    <protectedRange sqref="AQ6:AR45" name="Rango14"/>
  </protectedRanges>
  <mergeCells count="159">
    <mergeCell ref="B45:C45"/>
    <mergeCell ref="A37:A44"/>
    <mergeCell ref="N41:O41"/>
    <mergeCell ref="S41:T41"/>
    <mergeCell ref="AC41:AD41"/>
    <mergeCell ref="AH41:AI41"/>
    <mergeCell ref="N43:O43"/>
    <mergeCell ref="S43:T43"/>
    <mergeCell ref="AC43:AD43"/>
    <mergeCell ref="AH43:AI43"/>
    <mergeCell ref="N40:O40"/>
    <mergeCell ref="S40:T40"/>
    <mergeCell ref="AC40:AD40"/>
    <mergeCell ref="AH40:AI40"/>
    <mergeCell ref="N39:O39"/>
    <mergeCell ref="S39:T39"/>
    <mergeCell ref="AC39:AD39"/>
    <mergeCell ref="AH39:AI39"/>
    <mergeCell ref="N44:O44"/>
    <mergeCell ref="S44:T44"/>
    <mergeCell ref="AC44:AD44"/>
    <mergeCell ref="AH44:AI44"/>
    <mergeCell ref="N42:O42"/>
    <mergeCell ref="S42:T42"/>
    <mergeCell ref="AC42:AD42"/>
    <mergeCell ref="B36:C36"/>
    <mergeCell ref="N37:O37"/>
    <mergeCell ref="S37:T37"/>
    <mergeCell ref="AC37:AD37"/>
    <mergeCell ref="AH37:AI37"/>
    <mergeCell ref="N38:O38"/>
    <mergeCell ref="S38:T38"/>
    <mergeCell ref="AC38:AD38"/>
    <mergeCell ref="AH38:AI38"/>
    <mergeCell ref="AH42:AI42"/>
    <mergeCell ref="A32:A35"/>
    <mergeCell ref="N32:O32"/>
    <mergeCell ref="S32:T32"/>
    <mergeCell ref="AC32:AD32"/>
    <mergeCell ref="AH32:AI32"/>
    <mergeCell ref="N35:O35"/>
    <mergeCell ref="S35:T35"/>
    <mergeCell ref="AC35:AD35"/>
    <mergeCell ref="AH35:AI35"/>
    <mergeCell ref="AH46:AI46"/>
    <mergeCell ref="AQ6:AQ7"/>
    <mergeCell ref="AR6:AR7"/>
    <mergeCell ref="AN6:AP6"/>
    <mergeCell ref="AH28:AI28"/>
    <mergeCell ref="N34:O34"/>
    <mergeCell ref="S34:T34"/>
    <mergeCell ref="AC34:AD34"/>
    <mergeCell ref="AH34:AI34"/>
    <mergeCell ref="N33:O33"/>
    <mergeCell ref="S33:T33"/>
    <mergeCell ref="AC33:AD33"/>
    <mergeCell ref="AH33:AI33"/>
    <mergeCell ref="N46:O46"/>
    <mergeCell ref="S46:T46"/>
    <mergeCell ref="AC46:AD46"/>
    <mergeCell ref="AH27:AI27"/>
    <mergeCell ref="AC30:AD30"/>
    <mergeCell ref="AH30:AI30"/>
    <mergeCell ref="AC29:AD29"/>
    <mergeCell ref="AH29:AI29"/>
    <mergeCell ref="AC28:AD28"/>
    <mergeCell ref="AC25:AD25"/>
    <mergeCell ref="AH25:AI25"/>
    <mergeCell ref="AC23:AD23"/>
    <mergeCell ref="AH23:AI23"/>
    <mergeCell ref="AC20:AD20"/>
    <mergeCell ref="AH20:AI20"/>
    <mergeCell ref="AC19:AD19"/>
    <mergeCell ref="AH19:AI19"/>
    <mergeCell ref="AC16:AD16"/>
    <mergeCell ref="AH16:AI16"/>
    <mergeCell ref="AC18:AD18"/>
    <mergeCell ref="AH18:AI18"/>
    <mergeCell ref="AC15:AD15"/>
    <mergeCell ref="AH15:AI15"/>
    <mergeCell ref="AC14:AD14"/>
    <mergeCell ref="AH14:AI14"/>
    <mergeCell ref="AC13:AD13"/>
    <mergeCell ref="AH13:AI13"/>
    <mergeCell ref="E49:H49"/>
    <mergeCell ref="E46:H46"/>
    <mergeCell ref="E47:H47"/>
    <mergeCell ref="E48:H48"/>
    <mergeCell ref="AC22:AD22"/>
    <mergeCell ref="AH22:AI22"/>
    <mergeCell ref="AC27:AD27"/>
    <mergeCell ref="N22:O22"/>
    <mergeCell ref="S30:T30"/>
    <mergeCell ref="N30:O30"/>
    <mergeCell ref="S29:T29"/>
    <mergeCell ref="N29:O29"/>
    <mergeCell ref="S28:T28"/>
    <mergeCell ref="N28:O28"/>
    <mergeCell ref="S27:T27"/>
    <mergeCell ref="N27:O27"/>
    <mergeCell ref="AC24:AD24"/>
    <mergeCell ref="AH24:AI24"/>
    <mergeCell ref="H6:H7"/>
    <mergeCell ref="N7:O7"/>
    <mergeCell ref="S7:T7"/>
    <mergeCell ref="AC7:AD7"/>
    <mergeCell ref="AH7:AI7"/>
    <mergeCell ref="AC9:AD9"/>
    <mergeCell ref="AH9:AI9"/>
    <mergeCell ref="AC11:AD11"/>
    <mergeCell ref="AH11:AI11"/>
    <mergeCell ref="S11:T11"/>
    <mergeCell ref="N11:O11"/>
    <mergeCell ref="S8:T8"/>
    <mergeCell ref="N8:O8"/>
    <mergeCell ref="N10:O10"/>
    <mergeCell ref="S10:T10"/>
    <mergeCell ref="AC10:AD10"/>
    <mergeCell ref="AH10:AI10"/>
    <mergeCell ref="N9:O9"/>
    <mergeCell ref="S9:T9"/>
    <mergeCell ref="B31:C31"/>
    <mergeCell ref="A46:B46"/>
    <mergeCell ref="A47:B48"/>
    <mergeCell ref="A27:A30"/>
    <mergeCell ref="AC8:AD8"/>
    <mergeCell ref="AH8:AI8"/>
    <mergeCell ref="E6:F6"/>
    <mergeCell ref="A8:A11"/>
    <mergeCell ref="A13:A16"/>
    <mergeCell ref="A18:A20"/>
    <mergeCell ref="A22:A25"/>
    <mergeCell ref="B12:C12"/>
    <mergeCell ref="B17:C17"/>
    <mergeCell ref="B21:C21"/>
    <mergeCell ref="B26:C26"/>
    <mergeCell ref="A6:A7"/>
    <mergeCell ref="B6:B7"/>
    <mergeCell ref="S25:T25"/>
    <mergeCell ref="N25:O25"/>
    <mergeCell ref="S24:T24"/>
    <mergeCell ref="N24:O24"/>
    <mergeCell ref="S23:T23"/>
    <mergeCell ref="N23:O23"/>
    <mergeCell ref="S22:T22"/>
    <mergeCell ref="S16:T16"/>
    <mergeCell ref="N16:O16"/>
    <mergeCell ref="S15:T15"/>
    <mergeCell ref="N15:O15"/>
    <mergeCell ref="S14:T14"/>
    <mergeCell ref="N14:O14"/>
    <mergeCell ref="S13:T13"/>
    <mergeCell ref="N13:O13"/>
    <mergeCell ref="S20:T20"/>
    <mergeCell ref="N20:O20"/>
    <mergeCell ref="S19:T19"/>
    <mergeCell ref="N19:O19"/>
    <mergeCell ref="S18:T18"/>
    <mergeCell ref="N18:O18"/>
  </mergeCells>
  <conditionalFormatting sqref="J8:N11 P8:S11 U8:AC11 AE8:AH11 AJ8:AP11 AN13:AP16 AN18:AP20 AN22:AP25 AN27:AP30">
    <cfRule type="expression" dxfId="38" priority="60">
      <formula>(J8="A")</formula>
    </cfRule>
    <cfRule type="expression" dxfId="37" priority="58">
      <formula>(J8="OK")</formula>
    </cfRule>
    <cfRule type="expression" dxfId="36" priority="59">
      <formula>(J8="P")</formula>
    </cfRule>
  </conditionalFormatting>
  <conditionalFormatting sqref="J8:N45 P8:S45 AA37:AM37 U37:Y43 AE38:AM43 U44:AM45 U8:AM36 O36 T36">
    <cfRule type="cellIs" dxfId="35" priority="11" stopIfTrue="1" operator="equal">
      <formula>"A"</formula>
    </cfRule>
  </conditionalFormatting>
  <conditionalFormatting sqref="J13:N16 P13:S16 U13:AM16">
    <cfRule type="expression" dxfId="34" priority="27">
      <formula>(J13="A")</formula>
    </cfRule>
    <cfRule type="expression" dxfId="33" priority="26">
      <formula>(J13="P")</formula>
    </cfRule>
    <cfRule type="expression" dxfId="32" priority="25">
      <formula>(J13="OK")</formula>
    </cfRule>
  </conditionalFormatting>
  <conditionalFormatting sqref="J18:N20 P18:S20 U18:AM20">
    <cfRule type="expression" dxfId="31" priority="55">
      <formula>(J18="OK")</formula>
    </cfRule>
    <cfRule type="expression" dxfId="30" priority="56" stopIfTrue="1">
      <formula>(J18="P")</formula>
    </cfRule>
    <cfRule type="expression" dxfId="29" priority="57">
      <formula>(J18="A")</formula>
    </cfRule>
  </conditionalFormatting>
  <conditionalFormatting sqref="J22:N25 P22:S25 U22:AM25">
    <cfRule type="expression" dxfId="28" priority="52">
      <formula>(J22="OK")</formula>
    </cfRule>
    <cfRule type="expression" dxfId="27" priority="53">
      <formula>(J22="P")</formula>
    </cfRule>
    <cfRule type="expression" dxfId="26" priority="54">
      <formula>(J22="A")</formula>
    </cfRule>
  </conditionalFormatting>
  <conditionalFormatting sqref="J27:N30 P27:S30 U27:AM30">
    <cfRule type="expression" dxfId="25" priority="51">
      <formula>(J27="A")</formula>
    </cfRule>
    <cfRule type="expression" dxfId="24" priority="50">
      <formula>(J27="P")</formula>
    </cfRule>
    <cfRule type="expression" dxfId="23" priority="49">
      <formula>(J27="OK")</formula>
    </cfRule>
  </conditionalFormatting>
  <conditionalFormatting sqref="J32:N35 P32:S35 U32:AM35">
    <cfRule type="expression" dxfId="22" priority="17">
      <formula>(J32="A")</formula>
    </cfRule>
    <cfRule type="expression" dxfId="21" priority="15">
      <formula>(J32="OK")</formula>
    </cfRule>
    <cfRule type="expression" dxfId="20" priority="16">
      <formula>(J32="P")</formula>
    </cfRule>
  </conditionalFormatting>
  <conditionalFormatting sqref="O12 T12 O17 T17 O21 T21 O26 T26 O31 T31">
    <cfRule type="cellIs" dxfId="19" priority="22" stopIfTrue="1" operator="equal">
      <formula>"OK"</formula>
    </cfRule>
    <cfRule type="cellIs" dxfId="18" priority="21" stopIfTrue="1" operator="equal">
      <formula>"A"</formula>
    </cfRule>
    <cfRule type="cellIs" dxfId="17" priority="24" operator="equal">
      <formula>"OK"</formula>
    </cfRule>
    <cfRule type="cellIs" dxfId="16" priority="23" stopIfTrue="1" operator="equal">
      <formula>"P"</formula>
    </cfRule>
  </conditionalFormatting>
  <conditionalFormatting sqref="O45 T45">
    <cfRule type="cellIs" dxfId="15" priority="1" stopIfTrue="1" operator="equal">
      <formula>"A"</formula>
    </cfRule>
    <cfRule type="cellIs" dxfId="14" priority="2" stopIfTrue="1" operator="equal">
      <formula>"OK"</formula>
    </cfRule>
    <cfRule type="cellIs" dxfId="13" priority="3" stopIfTrue="1" operator="equal">
      <formula>"P"</formula>
    </cfRule>
    <cfRule type="cellIs" dxfId="12" priority="4" operator="equal">
      <formula>"OK"</formula>
    </cfRule>
  </conditionalFormatting>
  <conditionalFormatting sqref="U8:AM36 J8:N45 P8:S45 O36 T36 AA37:AM37 U37:Y43 AE38:AM43 U44:AM45">
    <cfRule type="cellIs" dxfId="11" priority="14" operator="equal">
      <formula>"OK"</formula>
    </cfRule>
    <cfRule type="cellIs" dxfId="10" priority="13" stopIfTrue="1" operator="equal">
      <formula>"P"</formula>
    </cfRule>
    <cfRule type="cellIs" dxfId="9" priority="12" stopIfTrue="1" operator="equal">
      <formula>"OK"</formula>
    </cfRule>
  </conditionalFormatting>
  <conditionalFormatting sqref="AA37:AM37 U37:Y43 J37:N44 P37:S44 AE38:AM43 U44:AM44">
    <cfRule type="expression" dxfId="8" priority="7">
      <formula>(J37="A")</formula>
    </cfRule>
    <cfRule type="expression" dxfId="7" priority="6">
      <formula>(J37="P")</formula>
    </cfRule>
    <cfRule type="expression" dxfId="6" priority="5">
      <formula>(J37="OK")</formula>
    </cfRule>
  </conditionalFormatting>
  <conditionalFormatting sqref="AN32:AP35">
    <cfRule type="expression" dxfId="5" priority="19">
      <formula>(AN32="P")</formula>
    </cfRule>
    <cfRule type="expression" dxfId="4" priority="18">
      <formula>(AN32="OK")</formula>
    </cfRule>
    <cfRule type="expression" dxfId="3" priority="20">
      <formula>(AN32="A")</formula>
    </cfRule>
  </conditionalFormatting>
  <conditionalFormatting sqref="AN37:AP44">
    <cfRule type="expression" dxfId="2" priority="8">
      <formula>(AN37="OK")</formula>
    </cfRule>
    <cfRule type="expression" dxfId="1" priority="10">
      <formula>(AN37="A")</formula>
    </cfRule>
    <cfRule type="expression" dxfId="0" priority="9">
      <formula>(AN37="P")</formula>
    </cfRule>
  </conditionalFormatting>
  <dataValidations count="1">
    <dataValidation type="list" allowBlank="1" showInputMessage="1" showErrorMessage="1" sqref="J27:N30 J22:N25 J18:N20 J13:N16 J8:N11 P27:S30 P22:S25 P18:S20 P13:S16 P8:S11 U27:AC30 U22:AC25 U18:AC20 U13:AC16 AE8:AH11 AE27:AH30 AE22:AH25 AE18:AH20 U8:AC11 AD9:AD11 AD14:AD16 AD19:AD20 AD23:AD25 AD28:AD30 AJ13:AM16 AJ8:AM11 AJ27:AM30 AJ22:AM25 AE13:AH16 AI9:AI11 AI14:AI16 AI19:AI20 AI23:AI25 AI28:AI30 AJ18:AM20 J32:N35 P32:S35 U32:AC35 AE32:AH35 AD33:AD35 AJ32:AM35 AI33:AI35 J37:N44 P37:S44 U37:AC44 AE37:AH44 AD38:AD40 AJ37:AM44 AI38:AI40 AD42:AD44 AI42:AI44" xr:uid="{00000000-0002-0000-0100-000000000000}">
      <formula1>"OK,P,A"</formula1>
    </dataValidation>
  </dataValidations>
  <pageMargins left="0.25" right="0.25" top="0.75" bottom="0.75" header="0.3" footer="0.3"/>
  <pageSetup scal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Elias Martínez Arias</dc:creator>
  <cp:lastModifiedBy>OSVALDO EMMANUEL RUIZ VELOZ</cp:lastModifiedBy>
  <cp:lastPrinted>2024-05-28T01:06:43Z</cp:lastPrinted>
  <dcterms:created xsi:type="dcterms:W3CDTF">2012-03-30T01:34:49Z</dcterms:created>
  <dcterms:modified xsi:type="dcterms:W3CDTF">2024-05-28T01:07:27Z</dcterms:modified>
</cp:coreProperties>
</file>