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819" firstSheet="0" activeTab="4" autoFilterDateGrouping="1"/>
  </bookViews>
  <sheets>
    <sheet name="lista usuarios" sheetId="1" state="visible" r:id="rId1"/>
    <sheet name="BASE DE DATOS" sheetId="2" state="visible" r:id="rId2"/>
    <sheet name="RECIBO NUEVO" sheetId="3" state="visible" r:id="rId3"/>
    <sheet name="RECIBO CON RECARGOS" sheetId="4" state="visible" r:id="rId4"/>
    <sheet name="RECIBO 2025" sheetId="5" state="visible" r:id="rId5"/>
    <sheet name="RECIBO PARA LLENAR" sheetId="6" state="visible" r:id="rId6"/>
    <sheet name="RECIBO" sheetId="7" state="visible" r:id="rId7"/>
    <sheet name="Hoja3" sheetId="8" state="visible" r:id="rId8"/>
    <sheet name="Hoja2" sheetId="9" state="visible" r:id="rId9"/>
    <sheet name="Hoja11" sheetId="10" state="visible" r:id="rId10"/>
    <sheet name="Hoja1" sheetId="11" state="hidden" r:id="rId11"/>
    <sheet name="PAGOS 2011 A 2015" sheetId="12" state="hidden" r:id="rId12"/>
    <sheet name="CANCELADAS" sheetId="13" state="hidden" r:id="rId13"/>
    <sheet name="PAGOS 2016, 2017" sheetId="14" state="hidden" r:id="rId14"/>
    <sheet name="PAGOS 2018" sheetId="15" state="hidden" r:id="rId15"/>
    <sheet name="PAGOS 2019" sheetId="16" state="hidden" r:id="rId16"/>
    <sheet name="Hoja4" sheetId="17" state="hidden" r:id="rId17"/>
  </sheets>
  <definedNames>
    <definedName name="_xlnm._FilterDatabase" localSheetId="0" hidden="1">'lista usuarios'!$A$1:$G$676</definedName>
    <definedName name="_xlnm._FilterDatabase" localSheetId="1" hidden="1">'BASE DE DATOS'!$A$1:$CS$704</definedName>
    <definedName name="_xlnm.Print_Area" localSheetId="2">'RECIBO NUEVO'!$A$1:$K$56</definedName>
    <definedName name="_xlnm.Print_Area" localSheetId="3">'RECIBO CON RECARGOS'!$A$1:$L$59</definedName>
    <definedName name="_xlnm.Print_Area" localSheetId="4">'RECIBO 2025'!$A$1:$L$56</definedName>
    <definedName name="_xlnm.Print_Area" localSheetId="5">'RECIBO PARA LLENAR'!$A$1:$K$56</definedName>
    <definedName name="_xlnm.Print_Area" localSheetId="6">'RECIBO'!$A$1:$K$24</definedName>
    <definedName name="_xlnm._FilterDatabase" localSheetId="7" hidden="1">'Hoja3'!$A$1:$Z$648</definedName>
  </definedNames>
  <calcPr calcId="152511" fullCalcOnLoad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&quot;$&quot;#,##0.00"/>
    <numFmt numFmtId="166" formatCode="[$-80A]dddd\,\ dd&quot; de &quot;mmmm&quot; de &quot;yyyy;@"/>
    <numFmt numFmtId="167" formatCode="_-&quot;$&quot;* #,##0.00_-;\-&quot;$&quot;* #,##0.00_-;_-&quot;$&quot;* &quot;-&quot;??_-;_-@_-"/>
    <numFmt numFmtId="168" formatCode="&quot;$&quot;#,##0;[Red]\-&quot;$&quot;#,##0"/>
    <numFmt numFmtId="169" formatCode="_-&quot;$&quot;* #,##0_-;\-&quot;$&quot;* #,##0_-;_-&quot;$&quot;* &quot;-&quot;??_-;_-@_-"/>
    <numFmt numFmtId="170" formatCode="&quot;$&quot;#,##0.00;[Red]\-&quot;$&quot;#,##0.00"/>
    <numFmt numFmtId="171" formatCode="&quot;$&quot;#,##0.00;\-&quot;$&quot;#,##0.00"/>
    <numFmt numFmtId="172" formatCode="0.0"/>
    <numFmt numFmtId="173" formatCode="&quot;$&quot;#,##0"/>
  </numFmts>
  <fonts count="6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Arial Black"/>
      <family val="2"/>
      <i val="1"/>
      <color theme="1"/>
      <sz val="14"/>
    </font>
    <font>
      <name val="Arial Black"/>
      <family val="2"/>
      <b val="1"/>
      <i val="1"/>
      <color theme="1"/>
      <sz val="10"/>
    </font>
    <font>
      <name val="Berlin Sans FB Demi"/>
      <family val="2"/>
      <color theme="1"/>
      <sz val="11"/>
    </font>
    <font>
      <name val="Arial Black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  <font>
      <name val="Constantia"/>
      <family val="1"/>
      <b val="1"/>
      <color theme="1"/>
      <sz val="11"/>
    </font>
    <font>
      <name val="Arial Black"/>
      <family val="2"/>
      <color theme="1"/>
      <sz val="14"/>
    </font>
    <font>
      <name val="Arial Black"/>
      <family val="2"/>
      <color rgb="FFFF0000"/>
      <sz val="12"/>
    </font>
    <font>
      <name val="Calibri"/>
      <family val="2"/>
      <color theme="1"/>
      <sz val="9"/>
      <scheme val="minor"/>
    </font>
    <font>
      <name val="Arial Black"/>
      <family val="2"/>
      <b val="1"/>
      <color theme="1"/>
      <sz val="10"/>
    </font>
    <font>
      <name val="Arial Black"/>
      <family val="2"/>
      <b val="1"/>
      <color theme="1"/>
      <sz val="8"/>
    </font>
    <font>
      <name val="Arial Black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Arial Black"/>
      <family val="2"/>
      <color theme="1"/>
      <sz val="11"/>
    </font>
    <font>
      <name val="Arial Black"/>
      <family val="2"/>
      <b val="1"/>
      <color theme="1"/>
      <sz val="7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12"/>
    </font>
    <font>
      <name val="Calibri"/>
      <family val="2"/>
      <b val="1"/>
      <color theme="1"/>
      <sz val="18"/>
    </font>
    <font>
      <name val="Calibri"/>
      <family val="2"/>
      <color theme="3" tint="0.7999816888943144"/>
      <sz val="11"/>
      <scheme val="minor"/>
    </font>
    <font>
      <name val="Calibri"/>
      <family val="2"/>
      <color rgb="FFFF0000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rgb="FFC00000"/>
      <sz val="8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color theme="1"/>
      <sz val="6"/>
      <scheme val="minor"/>
    </font>
    <font>
      <name val="Calibri"/>
      <family val="2"/>
      <sz val="6"/>
      <scheme val="minor"/>
    </font>
    <font>
      <name val="Calibri"/>
      <family val="2"/>
      <color theme="1"/>
      <sz val="6.5"/>
      <scheme val="minor"/>
    </font>
    <font>
      <name val="Calibri"/>
      <family val="2"/>
      <sz val="6.5"/>
      <scheme val="minor"/>
    </font>
    <font>
      <name val="Calibri"/>
      <family val="2"/>
      <b val="1"/>
      <color theme="1"/>
      <sz val="6.5"/>
      <scheme val="minor"/>
    </font>
    <font>
      <name val="Calibri"/>
      <family val="2"/>
      <color rgb="FFFF0000"/>
      <sz val="6.5"/>
      <scheme val="minor"/>
    </font>
    <font>
      <name val="Calibri"/>
      <family val="2"/>
      <color theme="0" tint="-0.1499984740745262"/>
      <sz val="11"/>
      <scheme val="minor"/>
    </font>
    <font>
      <name val="Arial Black"/>
      <family val="2"/>
      <b val="1"/>
      <color rgb="FF0070C0"/>
      <sz val="7"/>
    </font>
    <font>
      <name val="Arial Black"/>
      <family val="2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20"/>
      <scheme val="minor"/>
    </font>
    <font>
      <name val="Arial Black"/>
      <family val="2"/>
      <b val="1"/>
      <color rgb="FFFF0000"/>
      <sz val="10"/>
    </font>
    <font>
      <name val="Calibri"/>
      <family val="2"/>
      <b val="1"/>
      <color theme="1"/>
      <sz val="9"/>
      <scheme val="minor"/>
    </font>
    <font>
      <name val="Tahoma"/>
      <charset val="1"/>
      <color indexed="81"/>
      <sz val="9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0"/>
      <scheme val="minor"/>
    </font>
    <font>
      <name val="Arial Black"/>
      <family val="2"/>
      <b val="1"/>
      <color theme="0"/>
      <sz val="10"/>
    </font>
    <font>
      <name val="Arial Black"/>
      <family val="2"/>
      <b val="1"/>
      <color rgb="FF002060"/>
      <sz val="9"/>
      <u val="single"/>
    </font>
    <font>
      <name val="Arial Black"/>
      <family val="2"/>
      <b val="1"/>
      <color rgb="FFFF0000"/>
      <sz val="8"/>
    </font>
    <font>
      <name val="Franklin Gothic Demi"/>
      <family val="2"/>
      <b val="1"/>
      <color rgb="FFFF0000"/>
      <sz val="8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color theme="3" tint="0.7999816888943144"/>
      <sz val="11"/>
    </font>
    <font>
      <name val="Arial"/>
      <family val="2"/>
      <b val="1"/>
      <color theme="1"/>
      <sz val="11"/>
    </font>
    <font>
      <name val="Aharoni"/>
      <b val="1"/>
      <color theme="1"/>
      <sz val="8"/>
    </font>
    <font>
      <name val="Aharoni"/>
      <color rgb="FFFF0000"/>
      <sz val="9"/>
    </font>
    <font>
      <name val="Arial Black"/>
      <family val="2"/>
      <b val="1"/>
      <color rgb="FFFF0000"/>
      <sz val="12"/>
    </font>
    <font>
      <name val="Calibri"/>
      <family val="2"/>
      <i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E0F2"/>
        <bgColor indexed="64"/>
      </patternFill>
    </fill>
    <fill>
      <patternFill patternType="solid">
        <fgColor theme="8" tint="0.5999938962981048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68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164" fontId="12" fillId="0" borderId="0" applyAlignment="1" applyProtection="1" pivotButton="0" quotePrefix="0" xfId="0">
      <alignment horizontal="center"/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/>
      <protection locked="0" hidden="0"/>
    </xf>
    <xf numFmtId="0" fontId="15" fillId="0" borderId="0" applyProtection="1" pivotButton="0" quotePrefix="0" xfId="0">
      <protection locked="0" hidden="0"/>
    </xf>
    <xf numFmtId="0" fontId="17" fillId="3" borderId="5" applyAlignment="1" pivotButton="0" quotePrefix="0" xfId="0">
      <alignment horizontal="center"/>
    </xf>
    <xf numFmtId="0" fontId="17" fillId="3" borderId="11" applyAlignment="1" pivotButton="0" quotePrefix="0" xfId="0">
      <alignment horizontal="center"/>
    </xf>
    <xf numFmtId="0" fontId="19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5" fontId="0" fillId="0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166" fontId="10" fillId="2" borderId="0" applyAlignment="1" pivotButton="0" quotePrefix="0" xfId="0">
      <alignment wrapText="1"/>
    </xf>
    <xf numFmtId="0" fontId="8" fillId="0" borderId="0" applyProtection="1" pivotButton="0" quotePrefix="0" xfId="0">
      <protection locked="0" hidden="0"/>
    </xf>
    <xf numFmtId="0" fontId="20" fillId="2" borderId="0" applyAlignment="1" applyProtection="1" pivotButton="0" quotePrefix="0" xfId="0">
      <alignment horizontal="right"/>
      <protection locked="0" hidden="0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/>
    </xf>
    <xf numFmtId="0" fontId="16" fillId="3" borderId="0" applyAlignment="1" pivotButton="0" quotePrefix="0" xfId="0">
      <alignment horizontal="center" vertical="center"/>
    </xf>
    <xf numFmtId="0" fontId="28" fillId="0" borderId="0" pivotButton="0" quotePrefix="0" xfId="0"/>
    <xf numFmtId="0" fontId="28" fillId="0" borderId="0" pivotButton="0" quotePrefix="0" xfId="0"/>
    <xf numFmtId="0" fontId="19" fillId="0" borderId="0" pivotButton="0" quotePrefix="0" xfId="0"/>
    <xf numFmtId="0" fontId="29" fillId="4" borderId="0" pivotButton="0" quotePrefix="0" xfId="0"/>
    <xf numFmtId="0" fontId="0" fillId="0" borderId="27" applyAlignment="1" pivotButton="0" quotePrefix="0" xfId="0">
      <alignment horizontal="center"/>
    </xf>
    <xf numFmtId="0" fontId="2" fillId="0" borderId="27" pivotButton="0" quotePrefix="0" xfId="0"/>
    <xf numFmtId="0" fontId="2" fillId="0" borderId="27" applyAlignment="1" pivotButton="0" quotePrefix="0" xfId="0">
      <alignment horizontal="center"/>
    </xf>
    <xf numFmtId="0" fontId="28" fillId="0" borderId="27" applyAlignment="1" pivotButton="0" quotePrefix="0" xfId="0">
      <alignment horizontal="center"/>
    </xf>
    <xf numFmtId="0" fontId="2" fillId="0" borderId="27" pivotButton="0" quotePrefix="0" xfId="0"/>
    <xf numFmtId="0" fontId="2" fillId="0" borderId="27" applyAlignment="1" pivotButton="0" quotePrefix="0" xfId="0">
      <alignment horizontal="center"/>
    </xf>
    <xf numFmtId="0" fontId="28" fillId="0" borderId="27" applyAlignment="1" pivotButton="0" quotePrefix="0" xfId="0">
      <alignment horizontal="center"/>
    </xf>
    <xf numFmtId="17" fontId="28" fillId="0" borderId="27" applyAlignment="1" pivotButton="0" quotePrefix="0" xfId="0">
      <alignment horizontal="center"/>
    </xf>
    <xf numFmtId="0" fontId="28" fillId="0" borderId="27" pivotButton="0" quotePrefix="0" xfId="0"/>
    <xf numFmtId="0" fontId="28" fillId="0" borderId="27" applyAlignment="1" pivotButton="0" quotePrefix="0" xfId="0">
      <alignment horizontal="left"/>
    </xf>
    <xf numFmtId="0" fontId="3" fillId="0" borderId="27" pivotButton="0" quotePrefix="0" xfId="0"/>
    <xf numFmtId="0" fontId="3" fillId="0" borderId="27" applyAlignment="1" pivotButton="0" quotePrefix="0" xfId="0">
      <alignment horizontal="center"/>
    </xf>
    <xf numFmtId="0" fontId="19" fillId="0" borderId="27" pivotButton="0" quotePrefix="0" xfId="0"/>
    <xf numFmtId="0" fontId="19" fillId="0" borderId="27" applyAlignment="1" pivotButton="0" quotePrefix="0" xfId="0">
      <alignment horizontal="center"/>
    </xf>
    <xf numFmtId="0" fontId="19" fillId="0" borderId="27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29" fillId="0" borderId="27" pivotButton="0" quotePrefix="0" xfId="0"/>
    <xf numFmtId="0" fontId="30" fillId="0" borderId="27" pivotButton="0" quotePrefix="0" xfId="0"/>
    <xf numFmtId="0" fontId="19" fillId="0" borderId="27" pivotButton="0" quotePrefix="0" xfId="0"/>
    <xf numFmtId="0" fontId="19" fillId="0" borderId="27" applyAlignment="1" pivotButton="0" quotePrefix="0" xfId="0">
      <alignment horizontal="center"/>
    </xf>
    <xf numFmtId="0" fontId="31" fillId="0" borderId="27" pivotButton="0" quotePrefix="0" xfId="0"/>
    <xf numFmtId="0" fontId="30" fillId="2" borderId="27" pivotButton="0" quotePrefix="0" xfId="0"/>
    <xf numFmtId="0" fontId="29" fillId="4" borderId="27" applyAlignment="1" pivotButton="0" quotePrefix="0" xfId="0">
      <alignment horizontal="center"/>
    </xf>
    <xf numFmtId="0" fontId="29" fillId="4" borderId="27" pivotButton="0" quotePrefix="0" xfId="0"/>
    <xf numFmtId="0" fontId="29" fillId="0" borderId="27" pivotButton="0" quotePrefix="0" xfId="0"/>
    <xf numFmtId="17" fontId="29" fillId="4" borderId="27" pivotButton="0" quotePrefix="0" xfId="0"/>
    <xf numFmtId="0" fontId="29" fillId="0" borderId="27" applyAlignment="1" pivotButton="0" quotePrefix="0" xfId="0">
      <alignment horizontal="center"/>
    </xf>
    <xf numFmtId="0" fontId="29" fillId="0" borderId="27" pivotButton="0" quotePrefix="0" xfId="0"/>
    <xf numFmtId="0" fontId="32" fillId="0" borderId="27" applyAlignment="1" pivotButton="0" quotePrefix="0" xfId="0">
      <alignment horizontal="center"/>
    </xf>
    <xf numFmtId="0" fontId="33" fillId="0" borderId="27" pivotButton="0" quotePrefix="0" xfId="0"/>
    <xf numFmtId="0" fontId="34" fillId="0" borderId="27" pivotButton="0" quotePrefix="0" xfId="0"/>
    <xf numFmtId="0" fontId="32" fillId="0" borderId="27" pivotButton="0" quotePrefix="0" xfId="0"/>
    <xf numFmtId="0" fontId="33" fillId="0" borderId="27" pivotButton="0" quotePrefix="0" xfId="0"/>
    <xf numFmtId="0" fontId="33" fillId="0" borderId="0" pivotButton="0" quotePrefix="0" xfId="0"/>
    <xf numFmtId="0" fontId="35" fillId="0" borderId="27" pivotButton="0" quotePrefix="0" xfId="0"/>
    <xf numFmtId="0" fontId="35" fillId="0" borderId="27" applyAlignment="1" pivotButton="0" quotePrefix="0" xfId="0">
      <alignment horizontal="center"/>
    </xf>
    <xf numFmtId="0" fontId="35" fillId="0" borderId="27" pivotButton="0" quotePrefix="0" xfId="0"/>
    <xf numFmtId="0" fontId="36" fillId="2" borderId="27" pivotButton="0" quotePrefix="0" xfId="0"/>
    <xf numFmtId="0" fontId="36" fillId="2" borderId="27" applyAlignment="1" pivotButton="0" quotePrefix="0" xfId="0">
      <alignment horizontal="center"/>
    </xf>
    <xf numFmtId="0" fontId="37" fillId="0" borderId="27" pivotButton="0" quotePrefix="0" xfId="0"/>
    <xf numFmtId="0" fontId="36" fillId="0" borderId="27" pivotButton="0" quotePrefix="0" xfId="0"/>
    <xf numFmtId="0" fontId="38" fillId="0" borderId="27" pivotButton="0" quotePrefix="0" xfId="0"/>
    <xf numFmtId="0" fontId="35" fillId="2" borderId="27" pivotButton="0" quotePrefix="0" xfId="0"/>
    <xf numFmtId="0" fontId="37" fillId="0" borderId="27" applyAlignment="1" pivotButton="0" quotePrefix="0" xfId="0">
      <alignment horizontal="center"/>
    </xf>
    <xf numFmtId="0" fontId="37" fillId="0" borderId="27" pivotButton="0" quotePrefix="0" xfId="0"/>
    <xf numFmtId="0" fontId="16" fillId="3" borderId="0" applyAlignment="1" pivotButton="0" quotePrefix="0" xfId="0">
      <alignment horizontal="center" vertical="center"/>
    </xf>
    <xf numFmtId="0" fontId="41" fillId="0" borderId="0" applyAlignment="1" applyProtection="1" pivotButton="0" quotePrefix="0" xfId="0">
      <alignment horizontal="center"/>
      <protection locked="0" hidden="0"/>
    </xf>
    <xf numFmtId="0" fontId="19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17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7" fontId="2" fillId="0" borderId="0" applyAlignment="1" pivotButton="0" quotePrefix="0" xfId="1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7" fontId="5" fillId="0" borderId="0" applyAlignment="1" pivotButton="0" quotePrefix="0" xfId="1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167" fontId="3" fillId="0" borderId="0" applyAlignment="1" pivotButton="0" quotePrefix="0" xfId="1">
      <alignment horizontal="center"/>
    </xf>
    <xf numFmtId="0" fontId="39" fillId="0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167" fontId="39" fillId="0" borderId="0" applyAlignment="1" pivotButton="0" quotePrefix="0" xfId="1">
      <alignment horizontal="center"/>
    </xf>
    <xf numFmtId="0" fontId="39" fillId="0" borderId="0" pivotButton="0" quotePrefix="0" xfId="0"/>
    <xf numFmtId="0" fontId="39" fillId="0" borderId="0" applyAlignment="1" pivotButton="0" quotePrefix="0" xfId="0">
      <alignment horizontal="left"/>
    </xf>
    <xf numFmtId="0" fontId="39" fillId="0" borderId="0" pivotButton="0" quotePrefix="0" xfId="0"/>
    <xf numFmtId="0" fontId="19" fillId="0" borderId="0" pivotButton="0" quotePrefix="0" xfId="0"/>
    <xf numFmtId="0" fontId="27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1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7" fontId="0" fillId="0" borderId="0" pivotButton="0" quotePrefix="0" xfId="1"/>
    <xf numFmtId="167" fontId="0" fillId="0" borderId="0" applyAlignment="1" pivotButton="0" quotePrefix="0" xfId="1">
      <alignment horizontal="left"/>
    </xf>
    <xf numFmtId="0" fontId="3" fillId="0" borderId="0" applyAlignment="1" pivotButton="0" quotePrefix="0" xfId="0">
      <alignment horizontal="center"/>
    </xf>
    <xf numFmtId="167" fontId="40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165" fontId="19" fillId="0" borderId="0" applyProtection="1" pivotButton="0" quotePrefix="0" xfId="0">
      <protection locked="0" hidden="0"/>
    </xf>
    <xf numFmtId="0" fontId="0" fillId="5" borderId="0" applyAlignment="1" pivotButton="0" quotePrefix="0" xfId="0">
      <alignment horizontal="center"/>
    </xf>
    <xf numFmtId="0" fontId="0" fillId="0" borderId="29" pivotButton="0" quotePrefix="0" xfId="0"/>
    <xf numFmtId="0" fontId="15" fillId="0" borderId="29" pivotButton="0" quotePrefix="0" xfId="0"/>
    <xf numFmtId="0" fontId="0" fillId="5" borderId="29" applyAlignment="1" pivotButton="0" quotePrefix="0" xfId="0">
      <alignment horizontal="center"/>
    </xf>
    <xf numFmtId="0" fontId="0" fillId="0" borderId="29" pivotButton="0" quotePrefix="0" xfId="0"/>
    <xf numFmtId="0" fontId="0" fillId="0" borderId="29" pivotButton="0" quotePrefix="0" xfId="0"/>
    <xf numFmtId="168" fontId="0" fillId="0" borderId="0" applyProtection="1" pivotButton="0" quotePrefix="0" xfId="0">
      <protection locked="0" hidden="0"/>
    </xf>
    <xf numFmtId="169" fontId="0" fillId="0" borderId="0" pivotButton="0" quotePrefix="0" xfId="1"/>
    <xf numFmtId="167" fontId="4" fillId="0" borderId="0" pivotButton="0" quotePrefix="0" xfId="1"/>
    <xf numFmtId="167" fontId="2" fillId="0" borderId="0" pivotButton="0" quotePrefix="0" xfId="1"/>
    <xf numFmtId="167" fontId="5" fillId="0" borderId="0" pivotButton="0" quotePrefix="0" xfId="1"/>
    <xf numFmtId="169" fontId="0" fillId="0" borderId="0" applyAlignment="1" pivotButton="0" quotePrefix="0" xfId="1">
      <alignment horizontal="center"/>
    </xf>
    <xf numFmtId="169" fontId="4" fillId="0" borderId="0" pivotButton="0" quotePrefix="0" xfId="1"/>
    <xf numFmtId="169" fontId="2" fillId="0" borderId="0" pivotButton="0" quotePrefix="0" xfId="1"/>
    <xf numFmtId="169" fontId="5" fillId="0" borderId="0" pivotButton="0" quotePrefix="0" xfId="1"/>
    <xf numFmtId="169" fontId="0" fillId="6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167" fontId="0" fillId="6" borderId="0" pivotButton="0" quotePrefix="0" xfId="1"/>
    <xf numFmtId="0" fontId="0" fillId="6" borderId="0" applyAlignment="1" pivotButton="0" quotePrefix="0" xfId="0">
      <alignment horizontal="center"/>
    </xf>
    <xf numFmtId="167" fontId="0" fillId="6" borderId="0" applyAlignment="1" pivotButton="0" quotePrefix="0" xfId="1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left"/>
    </xf>
    <xf numFmtId="0" fontId="0" fillId="0" borderId="29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67" fontId="3" fillId="0" borderId="29" applyAlignment="1" pivotButton="0" quotePrefix="0" xfId="1">
      <alignment horizontal="center"/>
    </xf>
    <xf numFmtId="169" fontId="3" fillId="0" borderId="29" applyAlignment="1" pivotButton="0" quotePrefix="0" xfId="1">
      <alignment horizontal="center"/>
    </xf>
    <xf numFmtId="0" fontId="0" fillId="0" borderId="29" pivotButton="0" quotePrefix="0" xfId="0"/>
    <xf numFmtId="0" fontId="0" fillId="0" borderId="29" applyAlignment="1" pivotButton="0" quotePrefix="0" xfId="0">
      <alignment horizontal="left"/>
    </xf>
    <xf numFmtId="167" fontId="0" fillId="0" borderId="29" pivotButton="0" quotePrefix="0" xfId="1"/>
    <xf numFmtId="169" fontId="0" fillId="0" borderId="29" pivotButton="0" quotePrefix="0" xfId="1"/>
    <xf numFmtId="167" fontId="0" fillId="0" borderId="29" applyAlignment="1" pivotButton="0" quotePrefix="0" xfId="1">
      <alignment horizontal="center"/>
    </xf>
    <xf numFmtId="0" fontId="0" fillId="6" borderId="29" pivotButton="0" quotePrefix="0" xfId="0"/>
    <xf numFmtId="0" fontId="4" fillId="0" borderId="29" pivotButton="0" quotePrefix="0" xfId="0"/>
    <xf numFmtId="167" fontId="4" fillId="0" borderId="29" pivotButton="0" quotePrefix="0" xfId="1"/>
    <xf numFmtId="169" fontId="4" fillId="0" borderId="29" pivotButton="0" quotePrefix="0" xfId="1"/>
    <xf numFmtId="17" fontId="0" fillId="0" borderId="29" pivotButton="0" quotePrefix="0" xfId="0"/>
    <xf numFmtId="0" fontId="5" fillId="0" borderId="29" pivotButton="0" quotePrefix="0" xfId="0"/>
    <xf numFmtId="0" fontId="0" fillId="0" borderId="29" applyAlignment="1" pivotButton="0" quotePrefix="0" xfId="0">
      <alignment horizontal="center"/>
    </xf>
    <xf numFmtId="0" fontId="2" fillId="0" borderId="29" pivotButton="0" quotePrefix="0" xfId="0"/>
    <xf numFmtId="0" fontId="2" fillId="0" borderId="29" applyAlignment="1" pivotButton="0" quotePrefix="0" xfId="0">
      <alignment horizontal="center"/>
    </xf>
    <xf numFmtId="167" fontId="2" fillId="0" borderId="29" pivotButton="0" quotePrefix="0" xfId="1"/>
    <xf numFmtId="169" fontId="2" fillId="0" borderId="29" pivotButton="0" quotePrefix="0" xfId="1"/>
    <xf numFmtId="0" fontId="2" fillId="6" borderId="29" pivotButton="0" quotePrefix="0" xfId="0"/>
    <xf numFmtId="0" fontId="2" fillId="0" borderId="29" applyAlignment="1" pivotButton="0" quotePrefix="0" xfId="0">
      <alignment horizontal="center"/>
    </xf>
    <xf numFmtId="167" fontId="2" fillId="0" borderId="29" applyAlignment="1" pivotButton="0" quotePrefix="0" xfId="1">
      <alignment horizontal="center"/>
    </xf>
    <xf numFmtId="0" fontId="2" fillId="0" borderId="29" pivotButton="0" quotePrefix="0" xfId="0"/>
    <xf numFmtId="0" fontId="2" fillId="0" borderId="29" applyAlignment="1" pivotButton="0" quotePrefix="0" xfId="0">
      <alignment horizontal="left"/>
    </xf>
    <xf numFmtId="167" fontId="5" fillId="0" borderId="29" pivotButton="0" quotePrefix="0" xfId="1"/>
    <xf numFmtId="169" fontId="5" fillId="0" borderId="29" pivotButton="0" quotePrefix="0" xfId="1"/>
    <xf numFmtId="0" fontId="5" fillId="6" borderId="29" pivotButton="0" quotePrefix="0" xfId="0"/>
    <xf numFmtId="0" fontId="5" fillId="0" borderId="29" applyAlignment="1" pivotButton="0" quotePrefix="0" xfId="0">
      <alignment horizontal="center"/>
    </xf>
    <xf numFmtId="0" fontId="5" fillId="0" borderId="29" applyAlignment="1" pivotButton="0" quotePrefix="0" xfId="0">
      <alignment horizontal="center"/>
    </xf>
    <xf numFmtId="167" fontId="5" fillId="0" borderId="29" applyAlignment="1" pivotButton="0" quotePrefix="0" xfId="1">
      <alignment horizontal="center"/>
    </xf>
    <xf numFmtId="0" fontId="5" fillId="0" borderId="29" pivotButton="0" quotePrefix="0" xfId="0"/>
    <xf numFmtId="0" fontId="5" fillId="0" borderId="29" applyAlignment="1" pivotButton="0" quotePrefix="0" xfId="0">
      <alignment horizontal="left"/>
    </xf>
    <xf numFmtId="0" fontId="3" fillId="0" borderId="29" pivotButton="0" quotePrefix="0" xfId="0"/>
    <xf numFmtId="0" fontId="0" fillId="0" borderId="29" applyAlignment="1" pivotButton="0" quotePrefix="0" xfId="0">
      <alignment horizontal="center"/>
    </xf>
    <xf numFmtId="0" fontId="6" fillId="0" borderId="29" pivotButton="0" quotePrefix="0" xfId="0"/>
    <xf numFmtId="0" fontId="39" fillId="0" borderId="29" applyAlignment="1" pivotButton="0" quotePrefix="0" xfId="0">
      <alignment horizontal="center"/>
    </xf>
    <xf numFmtId="0" fontId="39" fillId="0" borderId="29" applyAlignment="1" pivotButton="0" quotePrefix="0" xfId="0">
      <alignment horizontal="center"/>
    </xf>
    <xf numFmtId="167" fontId="39" fillId="0" borderId="29" applyAlignment="1" pivotButton="0" quotePrefix="0" xfId="1">
      <alignment horizontal="center"/>
    </xf>
    <xf numFmtId="0" fontId="39" fillId="0" borderId="29" pivotButton="0" quotePrefix="0" xfId="0"/>
    <xf numFmtId="0" fontId="39" fillId="0" borderId="29" applyAlignment="1" pivotButton="0" quotePrefix="0" xfId="0">
      <alignment horizontal="left"/>
    </xf>
    <xf numFmtId="0" fontId="39" fillId="0" borderId="29" pivotButton="0" quotePrefix="0" xfId="0"/>
    <xf numFmtId="0" fontId="19" fillId="0" borderId="29" pivotButton="0" quotePrefix="0" xfId="0"/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 wrapText="1"/>
    </xf>
    <xf numFmtId="0" fontId="3" fillId="0" borderId="29" applyAlignment="1" pivotButton="0" quotePrefix="0" xfId="0">
      <alignment horizontal="center"/>
    </xf>
    <xf numFmtId="0" fontId="0" fillId="0" borderId="29" pivotButton="0" quotePrefix="0" xfId="0"/>
    <xf numFmtId="0" fontId="0" fillId="0" borderId="29" applyAlignment="1" pivotButton="0" quotePrefix="0" xfId="0">
      <alignment horizontal="left"/>
    </xf>
    <xf numFmtId="167" fontId="0" fillId="0" borderId="29" applyAlignment="1" pivotButton="0" quotePrefix="0" xfId="1">
      <alignment horizontal="left"/>
    </xf>
    <xf numFmtId="169" fontId="0" fillId="6" borderId="29" pivotButton="0" quotePrefix="0" xfId="1"/>
    <xf numFmtId="0" fontId="3" fillId="0" borderId="29" applyAlignment="1" pivotButton="0" quotePrefix="0" xfId="0">
      <alignment horizontal="center"/>
    </xf>
    <xf numFmtId="167" fontId="40" fillId="0" borderId="29" applyAlignment="1" pivotButton="0" quotePrefix="0" xfId="0">
      <alignment horizontal="center"/>
    </xf>
    <xf numFmtId="0" fontId="0" fillId="7" borderId="29" pivotButton="0" quotePrefix="0" xfId="0"/>
    <xf numFmtId="0" fontId="0" fillId="0" borderId="30" pivotButton="0" quotePrefix="0" xfId="0"/>
    <xf numFmtId="0" fontId="0" fillId="8" borderId="29" pivotButton="0" quotePrefix="0" xfId="0"/>
    <xf numFmtId="0" fontId="16" fillId="0" borderId="0" applyAlignment="1" pivotButton="0" quotePrefix="0" xfId="0">
      <alignment vertical="center"/>
    </xf>
    <xf numFmtId="0" fontId="16" fillId="0" borderId="25" applyAlignment="1" pivotButton="0" quotePrefix="0" xfId="0">
      <alignment vertical="center"/>
    </xf>
    <xf numFmtId="0" fontId="16" fillId="0" borderId="0" pivotButton="0" quotePrefix="0" xfId="0"/>
    <xf numFmtId="0" fontId="16" fillId="0" borderId="0" applyAlignment="1" applyProtection="1" pivotButton="0" quotePrefix="0" xfId="0">
      <alignment vertical="center" wrapText="1"/>
      <protection locked="0" hidden="0"/>
    </xf>
    <xf numFmtId="0" fontId="16" fillId="0" borderId="26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17" fontId="18" fillId="0" borderId="28" applyAlignment="1" applyProtection="1" pivotButton="0" quotePrefix="0" xfId="0">
      <alignment vertical="center" wrapText="1"/>
      <protection locked="0" hidden="0"/>
    </xf>
    <xf numFmtId="17" fontId="18" fillId="0" borderId="20" applyAlignment="1" applyProtection="1" pivotButton="0" quotePrefix="0" xfId="0">
      <alignment vertical="center" wrapText="1"/>
      <protection locked="0" hidden="0"/>
    </xf>
    <xf numFmtId="17" fontId="18" fillId="0" borderId="21" applyAlignment="1" applyProtection="1" pivotButton="0" quotePrefix="0" xfId="0">
      <alignment vertical="center" wrapText="1"/>
      <protection locked="0" hidden="0"/>
    </xf>
    <xf numFmtId="0" fontId="18" fillId="0" borderId="11" applyAlignment="1" applyProtection="1" pivotButton="0" quotePrefix="0" xfId="0">
      <alignment vertical="center"/>
      <protection locked="0" hidden="0"/>
    </xf>
    <xf numFmtId="165" fontId="18" fillId="0" borderId="5" applyAlignment="1" applyProtection="1" pivotButton="0" quotePrefix="0" xfId="0">
      <alignment vertical="center"/>
      <protection locked="0" hidden="0"/>
    </xf>
    <xf numFmtId="165" fontId="18" fillId="0" borderId="11" applyAlignment="1" applyProtection="1" pivotButton="0" quotePrefix="0" xfId="0">
      <alignment vertical="center"/>
      <protection locked="0" hidden="0"/>
    </xf>
    <xf numFmtId="165" fontId="18" fillId="0" borderId="20" applyAlignment="1" pivotButton="0" quotePrefix="0" xfId="1">
      <alignment vertical="center"/>
    </xf>
    <xf numFmtId="0" fontId="18" fillId="0" borderId="16" applyAlignment="1" applyProtection="1" pivotButton="0" quotePrefix="0" xfId="0">
      <alignment vertical="center"/>
      <protection locked="0" hidden="0"/>
    </xf>
    <xf numFmtId="165" fontId="18" fillId="0" borderId="16" applyAlignment="1" applyProtection="1" pivotButton="0" quotePrefix="0" xfId="0">
      <alignment vertical="center"/>
      <protection locked="0" hidden="0"/>
    </xf>
    <xf numFmtId="165" fontId="18" fillId="0" borderId="13" applyAlignment="1" pivotButton="0" quotePrefix="0" xfId="1">
      <alignment vertical="center"/>
    </xf>
    <xf numFmtId="0" fontId="13" fillId="0" borderId="0" pivotButton="0" quotePrefix="0" xfId="0"/>
    <xf numFmtId="0" fontId="7" fillId="0" borderId="0" applyProtection="1" pivotButton="0" quotePrefix="0" xfId="0">
      <protection locked="0" hidden="0"/>
    </xf>
    <xf numFmtId="0" fontId="17" fillId="0" borderId="16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6" fillId="0" borderId="21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0" fontId="24" fillId="0" borderId="21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/>
    </xf>
    <xf numFmtId="0" fontId="24" fillId="0" borderId="25" applyAlignment="1" pivotButton="0" quotePrefix="0" xfId="0">
      <alignment horizontal="left"/>
    </xf>
    <xf numFmtId="17" fontId="18" fillId="0" borderId="0" applyAlignment="1" applyProtection="1" pivotButton="0" quotePrefix="0" xfId="0">
      <alignment horizontal="left" vertical="center"/>
      <protection locked="0" hidden="0"/>
    </xf>
    <xf numFmtId="0" fontId="20" fillId="0" borderId="0" applyAlignment="1" pivotButton="0" quotePrefix="0" xfId="0">
      <alignment horizontal="center"/>
    </xf>
    <xf numFmtId="17" fontId="18" fillId="0" borderId="32" applyAlignment="1" applyProtection="1" pivotButton="0" quotePrefix="0" xfId="0">
      <alignment horizontal="left"/>
      <protection locked="0" hidden="0"/>
    </xf>
    <xf numFmtId="17" fontId="18" fillId="0" borderId="31" applyAlignment="1" applyProtection="1" pivotButton="0" quotePrefix="0" xfId="0">
      <alignment vertical="center" wrapText="1"/>
      <protection locked="0" hidden="0"/>
    </xf>
    <xf numFmtId="0" fontId="24" fillId="0" borderId="0" applyAlignment="1" pivotButton="0" quotePrefix="0" xfId="0">
      <alignment horizontal="center" vertical="center" wrapText="1"/>
    </xf>
    <xf numFmtId="15" fontId="16" fillId="2" borderId="25" applyProtection="1" pivotButton="0" quotePrefix="0" xfId="0">
      <protection locked="0" hidden="0"/>
    </xf>
    <xf numFmtId="15" fontId="16" fillId="2" borderId="0" applyProtection="1" pivotButton="0" quotePrefix="0" xfId="0">
      <protection locked="0" hidden="0"/>
    </xf>
    <xf numFmtId="0" fontId="41" fillId="0" borderId="0" applyAlignment="1" pivotButton="0" quotePrefix="0" xfId="0">
      <alignment vertical="center"/>
    </xf>
    <xf numFmtId="0" fontId="17" fillId="0" borderId="11" applyAlignment="1" pivotButton="0" quotePrefix="0" xfId="0">
      <alignment horizontal="center" vertical="center" wrapText="1"/>
    </xf>
    <xf numFmtId="167" fontId="17" fillId="0" borderId="16" applyAlignment="1" pivotButton="0" quotePrefix="0" xfId="1">
      <alignment horizontal="center" vertical="center" wrapText="1"/>
    </xf>
    <xf numFmtId="0" fontId="18" fillId="0" borderId="0" applyAlignment="1" applyProtection="1" pivotButton="0" quotePrefix="0" xfId="0">
      <alignment vertical="center"/>
      <protection locked="0" hidden="0"/>
    </xf>
    <xf numFmtId="0" fontId="16" fillId="0" borderId="0" applyAlignment="1" pivotButton="0" quotePrefix="0" xfId="0">
      <alignment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0" fontId="18" fillId="0" borderId="5" applyAlignment="1" applyProtection="1" pivotButton="0" quotePrefix="0" xfId="1">
      <alignment horizontal="center" vertical="center"/>
      <protection locked="0" hidden="0"/>
    </xf>
    <xf numFmtId="165" fontId="18" fillId="0" borderId="16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17" fontId="18" fillId="0" borderId="13" applyAlignment="1" applyProtection="1" pivotButton="0" quotePrefix="0" xfId="0">
      <alignment horizontal="center"/>
      <protection locked="0" hidden="0"/>
    </xf>
    <xf numFmtId="17" fontId="18" fillId="0" borderId="14" applyAlignment="1" applyProtection="1" pivotButton="0" quotePrefix="0" xfId="0">
      <alignment vertical="center" wrapText="1"/>
      <protection locked="0" hidden="0"/>
    </xf>
    <xf numFmtId="17" fontId="18" fillId="0" borderId="22" applyAlignment="1" applyProtection="1" pivotButton="0" quotePrefix="0" xfId="0">
      <alignment vertical="center" wrapText="1"/>
      <protection locked="0" hidden="0"/>
    </xf>
    <xf numFmtId="17" fontId="18" fillId="0" borderId="16" applyAlignment="1" applyProtection="1" pivotButton="0" quotePrefix="0" xfId="0">
      <alignment vertical="center" wrapText="1"/>
      <protection locked="0" hidden="0"/>
    </xf>
    <xf numFmtId="17" fontId="18" fillId="0" borderId="11" applyAlignment="1" applyProtection="1" pivotButton="0" quotePrefix="0" xfId="0">
      <alignment vertical="center" wrapText="1"/>
      <protection locked="0" hidden="0"/>
    </xf>
    <xf numFmtId="0" fontId="26" fillId="0" borderId="0" applyAlignment="1" applyProtection="1" pivotButton="0" quotePrefix="0" xfId="0">
      <alignment vertical="center" wrapText="1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horizontal="left" vertical="center"/>
      <protection locked="0" hidden="0"/>
    </xf>
    <xf numFmtId="170" fontId="17" fillId="0" borderId="14" applyAlignment="1" pivotButton="0" quotePrefix="0" xfId="0">
      <alignment horizontal="center" wrapText="1"/>
    </xf>
    <xf numFmtId="165" fontId="18" fillId="0" borderId="5" applyAlignment="1" applyProtection="1" pivotButton="0" quotePrefix="0" xfId="0">
      <alignment horizontal="center"/>
      <protection locked="0" hidden="0"/>
    </xf>
    <xf numFmtId="165" fontId="18" fillId="0" borderId="5" applyAlignment="1" pivotButton="0" quotePrefix="0" xfId="1">
      <alignment horizontal="center"/>
    </xf>
    <xf numFmtId="165" fontId="18" fillId="0" borderId="19" pivotButton="0" quotePrefix="0" xfId="1"/>
    <xf numFmtId="165" fontId="18" fillId="0" borderId="19" applyAlignment="1" pivotButton="0" quotePrefix="0" xfId="1">
      <alignment horizontal="center"/>
    </xf>
    <xf numFmtId="171" fontId="18" fillId="0" borderId="5" applyProtection="1" pivotButton="0" quotePrefix="0" xfId="0">
      <protection locked="0" hidden="0"/>
    </xf>
    <xf numFmtId="0" fontId="44" fillId="0" borderId="0" applyAlignment="1" applyProtection="1" pivotButton="0" quotePrefix="0" xfId="0">
      <alignment horizontal="center"/>
      <protection locked="0" hidden="0"/>
    </xf>
    <xf numFmtId="0" fontId="17" fillId="9" borderId="37" applyAlignment="1" pivotButton="0" quotePrefix="0" xfId="0">
      <alignment horizontal="center" vertical="center" wrapText="1"/>
    </xf>
    <xf numFmtId="0" fontId="17" fillId="9" borderId="35" applyAlignment="1" pivotButton="0" quotePrefix="0" xfId="0">
      <alignment horizontal="center" vertical="center" wrapText="1"/>
    </xf>
    <xf numFmtId="1" fontId="16" fillId="2" borderId="0" applyAlignment="1" applyProtection="1" pivotButton="0" quotePrefix="0" xfId="0">
      <alignment horizontal="center"/>
      <protection locked="0" hidden="0"/>
    </xf>
    <xf numFmtId="49" fontId="20" fillId="0" borderId="25" applyAlignment="1" pivotButton="0" quotePrefix="0" xfId="0">
      <alignment horizontal="center"/>
    </xf>
    <xf numFmtId="1" fontId="20" fillId="0" borderId="25" applyAlignment="1" pivotButton="0" quotePrefix="0" xfId="0">
      <alignment horizontal="center"/>
    </xf>
    <xf numFmtId="1" fontId="1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horizontal="center"/>
      <protection locked="0" hidden="0"/>
    </xf>
    <xf numFmtId="0" fontId="44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3" fillId="0" borderId="0" applyProtection="1" pivotButton="0" quotePrefix="0" xfId="0">
      <protection locked="0" hidden="0"/>
    </xf>
    <xf numFmtId="0" fontId="16" fillId="0" borderId="0" applyAlignment="1" pivotButton="0" quotePrefix="0" xfId="0">
      <alignment horizontal="center"/>
    </xf>
    <xf numFmtId="0" fontId="0" fillId="6" borderId="29" applyAlignment="1" pivotButton="0" quotePrefix="0" xfId="0">
      <alignment horizontal="left"/>
    </xf>
    <xf numFmtId="0" fontId="47" fillId="8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49" fillId="8" borderId="0" applyAlignment="1" pivotButton="0" quotePrefix="0" xfId="0">
      <alignment horizontal="left"/>
    </xf>
    <xf numFmtId="17" fontId="18" fillId="0" borderId="0" applyAlignment="1" applyProtection="1" pivotButton="0" quotePrefix="0" xfId="0">
      <alignment horizontal="left"/>
      <protection locked="0" hidden="0"/>
    </xf>
    <xf numFmtId="17" fontId="50" fillId="0" borderId="19" applyAlignment="1" applyProtection="1" pivotButton="0" quotePrefix="0" xfId="0">
      <alignment horizontal="left"/>
      <protection locked="0" hidden="0"/>
    </xf>
    <xf numFmtId="17" fontId="50" fillId="0" borderId="0" applyAlignment="1" applyProtection="1" pivotButton="0" quotePrefix="0" xfId="0">
      <alignment horizontal="left" vertical="center"/>
      <protection locked="0" hidden="0"/>
    </xf>
    <xf numFmtId="17" fontId="50" fillId="0" borderId="0" applyAlignment="1" applyProtection="1" pivotButton="0" quotePrefix="0" xfId="0">
      <alignment horizontal="left"/>
      <protection locked="0" hidden="0"/>
    </xf>
    <xf numFmtId="0" fontId="16" fillId="6" borderId="27" applyAlignment="1" pivotButton="0" quotePrefix="0" xfId="0">
      <alignment horizontal="center"/>
    </xf>
    <xf numFmtId="0" fontId="48" fillId="0" borderId="27" applyProtection="1" pivotButton="0" quotePrefix="0" xfId="0">
      <protection locked="0" hidden="0"/>
    </xf>
    <xf numFmtId="0" fontId="18" fillId="6" borderId="27" applyAlignment="1" pivotButton="0" quotePrefix="0" xfId="0">
      <alignment horizontal="center"/>
    </xf>
    <xf numFmtId="17" fontId="50" fillId="0" borderId="13" applyAlignment="1" applyProtection="1" pivotButton="0" quotePrefix="0" xfId="0">
      <alignment horizontal="left" vertical="center"/>
      <protection locked="0" hidden="0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0" fontId="24" fillId="5" borderId="39" applyAlignment="1" applyProtection="1" pivotButton="0" quotePrefix="0" xfId="0">
      <alignment horizontal="center"/>
      <protection locked="0" hidden="0"/>
    </xf>
    <xf numFmtId="0" fontId="48" fillId="0" borderId="39" applyProtection="1" pivotButton="0" quotePrefix="0" xfId="0">
      <protection locked="0" hidden="0"/>
    </xf>
    <xf numFmtId="165" fontId="18" fillId="0" borderId="16" applyAlignment="1" pivotButton="0" quotePrefix="0" xfId="1">
      <alignment horizont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0" fontId="18" fillId="0" borderId="5" applyAlignment="1" applyProtection="1" pivotButton="0" quotePrefix="0" xfId="1">
      <alignment horizontal="center" vertical="center"/>
      <protection locked="0" hidden="0"/>
    </xf>
    <xf numFmtId="165" fontId="18" fillId="0" borderId="16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3" fillId="5" borderId="41" applyProtection="1" pivotButton="0" quotePrefix="0" xfId="0">
      <protection locked="0" hidden="0"/>
    </xf>
    <xf numFmtId="0" fontId="0" fillId="5" borderId="39" applyProtection="1" pivotButton="0" quotePrefix="0" xfId="0">
      <protection locked="0" hidden="0"/>
    </xf>
    <xf numFmtId="0" fontId="3" fillId="5" borderId="27" applyProtection="1" pivotButton="0" quotePrefix="0" xfId="0">
      <protection locked="0" hidden="0"/>
    </xf>
    <xf numFmtId="0" fontId="16" fillId="10" borderId="27" applyAlignment="1" pivotButton="0" quotePrefix="0" xfId="0">
      <alignment horizontal="center"/>
    </xf>
    <xf numFmtId="1" fontId="16" fillId="0" borderId="40" applyAlignment="1" pivotButton="0" quotePrefix="0" xfId="0">
      <alignment horizontal="center"/>
    </xf>
    <xf numFmtId="172" fontId="16" fillId="0" borderId="4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42" applyProtection="1" pivotButton="0" quotePrefix="0" xfId="0">
      <protection locked="0" hidden="0"/>
    </xf>
    <xf numFmtId="0" fontId="16" fillId="0" borderId="42" applyAlignment="1" applyProtection="1" pivotButton="0" quotePrefix="0" xfId="0">
      <alignment horizontal="center"/>
      <protection locked="0" hidden="0"/>
    </xf>
    <xf numFmtId="0" fontId="20" fillId="0" borderId="42" applyProtection="1" pivotButton="0" quotePrefix="0" xfId="0">
      <protection locked="0" hidden="0"/>
    </xf>
    <xf numFmtId="0" fontId="10" fillId="0" borderId="42" applyAlignment="1" applyProtection="1" pivotButton="0" quotePrefix="0" xfId="0">
      <alignment horizontal="center"/>
      <protection locked="0" hidden="0"/>
    </xf>
    <xf numFmtId="0" fontId="0" fillId="0" borderId="42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pivotButton="0" quotePrefix="0" xfId="0"/>
    <xf numFmtId="0" fontId="6" fillId="0" borderId="0" applyProtection="1" pivotButton="0" quotePrefix="0" xfId="0">
      <protection locked="0" hidden="0"/>
    </xf>
    <xf numFmtId="0" fontId="41" fillId="0" borderId="0" applyAlignment="1" applyProtection="1" pivotButton="0" quotePrefix="0" xfId="0">
      <alignment horizontal="center"/>
      <protection locked="0" hidden="0"/>
    </xf>
    <xf numFmtId="0" fontId="14" fillId="0" borderId="0" applyAlignment="1" applyProtection="1" pivotButton="0" quotePrefix="0" xfId="0">
      <alignment horizontal="right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165" fontId="18" fillId="0" borderId="20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7" fillId="9" borderId="19" applyAlignment="1" pivotButton="0" quotePrefix="0" xfId="0">
      <alignment vertical="center" wrapText="1"/>
    </xf>
    <xf numFmtId="0" fontId="17" fillId="9" borderId="28" applyAlignment="1" pivotButton="0" quotePrefix="0" xfId="0">
      <alignment vertical="center" wrapText="1"/>
    </xf>
    <xf numFmtId="0" fontId="17" fillId="9" borderId="13" applyAlignment="1" pivotButton="0" quotePrefix="0" xfId="0">
      <alignment vertical="center" wrapText="1"/>
    </xf>
    <xf numFmtId="0" fontId="17" fillId="9" borderId="0" applyAlignment="1" pivotButton="0" quotePrefix="0" xfId="0">
      <alignment vertical="center" wrapText="1"/>
    </xf>
    <xf numFmtId="0" fontId="17" fillId="9" borderId="20" applyAlignment="1" pivotButton="0" quotePrefix="0" xfId="0">
      <alignment vertical="center" wrapText="1"/>
    </xf>
    <xf numFmtId="0" fontId="17" fillId="9" borderId="21" applyAlignment="1" pivotButton="0" quotePrefix="0" xfId="0">
      <alignment vertical="center" wrapText="1"/>
    </xf>
    <xf numFmtId="0" fontId="17" fillId="9" borderId="40" applyAlignment="1" pivotButton="0" quotePrefix="0" xfId="0">
      <alignment vertical="center" wrapText="1"/>
    </xf>
    <xf numFmtId="0" fontId="17" fillId="9" borderId="40" applyAlignment="1" pivotButton="0" quotePrefix="0" xfId="0">
      <alignment horizontal="center" vertical="center" wrapText="1"/>
    </xf>
    <xf numFmtId="0" fontId="18" fillId="0" borderId="18" applyAlignment="1" applyProtection="1" pivotButton="0" quotePrefix="0" xfId="1">
      <alignment horizontal="center" vertical="center"/>
      <protection locked="0" hidden="0"/>
    </xf>
    <xf numFmtId="17" fontId="18" fillId="0" borderId="0" applyAlignment="1" applyProtection="1" pivotButton="0" quotePrefix="0" xfId="0">
      <alignment vertical="center" wrapText="1"/>
      <protection locked="0" hidden="0"/>
    </xf>
    <xf numFmtId="17" fontId="18" fillId="0" borderId="32" applyAlignment="1" applyProtection="1" pivotButton="0" quotePrefix="0" xfId="0">
      <alignment vertical="center" wrapText="1"/>
      <protection locked="0" hidden="0"/>
    </xf>
    <xf numFmtId="169" fontId="18" fillId="9" borderId="40" applyAlignment="1" pivotButton="0" quotePrefix="0" xfId="1">
      <alignment horizontal="center" vertical="center" wrapText="1"/>
    </xf>
    <xf numFmtId="170" fontId="18" fillId="0" borderId="14" applyAlignment="1" pivotButton="0" quotePrefix="0" xfId="0">
      <alignment horizontal="center" wrapText="1"/>
    </xf>
    <xf numFmtId="164" fontId="12" fillId="0" borderId="25" applyAlignment="1" applyProtection="1" pivotButton="0" quotePrefix="0" xfId="0">
      <alignment horizontal="center"/>
      <protection locked="0" hidden="0"/>
    </xf>
    <xf numFmtId="0" fontId="20" fillId="2" borderId="0" applyProtection="1" pivotButton="0" quotePrefix="0" xfId="0">
      <protection locked="0" hidden="0"/>
    </xf>
    <xf numFmtId="169" fontId="18" fillId="0" borderId="14" applyAlignment="1" pivotButton="0" quotePrefix="0" xfId="1">
      <alignment horizontal="center" vertical="center" wrapText="1"/>
    </xf>
    <xf numFmtId="0" fontId="14" fillId="0" borderId="0" applyAlignment="1" applyProtection="1" pivotButton="0" quotePrefix="0" xfId="0">
      <alignment horizontal="right" vertic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170" fontId="18" fillId="0" borderId="14" applyAlignment="1" applyProtection="1" pivotButton="0" quotePrefix="0" xfId="0">
      <alignment vertical="center" wrapText="1"/>
      <protection locked="0" hidden="0"/>
    </xf>
    <xf numFmtId="0" fontId="16" fillId="0" borderId="25" applyAlignment="1" pivotButton="0" quotePrefix="0" xfId="0">
      <alignment horizontal="left"/>
    </xf>
    <xf numFmtId="0" fontId="51" fillId="9" borderId="5" applyAlignment="1" pivotButton="0" quotePrefix="0" xfId="0">
      <alignment horizontal="center" wrapText="1"/>
    </xf>
    <xf numFmtId="0" fontId="53" fillId="0" borderId="27" pivotButton="0" quotePrefix="0" xfId="0"/>
    <xf numFmtId="0" fontId="53" fillId="0" borderId="27" applyAlignment="1" pivotButton="0" quotePrefix="0" xfId="0">
      <alignment horizontal="center"/>
    </xf>
    <xf numFmtId="0" fontId="53" fillId="0" borderId="27" applyAlignment="1" pivotButton="0" quotePrefix="0" xfId="0">
      <alignment horizontal="center"/>
    </xf>
    <xf numFmtId="0" fontId="54" fillId="0" borderId="27" pivotButton="0" quotePrefix="0" xfId="0"/>
    <xf numFmtId="0" fontId="55" fillId="0" borderId="27" pivotButton="0" quotePrefix="0" xfId="0"/>
    <xf numFmtId="0" fontId="56" fillId="0" borderId="27" pivotButton="0" quotePrefix="0" xfId="0"/>
    <xf numFmtId="0" fontId="57" fillId="0" borderId="27" applyAlignment="1" pivotButton="0" quotePrefix="0" xfId="0">
      <alignment horizontal="center" wrapText="1"/>
    </xf>
    <xf numFmtId="0" fontId="57" fillId="0" borderId="27" applyAlignment="1" pivotButton="0" quotePrefix="0" xfId="0">
      <alignment horizontal="center"/>
    </xf>
    <xf numFmtId="0" fontId="57" fillId="0" borderId="27" pivotButton="0" quotePrefix="0" xfId="0"/>
    <xf numFmtId="173" fontId="18" fillId="0" borderId="5" applyAlignment="1" applyProtection="1" pivotButton="0" quotePrefix="0" xfId="0">
      <alignment horizontal="center"/>
      <protection locked="0" hidden="0"/>
    </xf>
    <xf numFmtId="173" fontId="18" fillId="0" borderId="19" applyAlignment="1" pivotButton="0" quotePrefix="0" xfId="1">
      <alignment horizontal="center"/>
    </xf>
    <xf numFmtId="173" fontId="18" fillId="0" borderId="13" applyAlignment="1" pivotButton="0" quotePrefix="0" xfId="1">
      <alignment horizontal="center"/>
    </xf>
    <xf numFmtId="173" fontId="18" fillId="0" borderId="16" applyAlignment="1" pivotButton="0" quotePrefix="0" xfId="1">
      <alignment horizontal="center"/>
    </xf>
    <xf numFmtId="168" fontId="18" fillId="0" borderId="14" applyAlignment="1" pivotButton="0" quotePrefix="0" xfId="0">
      <alignment horizontal="center" wrapText="1"/>
    </xf>
    <xf numFmtId="173" fontId="18" fillId="0" borderId="16" applyAlignment="1" applyProtection="1" pivotButton="0" quotePrefix="0" xfId="0">
      <alignment horizontal="center" vertical="center"/>
      <protection locked="0" hidden="0"/>
    </xf>
    <xf numFmtId="173" fontId="18" fillId="0" borderId="5" applyAlignment="1" pivotButton="0" quotePrefix="0" xfId="1">
      <alignment horizontal="center"/>
    </xf>
    <xf numFmtId="173" fontId="18" fillId="0" borderId="11" applyAlignment="1" applyProtection="1" pivotButton="0" quotePrefix="0" xfId="0">
      <alignment horizontal="center" vertical="center"/>
      <protection locked="0" hidden="0"/>
    </xf>
    <xf numFmtId="173" fontId="18" fillId="0" borderId="16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6" applyAlignment="1" pivotButton="0" quotePrefix="0" xfId="0">
      <alignment horizontal="center"/>
    </xf>
    <xf numFmtId="167" fontId="0" fillId="0" borderId="46" pivotButton="0" quotePrefix="0" xfId="1"/>
    <xf numFmtId="169" fontId="0" fillId="0" borderId="46" pivotButton="0" quotePrefix="0" xfId="1"/>
    <xf numFmtId="0" fontId="0" fillId="0" borderId="46" applyAlignment="1" pivotButton="0" quotePrefix="0" xfId="0">
      <alignment horizontal="center"/>
    </xf>
    <xf numFmtId="0" fontId="0" fillId="0" borderId="46" pivotButton="0" quotePrefix="0" xfId="0"/>
    <xf numFmtId="0" fontId="0" fillId="0" borderId="46" applyAlignment="1" pivotButton="0" quotePrefix="0" xfId="0">
      <alignment horizontal="left"/>
    </xf>
    <xf numFmtId="0" fontId="0" fillId="0" borderId="45" applyAlignment="1" pivotButton="0" quotePrefix="0" xfId="0">
      <alignment horizontal="center"/>
    </xf>
    <xf numFmtId="167" fontId="0" fillId="0" borderId="45" pivotButton="0" quotePrefix="0" xfId="1"/>
    <xf numFmtId="169" fontId="0" fillId="0" borderId="45" pivotButton="0" quotePrefix="0" xfId="1"/>
    <xf numFmtId="0" fontId="0" fillId="0" borderId="45" applyAlignment="1" pivotButton="0" quotePrefix="0" xfId="0">
      <alignment horizontal="center"/>
    </xf>
    <xf numFmtId="0" fontId="0" fillId="0" borderId="45" pivotButton="0" quotePrefix="0" xfId="0"/>
    <xf numFmtId="0" fontId="0" fillId="0" borderId="45" applyAlignment="1" pivotButton="0" quotePrefix="0" xfId="0">
      <alignment horizontal="left"/>
    </xf>
    <xf numFmtId="0" fontId="20" fillId="2" borderId="0" applyAlignment="1" applyProtection="1" pivotButton="0" quotePrefix="0" xfId="0">
      <alignment wrapText="1"/>
      <protection locked="0" hidden="0"/>
    </xf>
    <xf numFmtId="0" fontId="18" fillId="0" borderId="14" applyAlignment="1" applyProtection="1" pivotButton="0" quotePrefix="0" xfId="1">
      <alignment horizontal="center" vertical="center"/>
      <protection locked="0" hidden="0"/>
    </xf>
    <xf numFmtId="0" fontId="58" fillId="9" borderId="5" applyAlignment="1" pivotButton="0" quotePrefix="0" xfId="0">
      <alignment horizontal="center" vertical="center" wrapText="1"/>
    </xf>
    <xf numFmtId="169" fontId="18" fillId="0" borderId="40" applyAlignment="1" pivotButton="0" quotePrefix="0" xfId="1">
      <alignment horizontal="center" vertical="center" wrapText="1"/>
    </xf>
    <xf numFmtId="0" fontId="59" fillId="9" borderId="40" applyAlignment="1" pivotButton="0" quotePrefix="0" xfId="0">
      <alignment horizontal="center" vertical="center" wrapText="1"/>
    </xf>
    <xf numFmtId="169" fontId="18" fillId="0" borderId="11" applyAlignment="1" pivotButton="0" quotePrefix="0" xfId="1">
      <alignment horizontal="center" vertical="center" wrapText="1"/>
    </xf>
    <xf numFmtId="165" fontId="18" fillId="0" borderId="16" applyAlignment="1" applyProtection="1" pivotButton="0" quotePrefix="0" xfId="0">
      <alignment horizontal="center"/>
      <protection locked="0" hidden="0"/>
    </xf>
    <xf numFmtId="165" fontId="18" fillId="0" borderId="13" applyAlignment="1" pivotButton="0" quotePrefix="0" xfId="1">
      <alignment horizontal="center"/>
    </xf>
    <xf numFmtId="0" fontId="60" fillId="0" borderId="0" applyAlignment="1" applyProtection="1" pivotButton="0" quotePrefix="0" xfId="0">
      <alignment horizontal="right" vertical="center" wrapText="1"/>
      <protection locked="0" hidden="0"/>
    </xf>
    <xf numFmtId="0" fontId="44" fillId="0" borderId="0" applyAlignment="1" applyProtection="1" pivotButton="0" quotePrefix="0" xfId="0">
      <alignment vertical="center" wrapText="1"/>
      <protection locked="0" hidden="0"/>
    </xf>
    <xf numFmtId="168" fontId="18" fillId="0" borderId="5" applyAlignment="1" pivotButton="0" quotePrefix="0" xfId="0">
      <alignment horizontal="center" wrapText="1"/>
    </xf>
    <xf numFmtId="168" fontId="18" fillId="0" borderId="16" applyAlignment="1" pivotButton="0" quotePrefix="0" xfId="0">
      <alignment horizontal="center" wrapText="1"/>
    </xf>
    <xf numFmtId="171" fontId="18" fillId="0" borderId="16" applyProtection="1" pivotButton="0" quotePrefix="0" xfId="0">
      <protection locked="0" hidden="0"/>
    </xf>
    <xf numFmtId="17" fontId="18" fillId="0" borderId="50" applyAlignment="1" applyProtection="1" pivotButton="0" quotePrefix="0" xfId="0">
      <alignment vertical="center" wrapText="1"/>
      <protection locked="0" hidden="0"/>
    </xf>
    <xf numFmtId="17" fontId="18" fillId="0" borderId="52" applyAlignment="1" applyProtection="1" pivotButton="0" quotePrefix="0" xfId="0">
      <alignment horizontal="left"/>
      <protection locked="0" hidden="0"/>
    </xf>
    <xf numFmtId="17" fontId="18" fillId="0" borderId="52" applyAlignment="1" applyProtection="1" pivotButton="0" quotePrefix="0" xfId="0">
      <alignment vertical="center" wrapText="1"/>
      <protection locked="0" hidden="0"/>
    </xf>
    <xf numFmtId="17" fontId="18" fillId="0" borderId="51" applyAlignment="1" applyProtection="1" pivotButton="0" quotePrefix="0" xfId="0">
      <alignment vertical="center" wrapText="1"/>
      <protection locked="0" hidden="0"/>
    </xf>
    <xf numFmtId="17" fontId="50" fillId="0" borderId="13" applyAlignment="1" applyProtection="1" pivotButton="0" quotePrefix="0" xfId="0">
      <alignment horizontal="right" vertical="center"/>
      <protection locked="0" hidden="0"/>
    </xf>
    <xf numFmtId="17" fontId="18" fillId="0" borderId="13" applyAlignment="1" applyProtection="1" pivotButton="0" quotePrefix="0" xfId="0">
      <alignment horizontal="right"/>
      <protection locked="0" hidden="0"/>
    </xf>
    <xf numFmtId="168" fontId="18" fillId="0" borderId="5" applyAlignment="1" applyProtection="1" pivotButton="0" quotePrefix="0" xfId="0">
      <alignment horizontal="center"/>
      <protection locked="0" hidden="0"/>
    </xf>
    <xf numFmtId="168" fontId="18" fillId="0" borderId="16" applyAlignment="1" applyProtection="1" pivotButton="0" quotePrefix="0" xfId="0">
      <alignment horizontal="center"/>
      <protection locked="0" hidden="0"/>
    </xf>
    <xf numFmtId="0" fontId="2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8" fillId="0" borderId="27" applyAlignment="1" pivotButton="0" quotePrefix="0" xfId="0">
      <alignment horizontal="center"/>
    </xf>
    <xf numFmtId="0" fontId="16" fillId="0" borderId="0" applyAlignment="1" pivotButton="0" quotePrefix="1" xfId="0">
      <alignment horizontal="left"/>
    </xf>
    <xf numFmtId="0" fontId="53" fillId="0" borderId="0" applyAlignment="1" pivotButton="0" quotePrefix="0" xfId="0">
      <alignment horizontal="left"/>
    </xf>
    <xf numFmtId="0" fontId="53" fillId="0" borderId="0" applyAlignment="1" pivotButton="0" quotePrefix="0" xfId="0">
      <alignment horizontal="center"/>
    </xf>
    <xf numFmtId="0" fontId="57" fillId="0" borderId="39" applyAlignment="1" pivotButton="0" quotePrefix="0" xfId="0">
      <alignment horizontal="center"/>
    </xf>
    <xf numFmtId="0" fontId="53" fillId="0" borderId="39" pivotButton="0" quotePrefix="0" xfId="0"/>
    <xf numFmtId="0" fontId="55" fillId="0" borderId="39" pivotButton="0" quotePrefix="0" xfId="0"/>
    <xf numFmtId="0" fontId="56" fillId="0" borderId="39" pivotButton="0" quotePrefix="0" xfId="0"/>
    <xf numFmtId="0" fontId="54" fillId="0" borderId="39" pivotButton="0" quotePrefix="0" xfId="0"/>
    <xf numFmtId="0" fontId="53" fillId="0" borderId="39" applyAlignment="1" pivotButton="0" quotePrefix="0" xfId="0">
      <alignment horizontal="center"/>
    </xf>
    <xf numFmtId="0" fontId="53" fillId="0" borderId="27" applyAlignment="1" pivotButton="0" quotePrefix="0" xfId="0">
      <alignment horizontal="left"/>
    </xf>
    <xf numFmtId="0" fontId="53" fillId="0" borderId="27" applyAlignment="1" pivotButton="0" quotePrefix="0" xfId="0">
      <alignment horizontal="center"/>
    </xf>
    <xf numFmtId="0" fontId="61" fillId="0" borderId="29" pivotButton="0" quotePrefix="0" xfId="0"/>
    <xf numFmtId="0" fontId="53" fillId="0" borderId="39" applyAlignment="1" pivotButton="0" quotePrefix="0" xfId="0">
      <alignment horizontal="center"/>
    </xf>
    <xf numFmtId="0" fontId="53" fillId="0" borderId="2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17" fillId="9" borderId="5" applyAlignment="1" pivotButton="0" quotePrefix="0" xfId="0">
      <alignment horizontal="center" vertical="center" wrapText="1"/>
    </xf>
    <xf numFmtId="0" fontId="17" fillId="9" borderId="16" applyAlignment="1" pivotButton="0" quotePrefix="0" xfId="0">
      <alignment horizontal="center" vertical="center" wrapText="1"/>
    </xf>
    <xf numFmtId="0" fontId="17" fillId="9" borderId="11" applyAlignment="1" pivotButton="0" quotePrefix="0" xfId="0">
      <alignment horizontal="center" vertical="center" wrapText="1"/>
    </xf>
    <xf numFmtId="0" fontId="16" fillId="0" borderId="26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17" fillId="9" borderId="19" applyAlignment="1" pivotButton="0" quotePrefix="0" xfId="0">
      <alignment horizontal="center" vertical="center" wrapText="1"/>
    </xf>
    <xf numFmtId="0" fontId="17" fillId="9" borderId="28" applyAlignment="1" pivotButton="0" quotePrefix="0" xfId="0">
      <alignment horizontal="center" vertical="center" wrapText="1"/>
    </xf>
    <xf numFmtId="0" fontId="17" fillId="9" borderId="13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7" fillId="9" borderId="20" applyAlignment="1" pivotButton="0" quotePrefix="0" xfId="0">
      <alignment horizontal="center" vertical="center" wrapText="1"/>
    </xf>
    <xf numFmtId="0" fontId="17" fillId="9" borderId="21" applyAlignment="1" pivotButton="0" quotePrefix="0" xfId="0">
      <alignment horizontal="center" vertical="center" wrapText="1"/>
    </xf>
    <xf numFmtId="0" fontId="17" fillId="9" borderId="22" applyAlignment="1" pivotButton="0" quotePrefix="0" xfId="0">
      <alignment horizontal="center" vertical="center" wrapText="1"/>
    </xf>
    <xf numFmtId="0" fontId="17" fillId="9" borderId="33" applyAlignment="1" pivotButton="0" quotePrefix="0" xfId="0">
      <alignment horizontal="center" vertical="center" wrapText="1"/>
    </xf>
    <xf numFmtId="0" fontId="17" fillId="9" borderId="34" applyAlignment="1" pivotButton="0" quotePrefix="0" xfId="0">
      <alignment horizontal="center" vertical="center" wrapText="1"/>
    </xf>
    <xf numFmtId="0" fontId="17" fillId="9" borderId="36" applyAlignment="1" pivotButton="0" quotePrefix="0" xfId="0">
      <alignment horizontal="center" vertical="center" wrapText="1"/>
    </xf>
    <xf numFmtId="165" fontId="45" fillId="0" borderId="28" applyAlignment="1" applyProtection="1" pivotButton="0" quotePrefix="0" xfId="0">
      <alignment horizontal="center" vertical="center" wrapText="1"/>
      <protection locked="0" hidden="0"/>
    </xf>
    <xf numFmtId="165" fontId="45" fillId="0" borderId="38" applyAlignment="1" applyProtection="1" pivotButton="0" quotePrefix="0" xfId="0">
      <alignment horizontal="center" vertical="center" wrapText="1"/>
      <protection locked="0" hidden="0"/>
    </xf>
    <xf numFmtId="0" fontId="45" fillId="0" borderId="28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applyProtection="1" pivotButton="0" quotePrefix="0" xfId="0">
      <alignment horizontal="center" vertical="center" wrapText="1"/>
      <protection locked="0" hidden="0"/>
    </xf>
    <xf numFmtId="0" fontId="26" fillId="0" borderId="0" applyAlignment="1" applyProtection="1" pivotButton="0" quotePrefix="0" xfId="0">
      <alignment horizontal="center" vertical="center" wrapText="1"/>
      <protection locked="0" hidden="0"/>
    </xf>
    <xf numFmtId="165" fontId="45" fillId="0" borderId="28" applyAlignment="1" applyProtection="1" pivotButton="0" quotePrefix="0" xfId="0">
      <alignment horizontal="center" vertical="center"/>
      <protection locked="0" hidden="0"/>
    </xf>
    <xf numFmtId="165" fontId="45" fillId="0" borderId="38" applyAlignment="1" applyProtection="1" pivotButton="0" quotePrefix="0" xfId="0">
      <alignment horizontal="center" vertical="center"/>
      <protection locked="0" hidden="0"/>
    </xf>
    <xf numFmtId="0" fontId="29" fillId="0" borderId="28" applyAlignment="1" applyProtection="1" pivotButton="0" quotePrefix="0" xfId="0">
      <alignment horizontal="center" vertical="center" wrapText="1"/>
      <protection locked="0" hidden="0"/>
    </xf>
    <xf numFmtId="0" fontId="29" fillId="0" borderId="0" applyAlignment="1" applyProtection="1" pivotButton="0" quotePrefix="0" xfId="0">
      <alignment horizontal="center" vertical="center" wrapText="1"/>
      <protection locked="0" hidden="0"/>
    </xf>
    <xf numFmtId="0" fontId="17" fillId="9" borderId="5" applyAlignment="1" pivotButton="0" quotePrefix="0" xfId="0">
      <alignment horizontal="center" vertical="center"/>
    </xf>
    <xf numFmtId="0" fontId="17" fillId="9" borderId="16" applyAlignment="1" pivotButton="0" quotePrefix="0" xfId="0">
      <alignment horizontal="center" vertical="center"/>
    </xf>
    <xf numFmtId="173" fontId="45" fillId="0" borderId="28" applyAlignment="1" applyProtection="1" pivotButton="0" quotePrefix="0" xfId="0">
      <alignment horizontal="center" vertical="center"/>
      <protection locked="0" hidden="0"/>
    </xf>
    <xf numFmtId="173" fontId="45" fillId="0" borderId="38" applyAlignment="1" applyProtection="1" pivotButton="0" quotePrefix="0" xfId="0">
      <alignment horizontal="center" vertical="center"/>
      <protection locked="0" hidden="0"/>
    </xf>
    <xf numFmtId="0" fontId="17" fillId="9" borderId="47" applyAlignment="1" pivotButton="0" quotePrefix="0" xfId="0">
      <alignment horizontal="center" vertical="center" wrapText="1"/>
    </xf>
    <xf numFmtId="0" fontId="17" fillId="9" borderId="49" applyAlignment="1" pivotButton="0" quotePrefix="0" xfId="0">
      <alignment horizontal="center" vertical="center" wrapText="1"/>
    </xf>
    <xf numFmtId="0" fontId="17" fillId="9" borderId="48" applyAlignment="1" pivotButton="0" quotePrefix="0" xfId="0">
      <alignment horizontal="center" vertical="center" wrapText="1"/>
    </xf>
    <xf numFmtId="173" fontId="45" fillId="0" borderId="28" applyAlignment="1" applyProtection="1" pivotButton="0" quotePrefix="0" xfId="0">
      <alignment horizontal="center" vertical="center" wrapText="1"/>
      <protection locked="0" hidden="0"/>
    </xf>
    <xf numFmtId="173" fontId="45" fillId="0" borderId="38" applyAlignment="1" applyProtection="1" pivotButton="0" quotePrefix="0" xfId="0">
      <alignment horizontal="center" vertical="center" wrapText="1"/>
      <protection locked="0" hidden="0"/>
    </xf>
    <xf numFmtId="0" fontId="29" fillId="0" borderId="28" applyAlignment="1" applyProtection="1" pivotButton="0" quotePrefix="0" xfId="0">
      <alignment horizontal="center" wrapText="1"/>
      <protection locked="0" hidden="0"/>
    </xf>
    <xf numFmtId="0" fontId="29" fillId="0" borderId="0" applyAlignment="1" applyProtection="1" pivotButton="0" quotePrefix="0" xfId="0">
      <alignment horizontal="center" wrapText="1"/>
      <protection locked="0" hidden="0"/>
    </xf>
    <xf numFmtId="0" fontId="51" fillId="9" borderId="5" applyAlignment="1" pivotButton="0" quotePrefix="0" xfId="0">
      <alignment horizontal="center" vertical="center" wrapText="1"/>
    </xf>
    <xf numFmtId="0" fontId="51" fillId="9" borderId="11" applyAlignment="1" pivotButton="0" quotePrefix="0" xfId="0">
      <alignment horizontal="center" vertical="center" wrapText="1"/>
    </xf>
    <xf numFmtId="0" fontId="17" fillId="9" borderId="18" applyAlignment="1" pivotButton="0" quotePrefix="0" xfId="0">
      <alignment horizontal="center" vertical="center" wrapText="1"/>
    </xf>
    <xf numFmtId="0" fontId="17" fillId="9" borderId="14" applyAlignment="1" pivotButton="0" quotePrefix="0" xfId="0">
      <alignment horizontal="center" vertical="center" wrapText="1"/>
    </xf>
    <xf numFmtId="169" fontId="18" fillId="9" borderId="16" applyAlignment="1" pivotButton="0" quotePrefix="0" xfId="1">
      <alignment horizontal="center" vertical="center" wrapText="1"/>
    </xf>
    <xf numFmtId="169" fontId="18" fillId="9" borderId="11" applyAlignment="1" pivotButton="0" quotePrefix="0" xfId="1">
      <alignment horizontal="center" vertical="center" wrapText="1"/>
    </xf>
    <xf numFmtId="169" fontId="18" fillId="9" borderId="44" applyAlignment="1" pivotButton="0" quotePrefix="0" xfId="1">
      <alignment horizontal="center" vertical="center" wrapText="1"/>
    </xf>
    <xf numFmtId="169" fontId="18" fillId="9" borderId="43" applyAlignment="1" pivotButton="0" quotePrefix="0" xfId="1">
      <alignment horizontal="center" vertical="center" wrapText="1"/>
    </xf>
    <xf numFmtId="0" fontId="52" fillId="9" borderId="5" applyAlignment="1" pivotButton="0" quotePrefix="0" xfId="0">
      <alignment horizontal="center" vertical="center" wrapText="1"/>
    </xf>
    <xf numFmtId="0" fontId="52" fillId="9" borderId="11" applyAlignment="1" pivotButton="0" quotePrefix="0" xfId="0">
      <alignment horizontal="center" vertical="center" wrapText="1"/>
    </xf>
    <xf numFmtId="173" fontId="45" fillId="0" borderId="0" applyAlignment="1" applyProtection="1" pivotButton="0" quotePrefix="0" xfId="0">
      <alignment horizontal="center" vertical="center" wrapText="1"/>
      <protection locked="0" hidden="0"/>
    </xf>
    <xf numFmtId="0" fontId="29" fillId="0" borderId="28" applyAlignment="1" applyProtection="1" pivotButton="0" quotePrefix="0" xfId="0">
      <alignment horizontal="center"/>
      <protection locked="0" hidden="0"/>
    </xf>
    <xf numFmtId="0" fontId="29" fillId="0" borderId="0" applyAlignment="1" applyProtection="1" pivotButton="0" quotePrefix="0" xfId="0">
      <alignment horizontal="center"/>
      <protection locked="0" hidden="0"/>
    </xf>
    <xf numFmtId="17" fontId="18" fillId="0" borderId="53" applyAlignment="1" applyProtection="1" pivotButton="0" quotePrefix="0" xfId="0">
      <alignment vertical="center" wrapText="1"/>
      <protection locked="0" hidden="0"/>
    </xf>
    <xf numFmtId="0" fontId="0" fillId="0" borderId="54" applyAlignment="1" pivotButton="0" quotePrefix="0" xfId="0">
      <alignment vertical="center" wrapText="1"/>
    </xf>
    <xf numFmtId="17" fontId="18" fillId="0" borderId="19" applyAlignment="1" applyProtection="1" pivotButton="0" quotePrefix="0" xfId="0">
      <alignment horizontal="center" vertical="center" wrapText="1"/>
      <protection locked="0" hidden="0"/>
    </xf>
    <xf numFmtId="17" fontId="18" fillId="0" borderId="28" applyAlignment="1" applyProtection="1" pivotButton="0" quotePrefix="0" xfId="0">
      <alignment horizontal="center" vertical="center" wrapText="1"/>
      <protection locked="0" hidden="0"/>
    </xf>
    <xf numFmtId="17" fontId="18" fillId="0" borderId="18" applyAlignment="1" applyProtection="1" pivotButton="0" quotePrefix="0" xfId="0">
      <alignment horizontal="center" vertical="center" wrapText="1"/>
      <protection locked="0" hidden="0"/>
    </xf>
    <xf numFmtId="17" fontId="18" fillId="0" borderId="20" applyAlignment="1" applyProtection="1" pivotButton="0" quotePrefix="0" xfId="0">
      <alignment horizontal="center" vertical="center" wrapText="1"/>
      <protection locked="0" hidden="0"/>
    </xf>
    <xf numFmtId="17" fontId="18" fillId="0" borderId="21" applyAlignment="1" applyProtection="1" pivotButton="0" quotePrefix="0" xfId="0">
      <alignment horizontal="center" vertical="center" wrapText="1"/>
      <protection locked="0" hidden="0"/>
    </xf>
    <xf numFmtId="17" fontId="18" fillId="0" borderId="22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13" fillId="0" borderId="0" applyAlignment="1" pivotButton="0" quotePrefix="0" xfId="0">
      <alignment horizontal="center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7" fillId="3" borderId="1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0" fontId="17" fillId="3" borderId="8" applyAlignment="1" pivotButton="0" quotePrefix="0" xfId="0">
      <alignment horizontal="center" vertical="center"/>
    </xf>
    <xf numFmtId="0" fontId="17" fillId="3" borderId="9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11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center"/>
    </xf>
    <xf numFmtId="0" fontId="17" fillId="3" borderId="11" applyAlignment="1" pivotButton="0" quotePrefix="0" xfId="0">
      <alignment horizontal="center" vertical="center"/>
    </xf>
    <xf numFmtId="0" fontId="17" fillId="3" borderId="6" applyAlignment="1" pivotButton="0" quotePrefix="0" xfId="0">
      <alignment horizontal="center" vertical="center"/>
    </xf>
    <xf numFmtId="0" fontId="17" fillId="3" borderId="12" applyAlignment="1" pivotButton="0" quotePrefix="0" xfId="0">
      <alignment horizontal="center" vertical="center"/>
    </xf>
    <xf numFmtId="0" fontId="17" fillId="3" borderId="17" applyAlignment="1" pivotButton="0" quotePrefix="0" xfId="0">
      <alignment horizontal="center" vertical="center" wrapText="1"/>
    </xf>
    <xf numFmtId="0" fontId="17" fillId="3" borderId="24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/>
    </xf>
    <xf numFmtId="15" fontId="16" fillId="2" borderId="0" applyAlignment="1" applyProtection="1" pivotButton="0" quotePrefix="0" xfId="0">
      <alignment horizontal="center"/>
      <protection locked="0" hidden="0"/>
    </xf>
    <xf numFmtId="0" fontId="18" fillId="0" borderId="5" applyAlignment="1" applyProtection="1" pivotButton="0" quotePrefix="0" xfId="0">
      <alignment horizontal="center" vertical="center"/>
      <protection locked="0" hidden="0"/>
    </xf>
    <xf numFmtId="0" fontId="18" fillId="0" borderId="11" applyAlignment="1" applyProtection="1" pivotButton="0" quotePrefix="0" xfId="0">
      <alignment horizontal="center" vertical="center"/>
      <protection locked="0" hidden="0"/>
    </xf>
    <xf numFmtId="165" fontId="18" fillId="0" borderId="5" applyAlignment="1" applyProtection="1" pivotButton="0" quotePrefix="0" xfId="0">
      <alignment horizontal="center" vertical="center"/>
      <protection locked="0" hidden="0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0" fontId="18" fillId="0" borderId="5" applyAlignment="1" applyProtection="1" pivotButton="0" quotePrefix="0" xfId="1">
      <alignment horizontal="center" vertical="center"/>
      <protection locked="0" hidden="0"/>
    </xf>
    <xf numFmtId="0" fontId="18" fillId="0" borderId="11" applyAlignment="1" applyProtection="1" pivotButton="0" quotePrefix="0" xfId="1">
      <alignment horizontal="center"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18" fillId="0" borderId="24" applyAlignment="1" applyProtection="1" pivotButton="0" quotePrefix="0" xfId="0">
      <alignment horizontal="center" vertical="center"/>
      <protection locked="0" hidden="0"/>
    </xf>
    <xf numFmtId="165" fontId="18" fillId="0" borderId="13" applyAlignment="1" applyProtection="1" pivotButton="0" quotePrefix="0" xfId="0">
      <alignment horizontal="center" vertical="center"/>
      <protection locked="0" hidden="0"/>
    </xf>
    <xf numFmtId="165" fontId="18" fillId="0" borderId="20" applyAlignment="1" applyProtection="1" pivotButton="0" quotePrefix="0" xfId="0">
      <alignment horizontal="center" vertical="center"/>
      <protection locked="0" hidden="0"/>
    </xf>
    <xf numFmtId="165" fontId="18" fillId="0" borderId="19" applyAlignment="1" pivotButton="0" quotePrefix="0" xfId="1">
      <alignment horizontal="center" vertical="center"/>
    </xf>
    <xf numFmtId="165" fontId="18" fillId="0" borderId="18" applyAlignment="1" pivotButton="0" quotePrefix="0" xfId="1">
      <alignment horizontal="center" vertical="center"/>
    </xf>
    <xf numFmtId="165" fontId="18" fillId="0" borderId="20" applyAlignment="1" pivotButton="0" quotePrefix="0" xfId="1">
      <alignment horizontal="center" vertical="center"/>
    </xf>
    <xf numFmtId="165" fontId="18" fillId="0" borderId="22" applyAlignment="1" pivotButton="0" quotePrefix="0" xfId="1">
      <alignment horizontal="center" vertical="center"/>
    </xf>
    <xf numFmtId="0" fontId="43" fillId="0" borderId="29" applyAlignment="1" pivotButton="0" quotePrefix="0" xfId="0">
      <alignment horizontal="center"/>
    </xf>
    <xf numFmtId="0" fontId="8" fillId="0" borderId="0" applyAlignment="1" applyProtection="1" pivotButton="0" quotePrefix="0" xfId="0">
      <alignment horizontal="center" wrapText="1"/>
      <protection locked="0" hidden="0"/>
    </xf>
    <xf numFmtId="17" fontId="18" fillId="0" borderId="13" applyAlignment="1" applyProtection="1" pivotButton="0" quotePrefix="0" xfId="0">
      <alignment horizontal="center" vertical="center" wrapText="1"/>
      <protection locked="0" hidden="0"/>
    </xf>
    <xf numFmtId="17" fontId="18" fillId="0" borderId="0" applyAlignment="1" applyProtection="1" pivotButton="0" quotePrefix="0" xfId="0">
      <alignment horizontal="center" vertical="center" wrapText="1"/>
      <protection locked="0" hidden="0"/>
    </xf>
    <xf numFmtId="17" fontId="18" fillId="0" borderId="14" applyAlignment="1" applyProtection="1" pivotButton="0" quotePrefix="0" xfId="0">
      <alignment horizontal="center" vertical="center" wrapText="1"/>
      <protection locked="0" hidden="0"/>
    </xf>
    <xf numFmtId="0" fontId="18" fillId="0" borderId="15" applyAlignment="1" applyProtection="1" pivotButton="0" quotePrefix="0" xfId="0">
      <alignment horizontal="center" vertical="center"/>
      <protection locked="0" hidden="0"/>
    </xf>
    <xf numFmtId="0" fontId="18" fillId="0" borderId="23" applyAlignment="1" applyProtection="1" pivotButton="0" quotePrefix="0" xfId="0">
      <alignment horizontal="center" vertical="center"/>
      <protection locked="0" hidden="0"/>
    </xf>
    <xf numFmtId="165" fontId="18" fillId="0" borderId="16" applyAlignment="1" applyProtection="1" pivotButton="0" quotePrefix="0" xfId="0">
      <alignment horizontal="center" vertical="center"/>
      <protection locked="0" hidden="0"/>
    </xf>
    <xf numFmtId="165" fontId="18" fillId="0" borderId="19" applyAlignment="1" pivotButton="0" quotePrefix="0" xfId="0">
      <alignment horizontal="center" vertical="center"/>
    </xf>
    <xf numFmtId="165" fontId="18" fillId="0" borderId="18" applyAlignment="1" pivotButton="0" quotePrefix="0" xfId="0">
      <alignment horizontal="center" vertical="center"/>
    </xf>
    <xf numFmtId="165" fontId="18" fillId="0" borderId="20" applyAlignment="1" pivotButton="0" quotePrefix="0" xfId="0">
      <alignment horizontal="center" vertical="center"/>
    </xf>
    <xf numFmtId="165" fontId="18" fillId="0" borderId="2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/>
    </xf>
    <xf numFmtId="0" fontId="17" fillId="3" borderId="10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1" fillId="3" borderId="22" applyAlignment="1" pivotButton="0" quotePrefix="0" xfId="0">
      <alignment horizontal="center" vertical="center" wrapText="1"/>
    </xf>
    <xf numFmtId="15" fontId="25" fillId="2" borderId="0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center"/>
    </xf>
    <xf numFmtId="0" fontId="3" fillId="0" borderId="25" applyAlignment="1" pivotButton="0" quotePrefix="0" xfId="0">
      <alignment horizontal="center"/>
    </xf>
    <xf numFmtId="0" fontId="0" fillId="0" borderId="55" pivotButton="0" quotePrefix="0" xfId="0"/>
    <xf numFmtId="0" fontId="0" fillId="0" borderId="39" pivotButton="0" quotePrefix="0" xfId="0"/>
    <xf numFmtId="167" fontId="0" fillId="0" borderId="0" pivotButton="0" quotePrefix="0" xfId="1"/>
    <xf numFmtId="169" fontId="0" fillId="0" borderId="0" pivotButton="0" quotePrefix="0" xfId="1"/>
    <xf numFmtId="167" fontId="3" fillId="0" borderId="29" applyAlignment="1" pivotButton="0" quotePrefix="0" xfId="1">
      <alignment horizontal="center"/>
    </xf>
    <xf numFmtId="169" fontId="3" fillId="0" borderId="29" applyAlignment="1" pivotButton="0" quotePrefix="0" xfId="1">
      <alignment horizontal="center"/>
    </xf>
    <xf numFmtId="167" fontId="0" fillId="0" borderId="29" pivotButton="0" quotePrefix="0" xfId="1"/>
    <xf numFmtId="169" fontId="0" fillId="0" borderId="29" pivotButton="0" quotePrefix="0" xfId="1"/>
    <xf numFmtId="167" fontId="0" fillId="0" borderId="29" applyAlignment="1" pivotButton="0" quotePrefix="0" xfId="1">
      <alignment horizontal="center"/>
    </xf>
    <xf numFmtId="167" fontId="4" fillId="0" borderId="29" pivotButton="0" quotePrefix="0" xfId="1"/>
    <xf numFmtId="169" fontId="4" fillId="0" borderId="29" pivotButton="0" quotePrefix="0" xfId="1"/>
    <xf numFmtId="167" fontId="2" fillId="0" borderId="29" pivotButton="0" quotePrefix="0" xfId="1"/>
    <xf numFmtId="169" fontId="2" fillId="0" borderId="29" pivotButton="0" quotePrefix="0" xfId="1"/>
    <xf numFmtId="167" fontId="2" fillId="0" borderId="29" applyAlignment="1" pivotButton="0" quotePrefix="0" xfId="1">
      <alignment horizontal="center"/>
    </xf>
    <xf numFmtId="167" fontId="5" fillId="0" borderId="29" pivotButton="0" quotePrefix="0" xfId="1"/>
    <xf numFmtId="169" fontId="5" fillId="0" borderId="29" pivotButton="0" quotePrefix="0" xfId="1"/>
    <xf numFmtId="167" fontId="5" fillId="0" borderId="29" applyAlignment="1" pivotButton="0" quotePrefix="0" xfId="1">
      <alignment horizontal="center"/>
    </xf>
    <xf numFmtId="167" fontId="39" fillId="0" borderId="29" applyAlignment="1" pivotButton="0" quotePrefix="0" xfId="1">
      <alignment horizontal="center"/>
    </xf>
    <xf numFmtId="167" fontId="0" fillId="0" borderId="29" applyAlignment="1" pivotButton="0" quotePrefix="0" xfId="1">
      <alignment horizontal="left"/>
    </xf>
    <xf numFmtId="169" fontId="0" fillId="6" borderId="29" pivotButton="0" quotePrefix="0" xfId="1"/>
    <xf numFmtId="167" fontId="40" fillId="0" borderId="29" applyAlignment="1" pivotButton="0" quotePrefix="0" xfId="0">
      <alignment horizontal="center"/>
    </xf>
    <xf numFmtId="167" fontId="0" fillId="0" borderId="46" pivotButton="0" quotePrefix="0" xfId="1"/>
    <xf numFmtId="169" fontId="0" fillId="0" borderId="46" pivotButton="0" quotePrefix="0" xfId="1"/>
    <xf numFmtId="167" fontId="0" fillId="0" borderId="45" pivotButton="0" quotePrefix="0" xfId="1"/>
    <xf numFmtId="169" fontId="0" fillId="0" borderId="45" pivotButton="0" quotePrefix="0" xfId="1"/>
    <xf numFmtId="167" fontId="0" fillId="0" borderId="0" applyAlignment="1" pivotButton="0" quotePrefix="0" xfId="1">
      <alignment horizontal="center"/>
    </xf>
    <xf numFmtId="167" fontId="24" fillId="0" borderId="0" applyAlignment="1" pivotButton="0" quotePrefix="0" xfId="0">
      <alignment horizontal="center"/>
    </xf>
    <xf numFmtId="164" fontId="12" fillId="0" borderId="0" applyAlignment="1" applyProtection="1" pivotButton="0" quotePrefix="0" xfId="0">
      <alignment horizontal="center"/>
      <protection locked="0" hidden="0"/>
    </xf>
    <xf numFmtId="0" fontId="0" fillId="0" borderId="28" pivotButton="0" quotePrefix="0" xfId="0"/>
    <xf numFmtId="0" fontId="0" fillId="0" borderId="18" pivotButton="0" quotePrefix="0" xfId="0"/>
    <xf numFmtId="0" fontId="17" fillId="9" borderId="27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167" fontId="17" fillId="0" borderId="16" applyAlignment="1" pivotButton="0" quotePrefix="0" xfId="1">
      <alignment horizontal="center" vertical="center" wrapText="1"/>
    </xf>
    <xf numFmtId="0" fontId="0" fillId="0" borderId="11" pivotButton="0" quotePrefix="0" xfId="0"/>
    <xf numFmtId="170" fontId="17" fillId="0" borderId="14" applyAlignment="1" pivotButton="0" quotePrefix="0" xfId="0">
      <alignment horizontal="center" wrapText="1"/>
    </xf>
    <xf numFmtId="165" fontId="18" fillId="0" borderId="5" applyAlignment="1" applyProtection="1" pivotButton="0" quotePrefix="0" xfId="0">
      <alignment horizontal="center"/>
      <protection locked="0" hidden="0"/>
    </xf>
    <xf numFmtId="165" fontId="18" fillId="0" borderId="19" pivotButton="0" quotePrefix="0" xfId="1"/>
    <xf numFmtId="165" fontId="18" fillId="0" borderId="5" applyAlignment="1" pivotButton="0" quotePrefix="0" xfId="1">
      <alignment horizontal="center"/>
    </xf>
    <xf numFmtId="165" fontId="18" fillId="0" borderId="16" applyAlignment="1" applyProtection="1" pivotButton="0" quotePrefix="0" xfId="0">
      <alignment vertical="center"/>
      <protection locked="0" hidden="0"/>
    </xf>
    <xf numFmtId="165" fontId="18" fillId="0" borderId="13" applyAlignment="1" pivotButton="0" quotePrefix="0" xfId="1">
      <alignment vertical="center"/>
    </xf>
    <xf numFmtId="165" fontId="18" fillId="0" borderId="16" applyAlignment="1" pivotButton="0" quotePrefix="0" xfId="1">
      <alignment horizontal="center"/>
    </xf>
    <xf numFmtId="165" fontId="18" fillId="0" borderId="11" applyAlignment="1" applyProtection="1" pivotButton="0" quotePrefix="0" xfId="0">
      <alignment vertical="center"/>
      <protection locked="0" hidden="0"/>
    </xf>
    <xf numFmtId="165" fontId="18" fillId="0" borderId="20" applyAlignment="1" pivotButton="0" quotePrefix="0" xfId="1">
      <alignment vertical="center"/>
    </xf>
    <xf numFmtId="165" fontId="18" fillId="0" borderId="11" applyAlignment="1" applyProtection="1" pivotButton="0" quotePrefix="0" xfId="0">
      <alignment horizontal="center" vertical="center"/>
      <protection locked="0" hidden="0"/>
    </xf>
    <xf numFmtId="165" fontId="45" fillId="0" borderId="57" applyAlignment="1" applyProtection="1" pivotButton="0" quotePrefix="0" xfId="0">
      <alignment horizontal="center" vertical="center"/>
      <protection locked="0" hidden="0"/>
    </xf>
    <xf numFmtId="0" fontId="0" fillId="0" borderId="38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65" fontId="0" fillId="0" borderId="0" applyAlignment="1" applyProtection="1" pivotButton="0" quotePrefix="0" xfId="0">
      <alignment horizontal="center"/>
      <protection locked="0" hidden="0"/>
    </xf>
    <xf numFmtId="0" fontId="0" fillId="0" borderId="26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71" fontId="18" fillId="0" borderId="5" applyProtection="1" pivotButton="0" quotePrefix="0" xfId="0">
      <protection locked="0" hidden="0"/>
    </xf>
    <xf numFmtId="165" fontId="18" fillId="0" borderId="5" applyAlignment="1" applyProtection="1" pivotButton="0" quotePrefix="0" xfId="0">
      <alignment vertical="center"/>
      <protection locked="0" hidden="0"/>
    </xf>
    <xf numFmtId="165" fontId="18" fillId="0" borderId="19" applyAlignment="1" pivotButton="0" quotePrefix="0" xfId="1">
      <alignment horizontal="center"/>
    </xf>
    <xf numFmtId="165" fontId="18" fillId="0" borderId="16" applyAlignment="1" applyProtection="1" pivotButton="0" quotePrefix="0" xfId="0">
      <alignment horizontal="center" vertical="center"/>
      <protection locked="0" hidden="0"/>
    </xf>
    <xf numFmtId="165" fontId="45" fillId="0" borderId="57" applyAlignment="1" applyProtection="1" pivotButton="0" quotePrefix="0" xfId="0">
      <alignment horizontal="center" vertical="center" wrapText="1"/>
      <protection locked="0" hidden="0"/>
    </xf>
    <xf numFmtId="0" fontId="17" fillId="9" borderId="60" applyAlignment="1" pivotButton="0" quotePrefix="0" xfId="0">
      <alignment horizontal="center" vertical="center" wrapText="1"/>
    </xf>
    <xf numFmtId="0" fontId="0" fillId="0" borderId="49" pivotButton="0" quotePrefix="0" xfId="0"/>
    <xf numFmtId="169" fontId="18" fillId="0" borderId="40" applyAlignment="1" pivotButton="0" quotePrefix="0" xfId="1">
      <alignment horizontal="center" vertical="center" wrapText="1"/>
    </xf>
    <xf numFmtId="169" fontId="18" fillId="0" borderId="11" applyAlignment="1" pivotButton="0" quotePrefix="0" xfId="1">
      <alignment horizontal="center" vertical="center" wrapText="1"/>
    </xf>
    <xf numFmtId="168" fontId="18" fillId="0" borderId="5" applyAlignment="1" pivotButton="0" quotePrefix="0" xfId="0">
      <alignment horizontal="center" wrapText="1"/>
    </xf>
    <xf numFmtId="173" fontId="18" fillId="0" borderId="5" applyAlignment="1" applyProtection="1" pivotButton="0" quotePrefix="0" xfId="0">
      <alignment horizontal="center"/>
      <protection locked="0" hidden="0"/>
    </xf>
    <xf numFmtId="173" fontId="18" fillId="0" borderId="5" applyAlignment="1" pivotButton="0" quotePrefix="0" xfId="1">
      <alignment horizontal="center"/>
    </xf>
    <xf numFmtId="168" fontId="18" fillId="0" borderId="16" applyAlignment="1" pivotButton="0" quotePrefix="0" xfId="0">
      <alignment horizontal="center" wrapText="1"/>
    </xf>
    <xf numFmtId="165" fontId="18" fillId="0" borderId="16" applyAlignment="1" applyProtection="1" pivotButton="0" quotePrefix="0" xfId="0">
      <alignment horizontal="center"/>
      <protection locked="0" hidden="0"/>
    </xf>
    <xf numFmtId="173" fontId="18" fillId="0" borderId="16" applyAlignment="1" applyProtection="1" pivotButton="0" quotePrefix="0" xfId="0">
      <alignment horizontal="center"/>
      <protection locked="0" hidden="0"/>
    </xf>
    <xf numFmtId="173" fontId="18" fillId="0" borderId="16" applyAlignment="1" pivotButton="0" quotePrefix="0" xfId="1">
      <alignment horizontal="center"/>
    </xf>
    <xf numFmtId="168" fontId="18" fillId="0" borderId="14" applyAlignment="1" pivotButton="0" quotePrefix="0" xfId="0">
      <alignment horizontal="center" wrapText="1"/>
    </xf>
    <xf numFmtId="173" fontId="18" fillId="0" borderId="11" applyAlignment="1" applyProtection="1" pivotButton="0" quotePrefix="0" xfId="0">
      <alignment horizontal="center" vertical="center"/>
      <protection locked="0" hidden="0"/>
    </xf>
    <xf numFmtId="173" fontId="45" fillId="0" borderId="57" applyAlignment="1" applyProtection="1" pivotButton="0" quotePrefix="0" xfId="0">
      <alignment horizontal="center" vertical="center"/>
      <protection locked="0" hidden="0"/>
    </xf>
    <xf numFmtId="0" fontId="17" fillId="9" borderId="58" applyAlignment="1" pivotButton="0" quotePrefix="0" xfId="0">
      <alignment horizontal="center" vertical="center" wrapText="1"/>
    </xf>
    <xf numFmtId="0" fontId="0" fillId="0" borderId="48" pivotButton="0" quotePrefix="0" xfId="0"/>
    <xf numFmtId="168" fontId="18" fillId="0" borderId="5" applyAlignment="1" applyProtection="1" pivotButton="0" quotePrefix="0" xfId="0">
      <alignment horizontal="center"/>
      <protection locked="0" hidden="0"/>
    </xf>
    <xf numFmtId="168" fontId="18" fillId="0" borderId="16" applyAlignment="1" applyProtection="1" pivotButton="0" quotePrefix="0" xfId="0">
      <alignment horizontal="center"/>
      <protection locked="0" hidden="0"/>
    </xf>
    <xf numFmtId="171" fontId="18" fillId="0" borderId="16" applyProtection="1" pivotButton="0" quotePrefix="0" xfId="0">
      <protection locked="0" hidden="0"/>
    </xf>
    <xf numFmtId="165" fontId="18" fillId="0" borderId="13" applyAlignment="1" pivotButton="0" quotePrefix="0" xfId="1">
      <alignment horizontal="center"/>
    </xf>
    <xf numFmtId="173" fontId="18" fillId="0" borderId="16" applyAlignment="1" applyProtection="1" pivotButton="0" quotePrefix="0" xfId="0">
      <alignment horizontal="center" vertical="center"/>
      <protection locked="0" hidden="0"/>
    </xf>
    <xf numFmtId="173" fontId="45" fillId="0" borderId="57" applyAlignment="1" applyProtection="1" pivotButton="0" quotePrefix="0" xfId="0">
      <alignment horizontal="center" vertical="center" wrapText="1"/>
      <protection locked="0" hidden="0"/>
    </xf>
    <xf numFmtId="164" fontId="12" fillId="0" borderId="25" applyAlignment="1" applyProtection="1" pivotButton="0" quotePrefix="0" xfId="0">
      <alignment horizontal="center"/>
      <protection locked="0" hidden="0"/>
    </xf>
    <xf numFmtId="169" fontId="18" fillId="9" borderId="40" applyAlignment="1" pivotButton="0" quotePrefix="0" xfId="1">
      <alignment horizontal="center" vertical="center" wrapText="1"/>
    </xf>
    <xf numFmtId="0" fontId="52" fillId="9" borderId="40" applyAlignment="1" pivotButton="0" quotePrefix="0" xfId="0">
      <alignment horizontal="center" vertical="center" wrapText="1"/>
    </xf>
    <xf numFmtId="169" fontId="18" fillId="9" borderId="11" applyAlignment="1" pivotButton="0" quotePrefix="0" xfId="1">
      <alignment horizontal="center" vertical="center" wrapText="1"/>
    </xf>
    <xf numFmtId="173" fontId="18" fillId="0" borderId="19" applyAlignment="1" pivotButton="0" quotePrefix="0" xfId="1">
      <alignment horizontal="center"/>
    </xf>
    <xf numFmtId="173" fontId="18" fillId="0" borderId="13" applyAlignment="1" pivotButton="0" quotePrefix="0" xfId="1">
      <alignment horizontal="center"/>
    </xf>
    <xf numFmtId="165" fontId="18" fillId="0" borderId="20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169" fontId="18" fillId="9" borderId="39" applyAlignment="1" pivotButton="0" quotePrefix="0" xfId="1">
      <alignment horizontal="center" vertical="center" wrapText="1"/>
    </xf>
    <xf numFmtId="0" fontId="51" fillId="9" borderId="40" applyAlignment="1" pivotButton="0" quotePrefix="0" xfId="0">
      <alignment horizontal="center" vertical="center" wrapText="1"/>
    </xf>
    <xf numFmtId="0" fontId="0" fillId="0" borderId="43" pivotButton="0" quotePrefix="0" xfId="0"/>
    <xf numFmtId="169" fontId="18" fillId="0" borderId="14" applyAlignment="1" pivotButton="0" quotePrefix="0" xfId="1">
      <alignment horizontal="center" vertical="center" wrapText="1"/>
    </xf>
    <xf numFmtId="170" fontId="18" fillId="0" borderId="14" applyAlignment="1" pivotButton="0" quotePrefix="0" xfId="0">
      <alignment horizontal="center" wrapText="1"/>
    </xf>
    <xf numFmtId="170" fontId="18" fillId="0" borderId="14" applyAlignment="1" applyProtection="1" pivotButton="0" quotePrefix="0" xfId="0">
      <alignment vertical="center" wrapText="1"/>
      <protection locked="0" hidden="0"/>
    </xf>
    <xf numFmtId="173" fontId="45" fillId="0" borderId="38" applyAlignment="1" applyProtection="1" pivotButton="0" quotePrefix="0" xfId="0">
      <alignment horizontal="center" vertical="center" wrapText="1"/>
      <protection locked="0" hidden="0"/>
    </xf>
    <xf numFmtId="172" fontId="16" fillId="0" borderId="40" applyAlignment="1" pivotButton="0" quotePrefix="0" xfId="0">
      <alignment horizontal="center"/>
    </xf>
    <xf numFmtId="17" fontId="18" fillId="0" borderId="54" applyAlignment="1" applyProtection="1" pivotButton="0" quotePrefix="0" xfId="0">
      <alignment vertical="center" wrapText="1"/>
      <protection locked="0" hidden="0"/>
    </xf>
    <xf numFmtId="0" fontId="0" fillId="0" borderId="54" applyProtection="1" pivotButton="0" quotePrefix="0" xfId="0">
      <protection locked="0" hidden="0"/>
    </xf>
    <xf numFmtId="0" fontId="0" fillId="0" borderId="59" pivotButton="0" quotePrefix="0" xfId="0"/>
    <xf numFmtId="0" fontId="17" fillId="3" borderId="40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/>
    </xf>
    <xf numFmtId="0" fontId="17" fillId="3" borderId="64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25" pivotButton="0" quotePrefix="0" xfId="0"/>
    <xf numFmtId="0" fontId="0" fillId="0" borderId="24" pivotButton="0" quotePrefix="0" xfId="0"/>
    <xf numFmtId="17" fontId="18" fillId="0" borderId="40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18" fillId="0" borderId="40" applyAlignment="1" applyProtection="1" pivotButton="0" quotePrefix="0" xfId="0">
      <alignment horizontal="center" vertical="center"/>
      <protection locked="0" hidden="0"/>
    </xf>
    <xf numFmtId="165" fontId="18" fillId="0" borderId="40" applyAlignment="1" applyProtection="1" pivotButton="0" quotePrefix="0" xfId="0">
      <alignment horizontal="center" vertical="center"/>
      <protection locked="0" hidden="0"/>
    </xf>
    <xf numFmtId="0" fontId="18" fillId="0" borderId="40" applyAlignment="1" applyProtection="1" pivotButton="0" quotePrefix="0" xfId="1">
      <alignment horizontal="center" vertical="center"/>
      <protection locked="0" hidden="0"/>
    </xf>
    <xf numFmtId="0" fontId="18" fillId="0" borderId="64" applyAlignment="1" applyProtection="1" pivotButton="0" quotePrefix="0" xfId="0">
      <alignment horizontal="center" vertical="center"/>
      <protection locked="0" hidden="0"/>
    </xf>
    <xf numFmtId="165" fontId="18" fillId="0" borderId="4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165" fontId="19" fillId="0" borderId="0" applyProtection="1" pivotButton="0" quotePrefix="0" xfId="0">
      <protection locked="0" hidden="0"/>
    </xf>
    <xf numFmtId="169" fontId="0" fillId="0" borderId="0" applyAlignment="1" pivotButton="0" quotePrefix="0" xfId="1">
      <alignment horizontal="center"/>
    </xf>
    <xf numFmtId="167" fontId="4" fillId="0" borderId="0" pivotButton="0" quotePrefix="0" xfId="1"/>
    <xf numFmtId="169" fontId="4" fillId="0" borderId="0" pivotButton="0" quotePrefix="0" xfId="1"/>
    <xf numFmtId="167" fontId="0" fillId="6" borderId="0" pivotButton="0" quotePrefix="0" xfId="1"/>
    <xf numFmtId="169" fontId="0" fillId="6" borderId="0" pivotButton="0" quotePrefix="0" xfId="1"/>
    <xf numFmtId="167" fontId="0" fillId="6" borderId="0" applyAlignment="1" pivotButton="0" quotePrefix="0" xfId="1">
      <alignment horizontal="center"/>
    </xf>
    <xf numFmtId="167" fontId="2" fillId="0" borderId="0" pivotButton="0" quotePrefix="0" xfId="1"/>
    <xf numFmtId="169" fontId="2" fillId="0" borderId="0" pivotButton="0" quotePrefix="0" xfId="1"/>
    <xf numFmtId="167" fontId="2" fillId="0" borderId="0" applyAlignment="1" pivotButton="0" quotePrefix="0" xfId="1">
      <alignment horizontal="center"/>
    </xf>
    <xf numFmtId="167" fontId="5" fillId="0" borderId="0" pivotButton="0" quotePrefix="0" xfId="1"/>
    <xf numFmtId="169" fontId="5" fillId="0" borderId="0" pivotButton="0" quotePrefix="0" xfId="1"/>
    <xf numFmtId="167" fontId="5" fillId="0" borderId="0" applyAlignment="1" pivotButton="0" quotePrefix="0" xfId="1">
      <alignment horizontal="center"/>
    </xf>
    <xf numFmtId="167" fontId="3" fillId="0" borderId="0" applyAlignment="1" pivotButton="0" quotePrefix="0" xfId="1">
      <alignment horizontal="center"/>
    </xf>
    <xf numFmtId="167" fontId="39" fillId="0" borderId="0" applyAlignment="1" pivotButton="0" quotePrefix="0" xfId="1">
      <alignment horizontal="center"/>
    </xf>
    <xf numFmtId="167" fontId="0" fillId="0" borderId="0" applyAlignment="1" pivotButton="0" quotePrefix="0" xfId="1">
      <alignment horizontal="left"/>
    </xf>
    <xf numFmtId="167" fontId="40" fillId="0" borderId="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166" fontId="10" fillId="2" borderId="0" applyAlignment="1" pivotButton="0" quotePrefix="0" xfId="0">
      <alignment wrapText="1"/>
    </xf>
    <xf numFmtId="0" fontId="21" fillId="3" borderId="71" applyAlignment="1" pivotButton="0" quotePrefix="0" xfId="0">
      <alignment horizontal="center" vertical="center" wrapText="1"/>
    </xf>
    <xf numFmtId="17" fontId="18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8" fillId="0" borderId="40" applyAlignment="1" pivotButton="0" quotePrefix="0" xfId="0">
      <alignment horizontal="center" vertical="center"/>
    </xf>
    <xf numFmtId="0" fontId="0" fillId="0" borderId="23" applyProtection="1" pivotButton="0" quotePrefix="0" xfId="0">
      <protection locked="0" hidden="0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Adriana Gámez</author>
    <author>MORC</author>
  </authors>
  <commentList>
    <comment ref="D5" authorId="0" shapeId="0">
      <text>
        <t xml:space="preserve">PENDIENTE ASISTENCIAS 2020
</t>
      </text>
    </comment>
    <comment ref="D8" authorId="0" shapeId="0">
      <text>
        <t xml:space="preserve">PENDIENTES INASISTENCIAS
</t>
      </text>
    </comment>
    <comment ref="D11" authorId="0" shapeId="0">
      <text>
        <t xml:space="preserve">PAGA 1 INQUILINO
</t>
      </text>
    </comment>
    <comment ref="D13" authorId="0" shapeId="0">
      <text>
        <t xml:space="preserve">2 TOMAS
</t>
      </text>
    </comment>
    <comment ref="D14" authorId="0" shapeId="0">
      <text>
        <t xml:space="preserve">PENDIENTE ASISTENCIAS 2020.
</t>
      </text>
    </comment>
    <comment ref="B15" authorId="0" shapeId="0">
      <text>
        <t xml:space="preserve">CANCELADA A PARTIR DE 2019.
</t>
      </text>
    </comment>
    <comment ref="D19" authorId="0" shapeId="0">
      <text>
        <t>PAGA 2 INQUILINOS.</t>
      </text>
    </comment>
    <comment ref="D20" authorId="0" shapeId="0">
      <text>
        <t>PAGA 1 INQUILINO.</t>
      </text>
    </comment>
    <comment ref="D24" authorId="0" shapeId="0">
      <text>
        <t xml:space="preserve">PENDIENTE ASISTENCIAS
</t>
      </text>
    </comment>
    <comment ref="D32" authorId="0" shapeId="0">
      <text>
        <t>PAGA 2 TOMAS, UNA A $60 Y OTRA $70.</t>
      </text>
    </comment>
    <comment ref="B33" authorId="0" shapeId="0">
      <text>
        <t xml:space="preserve">ESTA TOMA SE PAGA A 60 EL MES 
</t>
      </text>
    </comment>
    <comment ref="D41" authorId="0" shapeId="0">
      <text>
        <t xml:space="preserve">2 TOMAS
</t>
      </text>
    </comment>
    <comment ref="D42" authorId="0" shapeId="0">
      <text>
        <t xml:space="preserve">PAGA 3 TOMAS.
</t>
      </text>
    </comment>
    <comment ref="D46" authorId="1" shapeId="0">
      <text>
        <t>PAGA 2 TOMAS.</t>
      </text>
    </comment>
    <comment ref="D47" authorId="0" shapeId="0">
      <text>
        <t xml:space="preserve">CHECAR INASISTENCIAS
</t>
      </text>
    </comment>
    <comment ref="D51" authorId="0" shapeId="0">
      <text>
        <t>Paga un inquilino.</t>
      </text>
    </comment>
    <comment ref="D53" authorId="1" shapeId="0">
      <text>
        <t>PENDIENTES INASISTENCIAS AÑO 2019.</t>
      </text>
    </comment>
    <comment ref="D57" authorId="0" shapeId="0">
      <text>
        <t xml:space="preserve">2 TOMAS
</t>
      </text>
    </comment>
    <comment ref="B59" authorId="0" shapeId="0">
      <text>
        <t>SE QUEDA SU TOMA A GABRIELA SU HIJA.</t>
      </text>
    </comment>
    <comment ref="D61" authorId="0" shapeId="0">
      <text>
        <t xml:space="preserve">DA DE ALTA 1 INQUILINO DE MAYO Y JUNIO 2019.
 </t>
      </text>
    </comment>
    <comment ref="D64" authorId="0" shapeId="0">
      <text>
        <t xml:space="preserve">PAGO INASISTENCIAS 2019
</t>
      </text>
    </comment>
    <comment ref="B66" authorId="0" shapeId="0">
      <text>
        <t xml:space="preserve">PAGA DE SU HIJO COMO INQUILINO
</t>
      </text>
    </comment>
    <comment ref="D66" authorId="0" shapeId="0">
      <text>
        <t xml:space="preserve">PAGADO UN HIJO COMO INQULINO HASTA JULIO DE 2020
</t>
      </text>
    </comment>
    <comment ref="B67" authorId="0" shapeId="0">
      <text>
        <t xml:space="preserve">CORTE DE TOMA 2019
</t>
      </text>
    </comment>
    <comment ref="B72" authorId="0" shapeId="0">
      <text>
        <t xml:space="preserve">SE DA DE ALTA EL 28 DE ENERO DE 2024
</t>
      </text>
    </comment>
    <comment ref="B76" authorId="0" shapeId="0">
      <text>
        <t>Adriana Gámez:
se dio de baja en Febrero 2019.</t>
      </text>
    </comment>
    <comment ref="D78" authorId="0" shapeId="0">
      <text>
        <t>3 TOMAS Y 6 INQILINOS
SE DA LA TOMA 4 EN EL MES DE NOV 2022.</t>
      </text>
    </comment>
    <comment ref="D86" authorId="0" shapeId="0">
      <text>
        <t xml:space="preserve">10 VACAS
</t>
      </text>
    </comment>
    <comment ref="B92" authorId="0" shapeId="0">
      <text>
        <t>PERIODO DE JAVIER MOYA.</t>
      </text>
    </comment>
    <comment ref="B99" authorId="0" shapeId="0">
      <text>
        <t>SE QUEDA COMO TITULAR DE LA TOMA DE DE SU PAPA POR EDAD AVANZADA SR ENRIQUE CONTRRAS TELLEZ EN ENERO DEL 2020.</t>
      </text>
    </comment>
    <comment ref="B104" authorId="0" shapeId="0">
      <text>
        <t xml:space="preserve">PAGA 1 HIJO COMO IQUILINO
</t>
      </text>
    </comment>
    <comment ref="D105" authorId="0" shapeId="0">
      <text>
        <t xml:space="preserve">PAGA 2 TOMAS, DE 1TOMA HASTA MAYO DEL 2021
</t>
      </text>
    </comment>
    <comment ref="D106" authorId="1" shapeId="0">
      <text>
        <t>PAGA 2 TOMAS.</t>
      </text>
    </comment>
    <comment ref="D110" authorId="0" shapeId="0">
      <text>
        <t xml:space="preserve">PENDIENTE ASISTENCIAS
</t>
      </text>
    </comment>
    <comment ref="D112" authorId="0" shapeId="0">
      <text>
        <t>Paga 2 tomas.</t>
      </text>
    </comment>
    <comment ref="B119" authorId="0" shapeId="0">
      <text>
        <t>CAMBIO DE USUARIO POR EDAD SE LE QUEDA LA TOMA A SU HIJO DE DON VICENTE. A PARTIR DEL 01ENERO 2022.</t>
      </text>
    </comment>
    <comment ref="B125" authorId="0" shapeId="0">
      <text>
        <t xml:space="preserve">PAGA 1 HERMANA COMO INQUILINA DESDE 2013
</t>
      </text>
    </comment>
    <comment ref="A126" authorId="0" shapeId="0">
      <text>
        <t>SE DA DE BAJA POR EDAD AVANZADA , QUEDANDO CON SU TOMA SU HIJO ALEJANDRO.</t>
      </text>
    </comment>
    <comment ref="B135" authorId="0" shapeId="0">
      <text>
        <t>SE CANCELA ESTE NUM. DE USUARIO PORQUE TIENE 3 TOMAS EN EL MISMO PREDIO.</t>
      </text>
    </comment>
    <comment ref="D137" authorId="0" shapeId="0">
      <text>
        <t xml:space="preserve">2 INQUILINOS
</t>
      </text>
    </comment>
    <comment ref="B139" authorId="0" shapeId="0">
      <text>
        <t xml:space="preserve">PAGA DE SU HIJA COMO INQUILNA
</t>
      </text>
    </comment>
    <comment ref="A160" authorId="0" shapeId="0">
      <text>
        <t>SE DA DE BAJA EEL 1 DE DIC 2021, YA NO VIVE DESDE HACE UN AÑO.</t>
      </text>
    </comment>
    <comment ref="B173" authorId="0" shapeId="0">
      <text>
        <t xml:space="preserve">SE DIO DE BAJA EN EL PERIODO DE ADRIANA.
</t>
      </text>
    </comment>
    <comment ref="D175" authorId="0" shapeId="0">
      <text>
        <t>Adriana Gámez:
CHECAR PAGOS</t>
      </text>
    </comment>
    <comment ref="B186" authorId="0" shapeId="0">
      <text>
        <t xml:space="preserve">SE HIZO EL CAMBIO EN JUNIO 2019. EN EL LUGAR DE SU PAPA
</t>
      </text>
    </comment>
    <comment ref="D189" authorId="0" shapeId="0">
      <text>
        <t>PAGA 2 TOMAS.</t>
      </text>
    </comment>
    <comment ref="D190" authorId="0" shapeId="0">
      <text>
        <t>PAGA 2 TOMAS.</t>
      </text>
    </comment>
    <comment ref="B191" authorId="0" shapeId="0">
      <text>
        <t xml:space="preserve">PAGA 1 HIJA COMO INQUILINO
</t>
      </text>
    </comment>
    <comment ref="D193" authorId="0" shapeId="0">
      <text>
        <t>PAGA DOS
 INQUILINOS.</t>
      </text>
    </comment>
    <comment ref="D195" authorId="0" shapeId="0">
      <text>
        <t>PAGA 2 TOMAS.</t>
      </text>
    </comment>
    <comment ref="D197" authorId="1" shapeId="0">
      <text>
        <t>PAGA 2 TOMAS.</t>
      </text>
    </comment>
    <comment ref="B199" authorId="0" shapeId="0">
      <text>
        <t xml:space="preserve">
paga victor guillermo abunio juarez
</t>
      </text>
    </comment>
    <comment ref="D200" authorId="0" shapeId="0">
      <text>
        <t>PAGA 1 TOMA. SE LE CANCELO 1 EN EL 2020.</t>
      </text>
    </comment>
    <comment ref="D203" authorId="0" shapeId="0">
      <text>
        <t xml:space="preserve">TIENE 2 TOMAS </t>
      </text>
    </comment>
    <comment ref="D206" authorId="0" shapeId="0">
      <text>
        <t xml:space="preserve">3 tomas y 4 inquilinos
</t>
      </text>
    </comment>
    <comment ref="B208" authorId="0" shapeId="0">
      <text>
        <t xml:space="preserve">SE CAMBIO EL NOMBRE EL 28 DE ENERO 2024
ESTABA DOÑA LOPEZ GONZALEZ ISABEL
</t>
      </text>
    </comment>
    <comment ref="D208" authorId="0" shapeId="0">
      <text>
        <t xml:space="preserve">PAGA LO DE HIJA COMO INQUILINO
</t>
      </text>
    </comment>
    <comment ref="D211" authorId="1" shapeId="0">
      <text>
        <t>PAGA 2 TOMAS.</t>
      </text>
    </comment>
    <comment ref="B212" authorId="0" shapeId="0">
      <text>
        <t xml:space="preserve">CAMBIA COMO INQUILINO A NOMBRE DE SU MAMA
</t>
      </text>
    </comment>
    <comment ref="B213" authorId="0" shapeId="0">
      <text>
        <t>NO PAGA DRENAGE.</t>
      </text>
    </comment>
    <comment ref="B224" authorId="0" shapeId="0">
      <text>
        <t xml:space="preserve">PAGA LO DE SU PAPA COMO IQUILINO
</t>
      </text>
    </comment>
    <comment ref="B230" authorId="0" shapeId="0">
      <text>
        <t>SE DA DE BAJA EN 2020.</t>
      </text>
    </comment>
    <comment ref="B238" authorId="0" shapeId="0">
      <text>
        <t>COMENTAN QUE SU HIJA ES MADRE SOLTERA Y QUE VIVE CON EL HACE  AÑOS.</t>
      </text>
    </comment>
    <comment ref="D245" authorId="0" shapeId="0">
      <text>
        <t xml:space="preserve">ADEUDA 5 INASISTENCIAS
</t>
      </text>
    </comment>
    <comment ref="D248" authorId="0" shapeId="0">
      <text>
        <t xml:space="preserve">PAGA 2 TOMAS.
</t>
      </text>
    </comment>
    <comment ref="D249" authorId="0" shapeId="0">
      <text>
        <t>PAGA 3 TOMAS.</t>
      </text>
    </comment>
    <comment ref="D250" authorId="0" shapeId="0">
      <text>
        <t>PAGA 3 TOMAS.</t>
      </text>
    </comment>
    <comment ref="D252" authorId="0" shapeId="0">
      <text>
        <t xml:space="preserve">PENDIENTE ASISTENCIAAS
</t>
      </text>
    </comment>
    <comment ref="D260" authorId="0" shapeId="0">
      <text>
        <t xml:space="preserve">PENDIENTES ASISTENCIAS 2020.
</t>
      </text>
    </comment>
    <comment ref="D262" authorId="0" shapeId="0">
      <text>
        <t xml:space="preserve">YA NO TIENE VACAS
</t>
      </text>
    </comment>
    <comment ref="D267" authorId="0" shapeId="0">
      <text>
        <t xml:space="preserve">3 TOMAS Y 8 VACAS
</t>
      </text>
    </comment>
    <comment ref="D269" authorId="0" shapeId="0">
      <text>
        <t xml:space="preserve">PENDIENTE ASISTENIA
</t>
      </text>
    </comment>
    <comment ref="D277" authorId="0" shapeId="0">
      <text>
        <t xml:space="preserve">PENDIENTE INASISTENCIAS
</t>
      </text>
    </comment>
    <comment ref="D278" authorId="0" shapeId="0">
      <text>
        <t xml:space="preserve">3 VACAS
</t>
      </text>
    </comment>
    <comment ref="D280" authorId="0" shapeId="0">
      <text>
        <t>Se da de alta en el mes de Agosto 2019.</t>
      </text>
    </comment>
    <comment ref="D285" authorId="0" shapeId="0">
      <text>
        <t xml:space="preserve">SE DA OTRA TOMA 14 DE ABRIL DEL 2021.
</t>
      </text>
    </comment>
    <comment ref="D291" authorId="0" shapeId="0">
      <text>
        <t>SE DA LA TOMA 2 EN 11/2022</t>
      </text>
    </comment>
    <comment ref="D293" authorId="0" shapeId="0">
      <text>
        <t>SE DA LA TOMA 2
11/2022</t>
      </text>
    </comment>
    <comment ref="D294" authorId="0" shapeId="0">
      <text>
        <t>SE DA LA TOMA 2 EL 11/2022</t>
      </text>
    </comment>
    <comment ref="B296" authorId="0" shapeId="0">
      <text>
        <t xml:space="preserve">PAGA 1 HERMANA COMO INQUILINA
</t>
      </text>
    </comment>
    <comment ref="D296" authorId="0" shapeId="0">
      <text>
        <t>
</t>
      </text>
    </comment>
    <comment ref="D302" authorId="0" shapeId="0">
      <text>
        <t>SE DA DE BAJA INQUILINO EN EL MES DE MAYO DEL 2020.</t>
      </text>
    </comment>
    <comment ref="B306" authorId="0" shapeId="0">
      <text>
        <t>SE DA DE BAJA EN FEBRERO 2019.</t>
      </text>
    </comment>
    <comment ref="D306" authorId="0" shapeId="0">
      <text>
        <t xml:space="preserve">Adriana Gámez:
SE DA DE BAJA HIDRANTE EL 19.02.2019
</t>
      </text>
    </comment>
    <comment ref="B310" authorId="0" shapeId="0">
      <text>
        <t>ESTE NUMERO DE USUARIO LE PERTECIA A DOÑA CATA OREA, LE CEDE A SU HIJO EDGAR. A PATIR DE MARZO DEL 2020. POR EDAD AVANZADA.</t>
      </text>
    </comment>
    <comment ref="D321" authorId="0" shapeId="0">
      <text>
        <t xml:space="preserve">2 TOMAS
</t>
      </text>
    </comment>
    <comment ref="D325" authorId="0" shapeId="0">
      <text>
        <t xml:space="preserve">SE DA LA TOMA 2 EN AGOSTO DEL 2022.
</t>
      </text>
    </comment>
    <comment ref="B329" authorId="0" shapeId="0">
      <text>
        <t>SE DA DE BAJA Y SE QUEDA CON TOMA DE SU PAPA, CON EL USUARIO 322.</t>
      </text>
    </comment>
    <comment ref="D335" authorId="0" shapeId="0">
      <text>
        <t xml:space="preserve">PENDIENTE ASISTENCIAS 2020.
</t>
      </text>
    </comment>
    <comment ref="D337" authorId="0" shapeId="0">
      <text>
        <t xml:space="preserve">PENDIENTE ASISTENCIA
</t>
      </text>
    </comment>
    <comment ref="B338" authorId="0" shapeId="0">
      <text>
        <t>NO PAGA AGUA POTABLE.</t>
      </text>
    </comment>
    <comment ref="B351" authorId="0" shapeId="0">
      <text>
        <t xml:space="preserve">PAGA COMO IDRANTE
</t>
      </text>
    </comment>
    <comment ref="D351" authorId="0" shapeId="0">
      <text>
        <t xml:space="preserve">PENDIENTE ASISTENCCIAS
</t>
      </text>
    </comment>
    <comment ref="B355" authorId="0" shapeId="0">
      <text>
        <t xml:space="preserve">PAGA 1 HERMANA COMO NQUILINA
</t>
      </text>
    </comment>
    <comment ref="D357" authorId="0" shapeId="0">
      <text>
        <t xml:space="preserve">2 TOMAS
</t>
      </text>
    </comment>
    <comment ref="D363" authorId="0" shapeId="0">
      <text>
        <t>PAGA 2 TOMAS.</t>
      </text>
    </comment>
    <comment ref="D366" authorId="0" shapeId="0">
      <text>
        <t xml:space="preserve">PENDIENTE INASISTENCIAS
</t>
      </text>
    </comment>
    <comment ref="D371" authorId="1" shapeId="0">
      <text>
        <t>PAGA 2 TOMAS.</t>
      </text>
    </comment>
    <comment ref="B377" authorId="0" shapeId="0">
      <text>
        <t xml:space="preserve">PAGA 1 HIJA COMO INQUILINO
</t>
      </text>
    </comment>
    <comment ref="D380" authorId="0" shapeId="0">
      <text>
        <t xml:space="preserve">4 vacas
</t>
      </text>
    </comment>
    <comment ref="D381" authorId="0" shapeId="0">
      <text>
        <t>PAGO LO DE 1 INQUILINO DE ENERO A DICIEMBRE DEL 2019. EL DE LA TORTILLERIA. PAGA 2 TOMAS.</t>
      </text>
    </comment>
    <comment ref="D390" authorId="0" shapeId="0">
      <text>
        <t xml:space="preserve">PENDIENTE INASISTENCIAS
</t>
      </text>
    </comment>
    <comment ref="D392" authorId="0" shapeId="0">
      <text>
        <t xml:space="preserve">3TOMAS
</t>
      </text>
    </comment>
    <comment ref="D396" authorId="1" shapeId="0">
      <text>
        <t>PAGA 2 TOMAS.</t>
      </text>
    </comment>
    <comment ref="D398" authorId="0" shapeId="0">
      <text>
        <t xml:space="preserve">ALTA DE 3a. TOMA EN EL MES DE AGOSTO
</t>
      </text>
    </comment>
    <comment ref="D399" authorId="0" shapeId="0">
      <text>
        <t>SE DA  BAJA EN DICIEMBRE DEL 2022.</t>
      </text>
    </comment>
    <comment ref="D414" authorId="0" shapeId="0">
      <text>
        <t xml:space="preserve">DEBE 7 INASISTENCIAS
</t>
      </text>
    </comment>
    <comment ref="A415" authorId="0" shapeId="0">
      <text>
        <t>SE DA DE BAJA POR EDAD Y SE QUEDA EL SR MARCELINO MACHORRO ROMAN SU HIJO CON DOS NUM. DE USUARIO 405-242</t>
      </text>
    </comment>
    <comment ref="D423" authorId="0" shapeId="0">
      <text>
        <t xml:space="preserve">PENDIENTE INASISTENCIAS
</t>
      </text>
    </comment>
    <comment ref="B424" authorId="0" shapeId="0">
      <text>
        <t xml:space="preserve">comentan que su hija que es mama soltera vive con el desde hace mas de 5 años
</t>
      </text>
    </comment>
    <comment ref="D435" authorId="0" shapeId="0">
      <text>
        <t>
</t>
      </text>
    </comment>
    <comment ref="D438" authorId="0" shapeId="0">
      <text>
        <t xml:space="preserve">TIENE 2 TOMAS
</t>
      </text>
    </comment>
    <comment ref="D442" authorId="0" shapeId="0">
      <text>
        <t>SE DA SU TOMA EN JULIO DEL 2022.</t>
      </text>
    </comment>
    <comment ref="B450" authorId="0" shapeId="0">
      <text>
        <t xml:space="preserve">PENDIENTE HOJA DE INASISTENCIAS
</t>
      </text>
    </comment>
    <comment ref="D457" authorId="0" shapeId="0">
      <text>
        <t xml:space="preserve">PENDIENTES INASISTENCIAS DE 2019
</t>
      </text>
    </comment>
    <comment ref="D465" authorId="0" shapeId="0">
      <text>
        <t xml:space="preserve">UN INQUILNO
</t>
      </text>
    </comment>
    <comment ref="D467" authorId="0" shapeId="0">
      <text>
        <t>
</t>
      </text>
    </comment>
    <comment ref="D468" authorId="0" shapeId="0">
      <text>
        <t xml:space="preserve">PENDIENTE IASISTENCIAS
</t>
      </text>
    </comment>
    <comment ref="B471" authorId="0" shapeId="0">
      <text>
        <t xml:space="preserve">CHECAR SI LA TOMA DE SU PAPA SE LE QUEDO
</t>
      </text>
    </comment>
    <comment ref="D482" authorId="0" shapeId="0">
      <text>
        <t xml:space="preserve">PAGA 1 INQUILINO
</t>
      </text>
    </comment>
    <comment ref="A495" authorId="0" shapeId="0">
      <text>
        <t>FINADO, BAJA 07 DE JULIO 2020.</t>
      </text>
    </comment>
    <comment ref="D501" authorId="0" shapeId="0">
      <text>
        <t>SE DA LA TOMA 2 EN AGOSTO DEL 2022.</t>
      </text>
    </comment>
    <comment ref="D503" authorId="0" shapeId="0">
      <text>
        <t xml:space="preserve">DEBE INASISTENCIAS DE NENERO A JUNIO 2019
</t>
      </text>
    </comment>
    <comment ref="D510" authorId="0" shapeId="0">
      <text>
        <t xml:space="preserve">DEBE INASISTENCIAS
</t>
      </text>
    </comment>
    <comment ref="D515" authorId="0" shapeId="0">
      <text>
        <t xml:space="preserve">CHECAR ASISTENCIAS
</t>
      </text>
    </comment>
    <comment ref="D516" authorId="0" shapeId="0">
      <text>
        <t xml:space="preserve"> 2 TOMAS
</t>
      </text>
    </comment>
    <comment ref="D517" authorId="0" shapeId="0">
      <text>
        <t xml:space="preserve">2TOMAS
</t>
      </text>
    </comment>
    <comment ref="D518" authorId="0" shapeId="0">
      <text>
        <t xml:space="preserve">2 INQUILINOS
</t>
      </text>
    </comment>
    <comment ref="D524" authorId="0" shapeId="0">
      <text>
        <t>SE LE DA LA SEGUNDA TOMA EN DICIEMBRE DEL 2021.</t>
      </text>
    </comment>
    <comment ref="D525" authorId="0" shapeId="0">
      <text>
        <t xml:space="preserve">3 TOMAS Y 4 INQUILIINOOS
</t>
      </text>
    </comment>
    <comment ref="B527" authorId="0" shapeId="0">
      <text>
        <t xml:space="preserve">SE CORTO TOMA 
EN NOV. DE 2019
</t>
      </text>
    </comment>
    <comment ref="D529" authorId="0" shapeId="0">
      <text>
        <t xml:space="preserve">INASISTENCIA PENDIENTES
</t>
      </text>
    </comment>
    <comment ref="D531" authorId="0" shapeId="0">
      <text>
        <t>SE DA TOMA DE DRENAJE 22/09/2022 NO TTENIA DRENAJE-</t>
      </text>
    </comment>
    <comment ref="D537" authorId="0" shapeId="0">
      <text>
        <t>SE DA DE BAJA EL INQUILINO EN DICIEMBRE DEL 2022.</t>
      </text>
    </comment>
    <comment ref="D540" authorId="0" shapeId="0">
      <text>
        <t xml:space="preserve">2 hidrantes
</t>
      </text>
    </comment>
    <comment ref="B551" authorId="0" shapeId="0">
      <text>
        <t xml:space="preserve">CHECAR LO DE SU HIJO NO PAGA
</t>
      </text>
    </comment>
    <comment ref="D551" authorId="0" shapeId="0">
      <text>
        <t xml:space="preserve">2 TOMAS Y 10 VACAS PENDIENTE INQUILINOS
</t>
      </text>
    </comment>
    <comment ref="D553" authorId="0" shapeId="0">
      <text>
        <t>PAGA 2 TOMAS.</t>
      </text>
    </comment>
    <comment ref="D554" authorId="0" shapeId="0">
      <text>
        <t>DIO DE BAJA UN INQUILINO 22.07.2020</t>
      </text>
    </comment>
    <comment ref="D568" authorId="0" shapeId="0">
      <text>
        <t>ERA HIDRANTE, Y YA TIENE DOS TOMAS.</t>
      </text>
    </comment>
    <comment ref="D573" authorId="1" shapeId="0">
      <text>
        <t>PAGA 4 TOMAS. Y 5 INQUILINOS.</t>
      </text>
    </comment>
    <comment ref="D578" authorId="0" shapeId="0">
      <text>
        <t>PAGA TOMA DE CONEXIÓN DE DRENAJE DICIEMBRE 2021.</t>
      </text>
    </comment>
    <comment ref="B579" authorId="0" shapeId="0">
      <text>
        <t xml:space="preserve">CAMBIO DE DOMICILIO.
</t>
      </text>
    </comment>
    <comment ref="D581" authorId="0" shapeId="0">
      <text>
        <t>SE DA DE BAJA EN AGOSTO DEL 2022.</t>
      </text>
    </comment>
    <comment ref="B584" authorId="0" shapeId="0">
      <text>
        <t xml:space="preserve">SE DIO DE ALTA 21 DE ENERO 2024
</t>
      </text>
    </comment>
    <comment ref="B604" authorId="0" shapeId="0">
      <text>
        <t xml:space="preserve">CORTADA NO PAGA AGUA
</t>
      </text>
    </comment>
    <comment ref="D606" authorId="1" shapeId="0">
      <text>
        <t xml:space="preserve">SE DA DE ALTA EN ABRIL 2017.
</t>
      </text>
    </comment>
    <comment ref="B609" authorId="0" shapeId="0">
      <text>
        <t/>
      </text>
    </comment>
    <comment ref="D609" authorId="0" shapeId="0">
      <text>
        <t>SE DA DE ALTA EN NOV. DEL 2021.</t>
      </text>
    </comment>
    <comment ref="A611" authorId="0" shapeId="0">
      <text>
        <t>SE DA DE BAJA EN JULIO 2021.</t>
      </text>
    </comment>
    <comment ref="D611" authorId="0" shapeId="0">
      <text>
        <t xml:space="preserve">PENDIENTE ASISTENCIAS
</t>
      </text>
    </comment>
    <comment ref="B621" authorId="0" shapeId="0">
      <text>
        <t xml:space="preserve">SE DA DE ALTA COMO TITULAR EN EL MES DE MARZO Y PAGA $2500 POR LA TOMA.
</t>
      </text>
    </comment>
    <comment ref="B622" authorId="0" shapeId="0">
      <text>
        <t xml:space="preserve">SE DA DE ALTA A PARTIR DEL MES DE MARZO 2019
</t>
      </text>
    </comment>
    <comment ref="B626" authorId="0" shapeId="0">
      <text>
        <t>SE DA DE BAJA EL 28 DE OCTUBRE 2020.</t>
      </text>
    </comment>
    <comment ref="D626" authorId="0" shapeId="0">
      <text>
        <t xml:space="preserve">SE DIO DE ALTA EN SEP.DE 2019
</t>
      </text>
    </comment>
    <comment ref="D627" authorId="0" shapeId="0">
      <text>
        <t xml:space="preserve">Adriana Gámez:
PAGA UN INQUILINO DE MAYO A JUNIO 2019.
</t>
      </text>
    </comment>
    <comment ref="D628" authorId="0" shapeId="0">
      <text>
        <t xml:space="preserve">SE DA DE ALTA EN AGOSTO2019.
</t>
      </text>
    </comment>
    <comment ref="B631" authorId="0" shapeId="0">
      <text>
        <t>SE DA DE ALTA EN ENERO EL 2018.</t>
      </text>
    </comment>
    <comment ref="B632" authorId="0" shapeId="0">
      <text>
        <t>SE DA DE ALTA EN ENERO DEL 2020.</t>
      </text>
    </comment>
    <comment ref="A635" authorId="0" shapeId="0">
      <text>
        <t>SE DA DE BAJA EN ENERO 2021.</t>
      </text>
    </comment>
    <comment ref="B637" authorId="0" shapeId="0">
      <text>
        <t>BAJA MOTIVO: CAMBIO DE  DOMICILIO</t>
      </text>
    </comment>
    <comment ref="D638" authorId="0" shapeId="0">
      <text>
        <t>SE DA DE ALTA EN ENERO DEL 2021.</t>
      </text>
    </comment>
    <comment ref="D639" authorId="0" shapeId="0">
      <text>
        <t>SE DA DE ALTA EN NOVIEMBRE DEL 2020.</t>
      </text>
    </comment>
    <comment ref="D640" authorId="0" shapeId="0">
      <text>
        <t>SE DA DE ALTA EN NOV DEL 2021.</t>
      </text>
    </comment>
    <comment ref="D641" authorId="0" shapeId="0">
      <text>
        <t>SE DA DE ALTA EN ENERO DEL 2021.</t>
      </text>
    </comment>
    <comment ref="D642" authorId="0" shapeId="0">
      <text>
        <t>SE DA DE ALTA EN ENERO DEL 2021.</t>
      </text>
    </comment>
    <comment ref="D643" authorId="0" shapeId="0">
      <text>
        <t xml:space="preserve">SE DA DE ALTA EN FEBRERO DEL 2021.
</t>
      </text>
    </comment>
    <comment ref="D644" authorId="0" shapeId="0">
      <text>
        <t>DE DA DE ALTA EN ENERO DEL 2021.</t>
      </text>
    </comment>
    <comment ref="D646" authorId="0" shapeId="0">
      <text>
        <t xml:space="preserve">SE DA DE ALTA EN ENERO DEL 2021.
</t>
      </text>
    </comment>
    <comment ref="D647" authorId="0" shapeId="0">
      <text>
        <t>SE DA DE ALTA EN ENERO DEL 2021.</t>
      </text>
    </comment>
    <comment ref="D648" authorId="0" shapeId="0">
      <text>
        <t>SE DA DE ALTA EN ENERO DEL 2021.</t>
      </text>
    </comment>
    <comment ref="D649" authorId="0" shapeId="0">
      <text>
        <t>SE DA DE ALTA 12 DE MAYO DEL 2021.</t>
      </text>
    </comment>
    <comment ref="D650" authorId="0" shapeId="0">
      <text>
        <t>SE DA DE ALTA 25 DE MAYO DEL 2021.</t>
      </text>
    </comment>
    <comment ref="D651" authorId="0" shapeId="0">
      <text>
        <t>DE DA DE ALTA EN JUNIO DEL 2021.</t>
      </text>
    </comment>
    <comment ref="D652" authorId="0" shapeId="0">
      <text>
        <t>SE DA DE ALTA EN JULIO DEL 2021 COMO HIDRANTE.</t>
      </text>
    </comment>
    <comment ref="A653" authorId="0" shapeId="0">
      <text>
        <t>SE DA DE BAJA EN MARZO DEL 2023.</t>
      </text>
    </comment>
    <comment ref="D653" authorId="0" shapeId="0">
      <text>
        <t>SE DA DE ALTA EN JULIO DEL 2021 COMO HIDRANTE.</t>
      </text>
    </comment>
    <comment ref="D654" authorId="0" shapeId="0">
      <text>
        <t>SE DA DE ALTA DE ENERO DEL 2020.</t>
      </text>
    </comment>
    <comment ref="D655" authorId="0" shapeId="0">
      <text>
        <t xml:space="preserve">SE DA DE ALTA EN OCTUBRE DEL 2021.
</t>
      </text>
    </comment>
    <comment ref="D656" authorId="0" shapeId="0">
      <text>
        <t>SE DA DE ALTA EN NOVIEMBRE DEL 2021.</t>
      </text>
    </comment>
    <comment ref="D658" authorId="0" shapeId="0">
      <text>
        <t>SE DA DE ALTA EN JUNIO DEL 2022.</t>
      </text>
    </comment>
    <comment ref="D659" authorId="0" shapeId="0">
      <text>
        <t>SE DA DE ALTA EN AGOSTO DEL 2022.</t>
      </text>
    </comment>
    <comment ref="D660" authorId="0" shapeId="0">
      <text>
        <t xml:space="preserve">SE LE DA UNA TOMA DE SU MAMA EN 09/2022
</t>
      </text>
    </comment>
    <comment ref="D661" authorId="0" shapeId="0">
      <text>
        <t xml:space="preserve">SE DA DE ALTA EN DICIEMBRE DEL 2022.
</t>
      </text>
    </comment>
    <comment ref="D662" authorId="0" shapeId="0">
      <text>
        <t>SE DA DE ALTA COMO HDRANTE ENERO 2023</t>
      </text>
    </comment>
    <comment ref="D663" authorId="0" shapeId="0">
      <text>
        <t xml:space="preserve">SE DA DE ALTA 02 DE MARZO DEL 2023.
</t>
      </text>
    </comment>
    <comment ref="D664" authorId="0" shapeId="0">
      <text>
        <t xml:space="preserve">SE DA DE ALTA EN MARZO DEL 2023
</t>
      </text>
    </comment>
    <comment ref="D665" authorId="0" shapeId="0">
      <text>
        <t>SE LE PASA UNA TOMA DE DOÑA VIRGINIA A SU HIJA. ABRIL 2023.</t>
      </text>
    </comment>
    <comment ref="D666" authorId="0" shapeId="0">
      <text>
        <t>SE DA DE ALTA EN AGOSTO DEL 2023.</t>
      </text>
    </comment>
    <comment ref="D667" authorId="0" shapeId="0">
      <text>
        <t>SE DA DE ALTA EN OCTUBRE</t>
      </text>
    </comment>
    <comment ref="D668" authorId="0" shapeId="0">
      <text>
        <t>SE DA TOMA EN NOVIEMBRE 2023.</t>
      </text>
    </comment>
    <comment ref="D670" authorId="0" shapeId="0">
      <text>
        <t>SE DA DE ALTA COMO HIDRANTE EN NOVIEMBRE 2023.</t>
      </text>
    </comment>
  </commentList>
</comments>
</file>

<file path=xl/comments/comment2.xml><?xml version="1.0" encoding="utf-8"?>
<comments xmlns="http://schemas.openxmlformats.org/spreadsheetml/2006/main">
  <authors>
    <author>Adriana Gámez</author>
    <author>MORC</author>
  </authors>
  <commentList>
    <comment ref="N5" authorId="0" shapeId="0">
      <text>
        <t xml:space="preserve">PENDIENTE ASISTENCIAS 2020
</t>
      </text>
    </comment>
    <comment ref="N8" authorId="0" shapeId="0">
      <text>
        <t xml:space="preserve">PENDIENTES INASISTENCIAS
</t>
      </text>
    </comment>
    <comment ref="N11" authorId="0" shapeId="0">
      <text>
        <t xml:space="preserve">PAGA 1 INQUILINO
</t>
      </text>
    </comment>
    <comment ref="N13" authorId="0" shapeId="0">
      <text>
        <t xml:space="preserve">2 TOMAS
</t>
      </text>
    </comment>
    <comment ref="N14" authorId="0" shapeId="0">
      <text>
        <t xml:space="preserve">PENDIENTE ASISTENCIAS 2020.
</t>
      </text>
    </comment>
    <comment ref="C15" authorId="0" shapeId="0">
      <text>
        <t xml:space="preserve">CANCELADA A PARTIR DE 2019.
</t>
      </text>
    </comment>
    <comment ref="N19" authorId="0" shapeId="0">
      <text>
        <t>PAGA 2 INQUILINOS.</t>
      </text>
    </comment>
    <comment ref="N20" authorId="0" shapeId="0">
      <text>
        <t>PAGA 1 INQUILINO.</t>
      </text>
    </comment>
    <comment ref="N24" authorId="0" shapeId="0">
      <text>
        <t xml:space="preserve">PENDIENTE ASISTENCIAS
</t>
      </text>
    </comment>
    <comment ref="N32" authorId="0" shapeId="0">
      <text>
        <t>PAGA 2 TOMAS, UNA A $60 Y OTRA $70.</t>
      </text>
    </comment>
    <comment ref="X32" authorId="0" shapeId="0">
      <text>
        <t xml:space="preserve">PAGADO TOMA DE 35
</t>
      </text>
    </comment>
    <comment ref="C33" authorId="0" shapeId="0">
      <text>
        <t xml:space="preserve">ESTA TOMA SE PAGA A 60 EL MES 
</t>
      </text>
    </comment>
    <comment ref="N41" authorId="0" shapeId="0">
      <text>
        <t xml:space="preserve">2 TOMAS
</t>
      </text>
    </comment>
    <comment ref="N42" authorId="0" shapeId="0">
      <text>
        <t xml:space="preserve">PAGA 3 TOMAS.
</t>
      </text>
    </comment>
    <comment ref="N47" authorId="1" shapeId="0">
      <text>
        <t>PAGA 2 TOMAS.</t>
      </text>
    </comment>
    <comment ref="N48" authorId="0" shapeId="0">
      <text>
        <t xml:space="preserve">CHECAR INASISTENCIAS
</t>
      </text>
    </comment>
    <comment ref="N52" authorId="0" shapeId="0">
      <text>
        <t>Paga un inquilino.</t>
      </text>
    </comment>
    <comment ref="F54" authorId="0" shapeId="0">
      <text>
        <t>DE OTRA TOMA Y SE DA DE ALTA EN NOVIEMBRE DEL 2020.</t>
      </text>
    </comment>
    <comment ref="N54" authorId="1" shapeId="0">
      <text>
        <t>PENDIENTES INASISTENCIAS AÑO 2019.</t>
      </text>
    </comment>
    <comment ref="N58" authorId="0" shapeId="0">
      <text>
        <t xml:space="preserve">2 TOMAS
</t>
      </text>
    </comment>
    <comment ref="C60" authorId="0" shapeId="0">
      <text>
        <t>SE QUEDA SU TOMA A GABRIELA SU HIJA.</t>
      </text>
    </comment>
    <comment ref="N62" authorId="0" shapeId="0">
      <text>
        <t xml:space="preserve">DA DE ALTA 1 INQUILINO DE MAYO Y JUNIO 2019.
 </t>
      </text>
    </comment>
    <comment ref="Z62" authorId="0" shapeId="0">
      <text>
        <t xml:space="preserve">Adriana Gámez:
SE DA DE ALTA INQUILINO A PARTIR DE DIC 2018.
</t>
      </text>
    </comment>
    <comment ref="N65" authorId="0" shapeId="0">
      <text>
        <t xml:space="preserve">PAGO INASISTENCIAS 2019
</t>
      </text>
    </comment>
    <comment ref="C67" authorId="0" shapeId="0">
      <text>
        <t xml:space="preserve">PAGA DE SU HIJO COMO INQUILINO
</t>
      </text>
    </comment>
    <comment ref="N67" authorId="0" shapeId="0">
      <text>
        <t xml:space="preserve">PAGADO UN HIJO COMO INQULINO HASTA JULIO DE 2020
</t>
      </text>
    </comment>
    <comment ref="C68" authorId="0" shapeId="0">
      <text>
        <t xml:space="preserve">CORTE DE TOMA 2019
</t>
      </text>
    </comment>
    <comment ref="C73" authorId="0" shapeId="0">
      <text>
        <t xml:space="preserve">SE DA DE ALTA EL 28 DE ENERO DE 2024
</t>
      </text>
    </comment>
    <comment ref="C77" authorId="0" shapeId="0">
      <text>
        <t>Adriana Gámez:
se dio de baja en Febrero 2019.</t>
      </text>
    </comment>
    <comment ref="N79" authorId="0" shapeId="0">
      <text>
        <t>3 TOMAS Y 6 INQILINOS
SE DA LA TOMA 4 EN EL MES DE NOV 2022.</t>
      </text>
    </comment>
    <comment ref="N87" authorId="0" shapeId="0">
      <text>
        <t xml:space="preserve">10 VACAS
</t>
      </text>
    </comment>
    <comment ref="C93" authorId="0" shapeId="0">
      <text>
        <t>PERIODO DE JAVIER MOYA.</t>
      </text>
    </comment>
    <comment ref="C100" authorId="0" shapeId="0">
      <text>
        <t>SE QUEDA COMO TITULAR DE LA TOMA DE DE SU PAPA POR EDAD AVANZADA SR ENRIQUE CONTRRAS TELLEZ EN ENERO DEL 2020.</t>
      </text>
    </comment>
    <comment ref="C105" authorId="0" shapeId="0">
      <text>
        <t xml:space="preserve">PAGA 1 HIJO COMO IQUILINO
</t>
      </text>
    </comment>
    <comment ref="N106" authorId="0" shapeId="0">
      <text>
        <t xml:space="preserve">PAGA 2 TOMAS, DE 1TOMA HASTA MAYO DEL 2021
</t>
      </text>
    </comment>
    <comment ref="N107" authorId="1" shapeId="0">
      <text>
        <t>PAGA 2 TOMAS.</t>
      </text>
    </comment>
    <comment ref="N111" authorId="0" shapeId="0">
      <text>
        <t xml:space="preserve">PENDIENTE ASISTENCIAS
</t>
      </text>
    </comment>
    <comment ref="N113" authorId="0" shapeId="0">
      <text>
        <t>Paga 2 tomas.</t>
      </text>
    </comment>
    <comment ref="C120" authorId="0" shapeId="0">
      <text>
        <t>CAMBIO DE USUARIO POR EDAD SE LE QUEDA LA TOMA A SU HIJO DE DON VICENTE. A PARTIR DEL 01ENERO 2022.</t>
      </text>
    </comment>
    <comment ref="C126" authorId="0" shapeId="0">
      <text>
        <t xml:space="preserve">PAGA 1 HERMANA COMO INQUILINA DESDE 2013
</t>
      </text>
    </comment>
    <comment ref="S126" authorId="0" shapeId="0">
      <text>
        <t>PAGÒ UN INQUILINO DE MAYO A JUNIO DEL 2019.</t>
      </text>
    </comment>
    <comment ref="B127" authorId="0" shapeId="0">
      <text>
        <t>SE DA DE BAJA POR EDAD AVANZADA , QUEDANDO CON SU TOMA SU HIJO ALEJANDRO.</t>
      </text>
    </comment>
    <comment ref="C136" authorId="0" shapeId="0">
      <text>
        <t>SE CANCELA ESTE NUM. DE USUARIO PORQUE TIENE 3 TOMAS EN EL MISMO PREDIO.</t>
      </text>
    </comment>
    <comment ref="N138" authorId="0" shapeId="0">
      <text>
        <t xml:space="preserve">2 INQUILINOS
</t>
      </text>
    </comment>
    <comment ref="C140" authorId="0" shapeId="0">
      <text>
        <t xml:space="preserve">PAGA DE SU HIJA COMO INQUILNA
</t>
      </text>
    </comment>
    <comment ref="B162" authorId="0" shapeId="0">
      <text>
        <t>SE DA DE BAJA EEL 1 DE DIC 2021, YA NO VIVE DESDE HACE UN AÑO.</t>
      </text>
    </comment>
    <comment ref="C175" authorId="0" shapeId="0">
      <text>
        <t xml:space="preserve">SE DIO DE BAJA EN EL PERIODO DE ADRIANA.
</t>
      </text>
    </comment>
    <comment ref="N177" authorId="0" shapeId="0">
      <text>
        <t>Adriana Gámez:
CHECAR PAGOS</t>
      </text>
    </comment>
    <comment ref="C188" authorId="0" shapeId="0">
      <text>
        <t xml:space="preserve">SE HIZO EL CAMBIO EN JUNIO 2019. EN EL LUGAR DE SU PAPA
</t>
      </text>
    </comment>
    <comment ref="N191" authorId="0" shapeId="0">
      <text>
        <t>PAGA 2 TOMAS.</t>
      </text>
    </comment>
    <comment ref="N192" authorId="0" shapeId="0">
      <text>
        <t>PAGA 2 TOMAS.</t>
      </text>
    </comment>
    <comment ref="C193" authorId="0" shapeId="0">
      <text>
        <t xml:space="preserve">PAGA 1 HIJA COMO INQUILINO
</t>
      </text>
    </comment>
    <comment ref="N196" authorId="0" shapeId="0">
      <text>
        <t>PAGA DOS
 INQUILINOS.</t>
      </text>
    </comment>
    <comment ref="N198" authorId="0" shapeId="0">
      <text>
        <t>PAGA 2 TOMAS.</t>
      </text>
    </comment>
    <comment ref="N200" authorId="1" shapeId="0">
      <text>
        <t>PAGA 2 TOMAS.</t>
      </text>
    </comment>
    <comment ref="C202" authorId="0" shapeId="0">
      <text>
        <t xml:space="preserve">
paga victor guillermo abunio juarez
</t>
      </text>
    </comment>
    <comment ref="N203" authorId="0" shapeId="0">
      <text>
        <t>PAGA 1 TOMA. SE LE CANCELO 1 EN EL 2020.</t>
      </text>
    </comment>
    <comment ref="N206" authorId="0" shapeId="0">
      <text>
        <t xml:space="preserve">TIENE 2 TOMAS </t>
      </text>
    </comment>
    <comment ref="F209" authorId="0" shapeId="0">
      <text>
        <t>PAGA 3 TOMAS Y 4 INQUI. DE ENERO A AGOSTO DEL 2019.</t>
      </text>
    </comment>
    <comment ref="N209" authorId="0" shapeId="0">
      <text>
        <t xml:space="preserve">3 tomas y 4 inquilinos
</t>
      </text>
    </comment>
    <comment ref="C211" authorId="0" shapeId="0">
      <text>
        <t xml:space="preserve">SE CAMBIO EL NOMBRE EL 28 DE ENERO 2024
ESTABA DOÑA LOPEZ GONZALEZ ISABEL
</t>
      </text>
    </comment>
    <comment ref="N211" authorId="0" shapeId="0">
      <text>
        <t xml:space="preserve">PAGA LO DE HIJA COMO INQUILINO
</t>
      </text>
    </comment>
    <comment ref="N214" authorId="1" shapeId="0">
      <text>
        <t>PAGA 2 TOMAS.</t>
      </text>
    </comment>
    <comment ref="C215" authorId="0" shapeId="0">
      <text>
        <t xml:space="preserve">CAMBIA COMO INQUILINO A NOMBRE DE SU MAMA
</t>
      </text>
    </comment>
    <comment ref="C216" authorId="0" shapeId="0">
      <text>
        <t>NO PAGA DRENAGE.</t>
      </text>
    </comment>
    <comment ref="C227" authorId="0" shapeId="0">
      <text>
        <t xml:space="preserve">PAGA LO DE SU PAPA COMO IQUILINO
</t>
      </text>
    </comment>
    <comment ref="S227" authorId="0" shapeId="0">
      <text>
        <t xml:space="preserve">PAGO UN INQUILINO DE ENERO A MAYO DEL 2019. Y UNA TOMA.
</t>
      </text>
    </comment>
    <comment ref="T227" authorId="0" shapeId="0">
      <text>
        <t xml:space="preserve">PAGO UN INQUILINO DE ENERO A MAYO DEL 2019. Y UNA TOMA.
</t>
      </text>
    </comment>
    <comment ref="U227" authorId="0" shapeId="0">
      <text>
        <t xml:space="preserve">PAGO UN INQUILINO DE ENERO A MAYO DEL 2019. Y UNA TOMA.
</t>
      </text>
    </comment>
    <comment ref="V227" authorId="0" shapeId="0">
      <text>
        <t xml:space="preserve">PAGO UN INQUILINO DE ENERO A MAYO DEL 2019. Y UNA TOMA.
</t>
      </text>
    </comment>
    <comment ref="W227" authorId="0" shapeId="0">
      <text>
        <t xml:space="preserve">PAGO UN INQUILINO DE ENERO A MAYO DEL 2019. Y UNA TOMA.
</t>
      </text>
    </comment>
    <comment ref="X227" authorId="0" shapeId="0">
      <text>
        <t xml:space="preserve">PAGO UN INQUILINO DE ENERO A MAYO DEL 2019. Y UNA TOMA.
</t>
      </text>
    </comment>
    <comment ref="C234" authorId="0" shapeId="0">
      <text>
        <t>SE DA DE BAJA EN 2020.</t>
      </text>
    </comment>
    <comment ref="C242" authorId="0" shapeId="0">
      <text>
        <t>COMENTAN QUE SU HIJA ES MADRE SOLTERA Y QUE VIVE CON EL HACE  AÑOS.</t>
      </text>
    </comment>
    <comment ref="N250" authorId="0" shapeId="0">
      <text>
        <t xml:space="preserve">ADEUDA 5 INASISTENCIAS
</t>
      </text>
    </comment>
    <comment ref="N253" authorId="0" shapeId="0">
      <text>
        <t xml:space="preserve">PAGA 2 TOMAS.
</t>
      </text>
    </comment>
    <comment ref="N254" authorId="0" shapeId="0">
      <text>
        <t>PAGA 3 TOMAS.</t>
      </text>
    </comment>
    <comment ref="N255" authorId="0" shapeId="0">
      <text>
        <t>PAGA 3 TOMAS.</t>
      </text>
    </comment>
    <comment ref="N257" authorId="0" shapeId="0">
      <text>
        <t xml:space="preserve">PENDIENTE ASISTENCIAAS
</t>
      </text>
    </comment>
    <comment ref="N265" authorId="0" shapeId="0">
      <text>
        <t xml:space="preserve">PENDIENTES ASISTENCIAS 2020.
</t>
      </text>
    </comment>
    <comment ref="N267" authorId="0" shapeId="0">
      <text>
        <t xml:space="preserve">YA NO TIENE VACAS
</t>
      </text>
    </comment>
    <comment ref="N272" authorId="0" shapeId="0">
      <text>
        <t xml:space="preserve">3 TOMAS Y 8 VACAS
</t>
      </text>
    </comment>
    <comment ref="N274" authorId="0" shapeId="0">
      <text>
        <t xml:space="preserve">PENDIENTE ASISTENIA
</t>
      </text>
    </comment>
    <comment ref="N283" authorId="0" shapeId="0">
      <text>
        <t xml:space="preserve">PENDIENTE INASISTENCIAS
</t>
      </text>
    </comment>
    <comment ref="N284" authorId="0" shapeId="0">
      <text>
        <t xml:space="preserve">3 VACAS
</t>
      </text>
    </comment>
    <comment ref="N286" authorId="0" shapeId="0">
      <text>
        <t>Se da de alta en el mes de Agosto 2019.</t>
      </text>
    </comment>
    <comment ref="N291" authorId="0" shapeId="0">
      <text>
        <t xml:space="preserve">SE DA OTRA TOMA 14 DE ABRIL DEL 2021.
</t>
      </text>
    </comment>
    <comment ref="N297" authorId="0" shapeId="0">
      <text>
        <t>SE DA LA TOMA 2 EN 11/2022</t>
      </text>
    </comment>
    <comment ref="N299" authorId="0" shapeId="0">
      <text>
        <t>SE DA LA TOMA 2
11/2022</t>
      </text>
    </comment>
    <comment ref="N300" authorId="0" shapeId="0">
      <text>
        <t>SE DA LA TOMA 2 EL 11/2022</t>
      </text>
    </comment>
    <comment ref="C302" authorId="0" shapeId="0">
      <text>
        <t xml:space="preserve">PAGA 1 HERMANA COMO INQUILINA
</t>
      </text>
    </comment>
    <comment ref="N302" authorId="0" shapeId="0">
      <text>
        <t>
</t>
      </text>
    </comment>
    <comment ref="N309" authorId="0" shapeId="0">
      <text>
        <t>SE DA DE BAJA INQUILINO EN EL MES DE MAYO DEL 2020.</t>
      </text>
    </comment>
    <comment ref="C314" authorId="0" shapeId="0">
      <text>
        <t>SE DA DE BAJA EN FEBRERO 2019.</t>
      </text>
    </comment>
    <comment ref="N314" authorId="0" shapeId="0">
      <text>
        <t xml:space="preserve">Adriana Gámez:
SE DA DE BAJA HIDRANTE EL 19.02.2019
</t>
      </text>
    </comment>
    <comment ref="C318" authorId="0" shapeId="0">
      <text>
        <t>ESTE NUMERO DE USUARIO LE PERTECIA A DOÑA CATA OREA, LE CEDE A SU HIJO EDGAR. A PATIR DE MARZO DEL 2020. POR EDAD AVANZADA.</t>
      </text>
    </comment>
    <comment ref="N329" authorId="0" shapeId="0">
      <text>
        <t xml:space="preserve">2 TOMAS
</t>
      </text>
    </comment>
    <comment ref="N333" authorId="0" shapeId="0">
      <text>
        <t xml:space="preserve">SE DA LA TOMA 2 EN AGOSTO DEL 2022.
</t>
      </text>
    </comment>
    <comment ref="C337" authorId="0" shapeId="0">
      <text>
        <t>SE DA DE BAJA Y SE QUEDA CON TOMA DE SU PAPA, CON EL USUARIO 322.</t>
      </text>
    </comment>
    <comment ref="N343" authorId="0" shapeId="0">
      <text>
        <t xml:space="preserve">PENDIENTE ASISTENCIAS 2020.
</t>
      </text>
    </comment>
    <comment ref="N345" authorId="0" shapeId="0">
      <text>
        <t xml:space="preserve">PENDIENTE ASISTENCIA
</t>
      </text>
    </comment>
    <comment ref="C346" authorId="0" shapeId="0">
      <text>
        <t>NO PAGA AGUA POTABLE.</t>
      </text>
    </comment>
    <comment ref="C359" authorId="0" shapeId="0">
      <text>
        <t xml:space="preserve">PAGA COMO IDRANTE
</t>
      </text>
    </comment>
    <comment ref="N359" authorId="0" shapeId="0">
      <text>
        <t xml:space="preserve">PENDIENTE ASISTENCCIAS
</t>
      </text>
    </comment>
    <comment ref="C363" authorId="0" shapeId="0">
      <text>
        <t xml:space="preserve">PAGA 1 HERMANA COMO NQUILINA
</t>
      </text>
    </comment>
    <comment ref="N365" authorId="0" shapeId="0">
      <text>
        <t xml:space="preserve">2 TOMAS
</t>
      </text>
    </comment>
    <comment ref="N371" authorId="0" shapeId="0">
      <text>
        <t>PAGA 2 TOMAS.</t>
      </text>
    </comment>
    <comment ref="N374" authorId="0" shapeId="0">
      <text>
        <t xml:space="preserve">PENDIENTE INASISTENCIAS
</t>
      </text>
    </comment>
    <comment ref="N379" authorId="1" shapeId="0">
      <text>
        <t>PAGA 2 TOMAS.</t>
      </text>
    </comment>
    <comment ref="C386" authorId="0" shapeId="0">
      <text>
        <t xml:space="preserve">PAGA 1 HIJA COMO INQUILINO
</t>
      </text>
    </comment>
    <comment ref="N389" authorId="0" shapeId="0">
      <text>
        <t xml:space="preserve">4 vacas
</t>
      </text>
    </comment>
    <comment ref="N390" authorId="0" shapeId="0">
      <text>
        <t>PAGO LO DE 1 INQUILINO DE ENERO A DICIEMBRE DEL 2019. EL DE LA TORTILLERIA. PAGA 2 TOMAS.</t>
      </text>
    </comment>
    <comment ref="O390" authorId="0" shapeId="0">
      <text>
        <t xml:space="preserve">PENDIENTE ASISTENCIAS
</t>
      </text>
    </comment>
    <comment ref="N399" authorId="0" shapeId="0">
      <text>
        <t xml:space="preserve">PENDIENTE INASISTENCIAS
</t>
      </text>
    </comment>
    <comment ref="N401" authorId="0" shapeId="0">
      <text>
        <t xml:space="preserve">3TOMAS
</t>
      </text>
    </comment>
    <comment ref="N405" authorId="1" shapeId="0">
      <text>
        <t>PAGA 2 TOMAS.</t>
      </text>
    </comment>
    <comment ref="F407" authorId="0" shapeId="0">
      <text>
        <t>
</t>
      </text>
    </comment>
    <comment ref="N407" authorId="0" shapeId="0">
      <text>
        <t xml:space="preserve">ALTA DE 3a. TOMA EN EL MES DE AGOSTO
</t>
      </text>
    </comment>
    <comment ref="N408" authorId="0" shapeId="0">
      <text>
        <t>SE DA  BAJA EN DICIEMBRE DEL 2022.</t>
      </text>
    </comment>
    <comment ref="N424" authorId="0" shapeId="0">
      <text>
        <t xml:space="preserve">DEBE 7 INASISTENCIAS
</t>
      </text>
    </comment>
    <comment ref="B425" authorId="0" shapeId="0">
      <text>
        <t>SE DA DE BAJA POR EDAD Y SE QUEDA EL SR MARCELINO MACHORRO ROMAN SU HIJO CON DOS NUM. DE USUARIO 405-242</t>
      </text>
    </comment>
    <comment ref="N433" authorId="0" shapeId="0">
      <text>
        <t xml:space="preserve">PENDIENTE INASISTENCIAS
</t>
      </text>
    </comment>
    <comment ref="C434" authorId="0" shapeId="0">
      <text>
        <t xml:space="preserve">comentan que su hija que es mama soltera vive con el desde hace mas de 5 años
</t>
      </text>
    </comment>
    <comment ref="N445" authorId="0" shapeId="0">
      <text>
        <t>
</t>
      </text>
    </comment>
    <comment ref="N448" authorId="0" shapeId="0">
      <text>
        <t xml:space="preserve">TIENE 2 TOMAS
</t>
      </text>
    </comment>
    <comment ref="N452" authorId="0" shapeId="0">
      <text>
        <t>SE DA SU TOMA EN JULIO DEL 2022.</t>
      </text>
    </comment>
    <comment ref="C460" authorId="0" shapeId="0">
      <text>
        <t xml:space="preserve">PENDIENTE HOJA DE INASISTENCIAS
</t>
      </text>
    </comment>
    <comment ref="N468" authorId="0" shapeId="0">
      <text>
        <t xml:space="preserve">PENDIENTES INASISTENCIAS DE 2019
</t>
      </text>
    </comment>
    <comment ref="N477" authorId="0" shapeId="0">
      <text>
        <t xml:space="preserve">UN INQUILNO
</t>
      </text>
    </comment>
    <comment ref="N479" authorId="0" shapeId="0">
      <text>
        <t>
</t>
      </text>
    </comment>
    <comment ref="N480" authorId="0" shapeId="0">
      <text>
        <t xml:space="preserve">PENDIENTE IASISTENCIAS
</t>
      </text>
    </comment>
    <comment ref="C483" authorId="0" shapeId="0">
      <text>
        <t xml:space="preserve">CHECAR SI LA TOMA DE SU PAPA SE LE QUEDO
</t>
      </text>
    </comment>
    <comment ref="N494" authorId="0" shapeId="0">
      <text>
        <t xml:space="preserve">PAGA 1 INQUILINO
</t>
      </text>
    </comment>
    <comment ref="B508" authorId="0" shapeId="0">
      <text>
        <t>FINADO, BAJA 07 DE JULIO 2020.</t>
      </text>
    </comment>
    <comment ref="N514" authorId="0" shapeId="0">
      <text>
        <t>SE DA LA TOMA 2 EN AGOSTO DEL 2022.</t>
      </text>
    </comment>
    <comment ref="N516" authorId="0" shapeId="0">
      <text>
        <t xml:space="preserve">DEBE INASISTENCIAS DE NENERO A JUNIO 2019
</t>
      </text>
    </comment>
    <comment ref="N523" authorId="0" shapeId="0">
      <text>
        <t xml:space="preserve">DEBE INASISTENCIAS
</t>
      </text>
    </comment>
    <comment ref="N528" authorId="0" shapeId="0">
      <text>
        <t xml:space="preserve">CHECAR ASISTENCIAS
</t>
      </text>
    </comment>
    <comment ref="N529" authorId="0" shapeId="0">
      <text>
        <t xml:space="preserve"> 2 TOMAS
</t>
      </text>
    </comment>
    <comment ref="N530" authorId="0" shapeId="0">
      <text>
        <t xml:space="preserve">2TOMAS
</t>
      </text>
    </comment>
    <comment ref="N531" authorId="0" shapeId="0">
      <text>
        <t xml:space="preserve">2 INQUILINOS
</t>
      </text>
    </comment>
    <comment ref="N538" authorId="0" shapeId="0">
      <text>
        <t>SE LE DA LA SEGUNDA TOMA EN DICIEMBRE DEL 2021.</t>
      </text>
    </comment>
    <comment ref="N539" authorId="0" shapeId="0">
      <text>
        <t xml:space="preserve">3 TOMAS Y 4 INQUILIINOOS
</t>
      </text>
    </comment>
    <comment ref="C541" authorId="0" shapeId="0">
      <text>
        <t xml:space="preserve">SE CORTO TOMA 
EN NOV. DE 2019
</t>
      </text>
    </comment>
    <comment ref="N543" authorId="0" shapeId="0">
      <text>
        <t xml:space="preserve">INASISTENCIA PENDIENTES
</t>
      </text>
    </comment>
    <comment ref="N545" authorId="0" shapeId="0">
      <text>
        <t>SE DA TOMA DE DRENAJE 22/09/2022 NO TTENIA DRENAJE-</t>
      </text>
    </comment>
    <comment ref="N551" authorId="0" shapeId="0">
      <text>
        <t>SE DA DE BAJA EL INQUILINO EN DICIEMBRE DEL 2022.</t>
      </text>
    </comment>
    <comment ref="Q551" authorId="0" shapeId="0">
      <text>
        <t>DA DE ALTA UN INQUILINO Y PAGA DE MARZO A AGOSTO 2019 POR INQUILINO.</t>
      </text>
    </comment>
    <comment ref="F554" authorId="0" shapeId="0">
      <text>
        <t/>
      </text>
    </comment>
    <comment ref="N554" authorId="0" shapeId="0">
      <text>
        <t xml:space="preserve">2 hidrantes
</t>
      </text>
    </comment>
    <comment ref="C566" authorId="0" shapeId="0">
      <text>
        <t xml:space="preserve">CHECAR LO DE SU HIJO NO PAGA
</t>
      </text>
    </comment>
    <comment ref="N566" authorId="0" shapeId="0">
      <text>
        <t xml:space="preserve">2 TOMAS Y 10 VACAS PENDIENTE INQUILINOS
</t>
      </text>
    </comment>
    <comment ref="N568" authorId="0" shapeId="0">
      <text>
        <t>PAGA 2 TOMAS.</t>
      </text>
    </comment>
    <comment ref="N569" authorId="0" shapeId="0">
      <text>
        <t>DIO DE BAJA UN INQUILINO 22.07.2020</t>
      </text>
    </comment>
    <comment ref="N583" authorId="0" shapeId="0">
      <text>
        <t>ERA HIDRANTE, Y YA TIENE DOS TOMAS.</t>
      </text>
    </comment>
    <comment ref="N588" authorId="1" shapeId="0">
      <text>
        <t>PAGA 4 TOMAS. Y 5 INQUILINOS.</t>
      </text>
    </comment>
    <comment ref="N593" authorId="0" shapeId="0">
      <text>
        <t>PAGA TOMA DE CONEXIÓN DE DRENAJE DICIEMBRE 2021.</t>
      </text>
    </comment>
    <comment ref="C594" authorId="0" shapeId="0">
      <text>
        <t xml:space="preserve">CAMBIO DE DOMICILIO.
</t>
      </text>
    </comment>
    <comment ref="N596" authorId="0" shapeId="0">
      <text>
        <t>SE DA DE BAJA EN AGOSTO DEL 2022.</t>
      </text>
    </comment>
    <comment ref="C599" authorId="0" shapeId="0">
      <text>
        <t xml:space="preserve">SE DIO DE ALTA 21 DE ENERO 2024
</t>
      </text>
    </comment>
    <comment ref="C619" authorId="0" shapeId="0">
      <text>
        <t xml:space="preserve">CORTADA NO PAGA AGUA
</t>
      </text>
    </comment>
    <comment ref="N621" authorId="1" shapeId="0">
      <text>
        <t xml:space="preserve">SE DA DE ALTA EN ABRIL 2017.
</t>
      </text>
    </comment>
    <comment ref="C624" authorId="0" shapeId="0">
      <text>
        <t/>
      </text>
    </comment>
    <comment ref="N624" authorId="0" shapeId="0">
      <text>
        <t>SE DA DE ALTA EN NOV. DEL 2021.</t>
      </text>
    </comment>
    <comment ref="B626" authorId="0" shapeId="0">
      <text>
        <t>SE DA DE BAJA EN JULIO 2021.</t>
      </text>
    </comment>
    <comment ref="N626" authorId="0" shapeId="0">
      <text>
        <t xml:space="preserve">PENDIENTE ASISTENCIAS
</t>
      </text>
    </comment>
    <comment ref="P632" authorId="0" shapeId="0">
      <text>
        <t xml:space="preserve">SE DA DE ALTA COMO HIDRANTE. (FEBRERO 2019).
</t>
      </text>
    </comment>
    <comment ref="Q633" authorId="0" shapeId="0">
      <text>
        <t xml:space="preserve">SE DA DE ALTA USUARIO COMO HIDRANTE.
</t>
      </text>
    </comment>
    <comment ref="Q634" authorId="0" shapeId="0">
      <text>
        <t xml:space="preserve">SE DA DE ALTA USUARIO COMO HIDRANTE.
</t>
      </text>
    </comment>
    <comment ref="Q635" authorId="0" shapeId="0">
      <text>
        <t xml:space="preserve">
SE DA DE ALTA COMO HIDRANTE EN EL MES DE MARZO.
</t>
      </text>
    </comment>
    <comment ref="C636" authorId="0" shapeId="0">
      <text>
        <t xml:space="preserve">SE DA DE ALTA COMO TITULAR EN EL MES DE MARZO Y PAGA $2500 POR LA TOMA.
</t>
      </text>
    </comment>
    <comment ref="C637" authorId="0" shapeId="0">
      <text>
        <t xml:space="preserve">SE DA DE ALTA A PARTIR DEL MES DE MARZO 2019
</t>
      </text>
    </comment>
    <comment ref="Q637" authorId="0" shapeId="0">
      <text>
        <t>SE DA DE ALTA HIDRANTE A PARTIR DE MARZO 2019.</t>
      </text>
    </comment>
    <comment ref="S638" authorId="0" shapeId="0">
      <text>
        <t>SE DA DE ALTA COMO HIDRANTE EN EL MES DE MAYO.</t>
      </text>
    </comment>
    <comment ref="S639" authorId="0" shapeId="0">
      <text>
        <t>SE DA DE ALTA COMO HIDRANTE EN EL MES DE MAYO 2019.</t>
      </text>
    </comment>
    <comment ref="C641" authorId="0" shapeId="0">
      <text>
        <t>SE DA DE BAJA EL 28 DE OCTUBRE 2020.</t>
      </text>
    </comment>
    <comment ref="N641" authorId="0" shapeId="0">
      <text>
        <t xml:space="preserve">SE DIO DE ALTA EN SEP.DE 2019
</t>
      </text>
    </comment>
    <comment ref="S641" authorId="0" shapeId="0">
      <text>
        <t xml:space="preserve">SE DA DE ALTA A PARTIR DE MAYO DEL 2019.
</t>
      </text>
    </comment>
    <comment ref="W641" authorId="0" shapeId="0">
      <text>
        <t xml:space="preserve">SE DA DE ALTA A PARTIR DE MAYO DEL 2019.
</t>
      </text>
    </comment>
    <comment ref="N642" authorId="0" shapeId="0">
      <text>
        <t xml:space="preserve">Adriana Gámez:
PAGA UN INQUILINO DE MAYO A JUNIO 2019.
</t>
      </text>
    </comment>
    <comment ref="O642" authorId="0" shapeId="0">
      <text>
        <t>SE DA DE ALTA EN ENERO DEL 2019.</t>
      </text>
    </comment>
    <comment ref="N643" authorId="0" shapeId="0">
      <text>
        <t xml:space="preserve">SE DA DE ALTA EN AGOSTO2019.
</t>
      </text>
    </comment>
    <comment ref="C646" authorId="0" shapeId="0">
      <text>
        <t>SE DA DE ALTA EN ENERO EL 2018.</t>
      </text>
    </comment>
    <comment ref="C647" authorId="0" shapeId="0">
      <text>
        <t>SE DA DE ALTA EN ENERO DEL 2020.</t>
      </text>
    </comment>
    <comment ref="B650" authorId="0" shapeId="0">
      <text>
        <t>SE DA DE BAJA EN ENERO 2021.</t>
      </text>
    </comment>
    <comment ref="C652" authorId="0" shapeId="0">
      <text>
        <t>BAJA MOTIVO: CAMBIO DE  DOMICILIO</t>
      </text>
    </comment>
    <comment ref="N653" authorId="0" shapeId="0">
      <text>
        <t>SE DA DE ALTA EN ENERO DEL 2021.</t>
      </text>
    </comment>
    <comment ref="N654" authorId="0" shapeId="0">
      <text>
        <t>SE DA DE ALTA EN NOVIEMBRE DEL 2020.</t>
      </text>
    </comment>
    <comment ref="N655" authorId="0" shapeId="0">
      <text>
        <t>SE DA DE ALTA EN NOV DEL 2021.</t>
      </text>
    </comment>
    <comment ref="N656" authorId="0" shapeId="0">
      <text>
        <t>SE DA DE ALTA EN ENERO DEL 2021.</t>
      </text>
    </comment>
    <comment ref="N657" authorId="0" shapeId="0">
      <text>
        <t>SE DA DE ALTA EN ENERO DEL 2021.</t>
      </text>
    </comment>
    <comment ref="N658" authorId="0" shapeId="0">
      <text>
        <t xml:space="preserve">SE DA DE ALTA EN FEBRERO DEL 2021.
</t>
      </text>
    </comment>
    <comment ref="N659" authorId="0" shapeId="0">
      <text>
        <t>DE DA DE ALTA EN ENERO DEL 2021.</t>
      </text>
    </comment>
    <comment ref="N661" authorId="0" shapeId="0">
      <text>
        <t xml:space="preserve">SE DA DE ALTA EN ENERO DEL 2021.
</t>
      </text>
    </comment>
    <comment ref="N662" authorId="0" shapeId="0">
      <text>
        <t>SE DA DE ALTA EN ENERO DEL 2021.</t>
      </text>
    </comment>
    <comment ref="N663" authorId="0" shapeId="0">
      <text>
        <t>SE DA DE ALTA EN ENERO DEL 2021.</t>
      </text>
    </comment>
    <comment ref="N664" authorId="0" shapeId="0">
      <text>
        <t>SE DA DE ALTA 12 DE MAYO DEL 2021.</t>
      </text>
    </comment>
    <comment ref="N665" authorId="0" shapeId="0">
      <text>
        <t>SE DA DE ALTA 25 DE MAYO DEL 2021.</t>
      </text>
    </comment>
    <comment ref="N666" authorId="0" shapeId="0">
      <text>
        <t>DE DA DE ALTA EN JUNIO DEL 2021.</t>
      </text>
    </comment>
    <comment ref="N667" authorId="0" shapeId="0">
      <text>
        <t>SE DA DE ALTA EN JULIO DEL 2021 COMO HIDRANTE.</t>
      </text>
    </comment>
    <comment ref="B668" authorId="0" shapeId="0">
      <text>
        <t>SE DA DE BAJA EN MARZO DEL 2023.</t>
      </text>
    </comment>
    <comment ref="N668" authorId="0" shapeId="0">
      <text>
        <t>SE DA DE ALTA EN JULIO DEL 2021 COMO HIDRANTE.</t>
      </text>
    </comment>
    <comment ref="N669" authorId="0" shapeId="0">
      <text>
        <t>SE DA DE ALTA DE ENERO DEL 2020.</t>
      </text>
    </comment>
    <comment ref="N670" authorId="0" shapeId="0">
      <text>
        <t xml:space="preserve">SE DA DE ALTA EN OCTUBRE DEL 2021.
</t>
      </text>
    </comment>
    <comment ref="N671" authorId="0" shapeId="0">
      <text>
        <t>SE DA DE ALTA EN NOVIEMBRE DEL 2021.</t>
      </text>
    </comment>
    <comment ref="N673" authorId="0" shapeId="0">
      <text>
        <t>SE DA DE ALTA EN JUNIO DEL 2022.</t>
      </text>
    </comment>
    <comment ref="N674" authorId="0" shapeId="0">
      <text>
        <t>SE DA DE ALTA EN AGOSTO DEL 2022.</t>
      </text>
    </comment>
    <comment ref="N675" authorId="0" shapeId="0">
      <text>
        <t xml:space="preserve">SE LE DA UNA TOMA DE SU MAMA EN 09/2022
</t>
      </text>
    </comment>
    <comment ref="N676" authorId="0" shapeId="0">
      <text>
        <t xml:space="preserve">SE DA DE ALTA EN DICIEMBRE DEL 2022.
</t>
      </text>
    </comment>
    <comment ref="N677" authorId="0" shapeId="0">
      <text>
        <t>SE DA DE ALTA COMO HDRANTE ENERO 2023</t>
      </text>
    </comment>
    <comment ref="N678" authorId="0" shapeId="0">
      <text>
        <t xml:space="preserve">SE DA DE ALTA 02 DE MARZO DEL 2023.
</t>
      </text>
    </comment>
    <comment ref="N679" authorId="0" shapeId="0">
      <text>
        <t xml:space="preserve">SE DA DE ALTA EN MARZO DEL 2023
</t>
      </text>
    </comment>
    <comment ref="N680" authorId="0" shapeId="0">
      <text>
        <t>SE LE PASA UNA TOMA DE DOÑA VIRGINIA A SU HIJA. ABRIL 2023.</t>
      </text>
    </comment>
    <comment ref="N681" authorId="0" shapeId="0">
      <text>
        <t>SE DA DE ALTA EN AGOSTO DEL 2023.</t>
      </text>
    </comment>
    <comment ref="N682" authorId="0" shapeId="0">
      <text>
        <t>SE DA DE ALTA EN OCTUBRE</t>
      </text>
    </comment>
    <comment ref="N683" authorId="0" shapeId="0">
      <text>
        <t>SE DA TOMA EN NOVIEMBRE 2023.</t>
      </text>
    </comment>
    <comment ref="N685" authorId="0" shapeId="0">
      <text>
        <t>SE DA DE ALTA COMO HIDRANTE EN NOVIEMBRE 2023.</t>
      </text>
    </comment>
  </commentList>
</comments>
</file>

<file path=xl/comments/comment3.xml><?xml version="1.0" encoding="utf-8"?>
<comments xmlns="http://schemas.openxmlformats.org/spreadsheetml/2006/main">
  <authors>
    <author>Adriana Gámez</author>
    <author>MORC</author>
  </authors>
  <commentList>
    <comment ref="N5" authorId="0" shapeId="0">
      <text>
        <t xml:space="preserve">PENDIENTE ASISTENCIAS 2020
</t>
      </text>
    </comment>
    <comment ref="N8" authorId="0" shapeId="0">
      <text>
        <t xml:space="preserve">PENDIENTES INASISTENCIAS
</t>
      </text>
    </comment>
    <comment ref="N11" authorId="0" shapeId="0">
      <text>
        <t xml:space="preserve">PAGA 1 INQUILINO
</t>
      </text>
    </comment>
    <comment ref="N13" authorId="0" shapeId="0">
      <text>
        <t xml:space="preserve">2 TOMAS
</t>
      </text>
    </comment>
    <comment ref="N14" authorId="0" shapeId="0">
      <text>
        <t xml:space="preserve">PENDIENTE ASISTENCIAS 2020.
</t>
      </text>
    </comment>
    <comment ref="C15" authorId="0" shapeId="0">
      <text>
        <t xml:space="preserve">CANCELADA A PARTIR DE 2019.
</t>
      </text>
    </comment>
    <comment ref="N24" authorId="0" shapeId="0">
      <text>
        <t xml:space="preserve">PENDIENTE ASISTENCIAS
</t>
      </text>
    </comment>
    <comment ref="N32" authorId="0" shapeId="0">
      <text>
        <t>PAGA 2 TOMAS, UNA A $60 Y OTRA $70.</t>
      </text>
    </comment>
    <comment ref="X32" authorId="0" shapeId="0">
      <text>
        <t xml:space="preserve">PAGADO TOMA DE 35
</t>
      </text>
    </comment>
    <comment ref="N40" authorId="0" shapeId="0">
      <text>
        <t xml:space="preserve">2 TOMAS
</t>
      </text>
    </comment>
    <comment ref="N41" authorId="0" shapeId="0">
      <text>
        <t xml:space="preserve">PAGA 3 TOMAS.
</t>
      </text>
    </comment>
    <comment ref="N44" authorId="0" shapeId="0">
      <text>
        <t>PAGO 2 TOMAS DE $35.00 Y 1 DE $45.00 AÑO 2018. (PAGA 3 TOMAS)</t>
      </text>
    </comment>
    <comment ref="N45" authorId="1" shapeId="0">
      <text>
        <t>PAGA 2 TOMAS.</t>
      </text>
    </comment>
    <comment ref="N46" authorId="0" shapeId="0">
      <text>
        <t xml:space="preserve">CHECAR INASISTENCIAS
</t>
      </text>
    </comment>
    <comment ref="N50" authorId="0" shapeId="0">
      <text>
        <t>Paga un inquilino.</t>
      </text>
    </comment>
    <comment ref="F52" authorId="0" shapeId="0">
      <text>
        <t>DE OTRA TOMA Y SE DA DE ALTA EN NOVIEMBRE DEL 2020.</t>
      </text>
    </comment>
    <comment ref="N52" authorId="1" shapeId="0">
      <text>
        <t>PENDIENTES INASISTENCIAS AÑO 2019.</t>
      </text>
    </comment>
    <comment ref="N55" authorId="0" shapeId="0">
      <text>
        <t xml:space="preserve">2 TOMAS
</t>
      </text>
    </comment>
    <comment ref="C57" authorId="0" shapeId="0">
      <text>
        <t>SE QUEDA SU TOMA A GABRIELA SU HIJA.</t>
      </text>
    </comment>
    <comment ref="N59" authorId="0" shapeId="0">
      <text>
        <t xml:space="preserve">DA DE ALTA 1 INQUILINO DE MAYO Y JUNIO 2019.
 </t>
      </text>
    </comment>
    <comment ref="Z59" authorId="0" shapeId="0">
      <text>
        <t xml:space="preserve">Adriana Gámez:
SE DA DE ALTA INQUILINO A PARTIR DE DIC 2018.
</t>
      </text>
    </comment>
    <comment ref="N62" authorId="0" shapeId="0">
      <text>
        <t xml:space="preserve">PAGO INASISTENCIAS 2019
</t>
      </text>
    </comment>
    <comment ref="C64" authorId="0" shapeId="0">
      <text>
        <t xml:space="preserve">PAGA DE SU HIJO COMO INQUILINO
</t>
      </text>
    </comment>
    <comment ref="N64" authorId="0" shapeId="0">
      <text>
        <t xml:space="preserve">PAGADO UN HIJO COMO INQULINO HASTA JULIO DE 2020
</t>
      </text>
    </comment>
    <comment ref="C65" authorId="0" shapeId="0">
      <text>
        <t xml:space="preserve">CORTE DE TOMA 2019
</t>
      </text>
    </comment>
    <comment ref="C74" authorId="0" shapeId="0">
      <text>
        <t>Adriana Gámez:
se dio de baja en Febrero 2019.</t>
      </text>
    </comment>
    <comment ref="N76" authorId="0" shapeId="0">
      <text>
        <t xml:space="preserve">3 TOMAS Y 6 INQILINOS
</t>
      </text>
    </comment>
    <comment ref="N84" authorId="0" shapeId="0">
      <text>
        <t xml:space="preserve">10 VACAS
</t>
      </text>
    </comment>
    <comment ref="C90" authorId="0" shapeId="0">
      <text>
        <t>PERIODO DE JAVIER MOYA.</t>
      </text>
    </comment>
    <comment ref="C97" authorId="0" shapeId="0">
      <text>
        <t>SE QUEDA COMO TITULAR DE LA TOMA DE DE SU PAPA POR EDAD AVANZADA SR ENRIQUE CONTRRAS TELLEZ EN ENERO DEL 2020.</t>
      </text>
    </comment>
    <comment ref="C102" authorId="0" shapeId="0">
      <text>
        <t xml:space="preserve">PAGA 1 HIJO COMO IQUILINO
</t>
      </text>
    </comment>
    <comment ref="N103" authorId="0" shapeId="0">
      <text>
        <t xml:space="preserve">PAGA 2 TOMAS, DE 1TOMA HASTA MAYO DEL 2021
</t>
      </text>
    </comment>
    <comment ref="N104" authorId="1" shapeId="0">
      <text>
        <t>PAGA 2 TOMAS.</t>
      </text>
    </comment>
    <comment ref="N108" authorId="0" shapeId="0">
      <text>
        <t xml:space="preserve">PENDIENTE ASISTENCIAS
</t>
      </text>
    </comment>
    <comment ref="N110" authorId="0" shapeId="0">
      <text>
        <t>Paga 2 tomas.</t>
      </text>
    </comment>
    <comment ref="C117" authorId="0" shapeId="0">
      <text>
        <t>CAMBIO DE USUARIO POR EDAD SE LE QUEDA LA TOMA A SU HIJO DE DON VICENTE. A PARTIR DEL 01ENERO 2022.</t>
      </text>
    </comment>
    <comment ref="C122" authorId="0" shapeId="0">
      <text>
        <t xml:space="preserve">PAGA 1 HERMANA COMO INQUILINA DESDE 2013
</t>
      </text>
    </comment>
    <comment ref="S122" authorId="0" shapeId="0">
      <text>
        <t>PAGÒ UN INQUILINO DE MAYO A JUNIO DEL 2019.</t>
      </text>
    </comment>
    <comment ref="B123" authorId="0" shapeId="0">
      <text>
        <t>SE DA DE BAJA POR EDAD AVANZADA , QUEDANDO CON SU TOMA SU HIJO ALEJANDRO.</t>
      </text>
    </comment>
    <comment ref="C132" authorId="0" shapeId="0">
      <text>
        <t>SE CANCELA ESTE NUM. DE USUARIO PORQUE TIENE 3 TOMAS EN EL MISMO PREDIO.</t>
      </text>
    </comment>
    <comment ref="N134" authorId="0" shapeId="0">
      <text>
        <t xml:space="preserve">2 INQUILINOS
</t>
      </text>
    </comment>
    <comment ref="C136" authorId="0" shapeId="0">
      <text>
        <t xml:space="preserve">PAGA DE SU HIJA COMO INQUILNA
</t>
      </text>
    </comment>
    <comment ref="B157" authorId="0" shapeId="0">
      <text>
        <t>SE DA DE BAJA EEL 1 DE DIC 2021, YA NO VIVE DESDE HACE UN AÑO.</t>
      </text>
    </comment>
    <comment ref="C170" authorId="0" shapeId="0">
      <text>
        <t xml:space="preserve">SE DIO DE BAJA EN EL PERIODO DE ADRIANA.
</t>
      </text>
    </comment>
    <comment ref="N172" authorId="0" shapeId="0">
      <text>
        <t>Adriana Gámez:
CHECAR PAGOS</t>
      </text>
    </comment>
    <comment ref="C182" authorId="0" shapeId="0">
      <text>
        <t xml:space="preserve">SE HIZO EL CAMBIO EN JUNIO 2019. EN EL LUGAR DE SU PAPA
</t>
      </text>
    </comment>
    <comment ref="N185" authorId="0" shapeId="0">
      <text>
        <t>PAGA 2 TOMAS.</t>
      </text>
    </comment>
    <comment ref="N186" authorId="0" shapeId="0">
      <text>
        <t>PAGA 2 TOMAS.</t>
      </text>
    </comment>
    <comment ref="C187" authorId="0" shapeId="0">
      <text>
        <t xml:space="preserve">PAGA 1 HIJA COMO INQUILINO
</t>
      </text>
    </comment>
    <comment ref="N189" authorId="0" shapeId="0">
      <text>
        <t>PAGA TRES INQUILINOS.</t>
      </text>
    </comment>
    <comment ref="N191" authorId="0" shapeId="0">
      <text>
        <t>PAGA 2 TOMAS.</t>
      </text>
    </comment>
    <comment ref="N193" authorId="1" shapeId="0">
      <text>
        <t>PAGA 2 TOMAS.</t>
      </text>
    </comment>
    <comment ref="C195" authorId="0" shapeId="0">
      <text>
        <t>
</t>
      </text>
    </comment>
    <comment ref="N196" authorId="0" shapeId="0">
      <text>
        <t>PAGA 1 TOMA. SE LE CANCELO 1 EN EL 2020.</t>
      </text>
    </comment>
    <comment ref="N199" authorId="0" shapeId="0">
      <text>
        <t xml:space="preserve">TIENE 2 TOMAS </t>
      </text>
    </comment>
    <comment ref="F202" authorId="0" shapeId="0">
      <text>
        <t>PAGA 3 TOMAS Y 4 INQUI. DE ENERO A AGOSTO DEL 2019.</t>
      </text>
    </comment>
    <comment ref="N202" authorId="0" shapeId="0">
      <text>
        <t xml:space="preserve">3 tomas y 4 inquilinos
</t>
      </text>
    </comment>
    <comment ref="C204" authorId="0" shapeId="0">
      <text>
        <t xml:space="preserve">PAGA 1 HIJA COMO INQUILINA
</t>
      </text>
    </comment>
    <comment ref="N204" authorId="0" shapeId="0">
      <text>
        <t xml:space="preserve">PAGA LO DE HIJA COMO INQUILINO
</t>
      </text>
    </comment>
    <comment ref="N207" authorId="1" shapeId="0">
      <text>
        <t>PAGA 2 TOMAS.</t>
      </text>
    </comment>
    <comment ref="C208" authorId="0" shapeId="0">
      <text>
        <t xml:space="preserve">CAMBIA COMO INQUILINO A NOMBRE DE SU MAMA
</t>
      </text>
    </comment>
    <comment ref="C209" authorId="0" shapeId="0">
      <text>
        <t>NO PAGA DRENAGE.</t>
      </text>
    </comment>
    <comment ref="C220" authorId="0" shapeId="0">
      <text>
        <t xml:space="preserve">PAGA LO DE SU PAPA COMO IQUILINO
</t>
      </text>
    </comment>
    <comment ref="S220" authorId="0" shapeId="0">
      <text>
        <t xml:space="preserve">PAGO UN INQUILINO DE ENERO A MAYO DEL 2019. Y UNA TOMA.
</t>
      </text>
    </comment>
    <comment ref="T220" authorId="0" shapeId="0">
      <text>
        <t xml:space="preserve">PAGO UN INQUILINO DE ENERO A MAYO DEL 2019. Y UNA TOMA.
</t>
      </text>
    </comment>
    <comment ref="U220" authorId="0" shapeId="0">
      <text>
        <t xml:space="preserve">PAGO UN INQUILINO DE ENERO A MAYO DEL 2019. Y UNA TOMA.
</t>
      </text>
    </comment>
    <comment ref="V220" authorId="0" shapeId="0">
      <text>
        <t xml:space="preserve">PAGO UN INQUILINO DE ENERO A MAYO DEL 2019. Y UNA TOMA.
</t>
      </text>
    </comment>
    <comment ref="W220" authorId="0" shapeId="0">
      <text>
        <t xml:space="preserve">PAGO UN INQUILINO DE ENERO A MAYO DEL 2019. Y UNA TOMA.
</t>
      </text>
    </comment>
    <comment ref="X220" authorId="0" shapeId="0">
      <text>
        <t xml:space="preserve">PAGO UN INQUILINO DE ENERO A MAYO DEL 2019. Y UNA TOMA.
</t>
      </text>
    </comment>
    <comment ref="C226" authorId="0" shapeId="0">
      <text>
        <t>SE DA DE BAJA EN 2020.</t>
      </text>
    </comment>
    <comment ref="C234" authorId="0" shapeId="0">
      <text>
        <t>COMENTAN QUE SU HIJA ES MADRE SOLTERA Y QUE VIVE CON EL HACE  AÑOS.</t>
      </text>
    </comment>
    <comment ref="N240" authorId="0" shapeId="0">
      <text>
        <t xml:space="preserve">ADEUDA 5 INASISTENCIAS
</t>
      </text>
    </comment>
    <comment ref="N243" authorId="0" shapeId="0">
      <text>
        <t xml:space="preserve">PAGA 2 TOMAS.
</t>
      </text>
    </comment>
    <comment ref="N244" authorId="0" shapeId="0">
      <text>
        <t>PAGA 3 TOMAS.</t>
      </text>
    </comment>
    <comment ref="N245" authorId="0" shapeId="0">
      <text>
        <t>PAGA 3 TOMAS.</t>
      </text>
    </comment>
    <comment ref="N247" authorId="0" shapeId="0">
      <text>
        <t xml:space="preserve">PENDIENTE ASISTENCIAAS
</t>
      </text>
    </comment>
    <comment ref="N254" authorId="0" shapeId="0">
      <text>
        <t xml:space="preserve">PENDIENTES ASISTENCIAS 2020.
</t>
      </text>
    </comment>
    <comment ref="N256" authorId="0" shapeId="0">
      <text>
        <t xml:space="preserve">YA NO TIENE VACAS
</t>
      </text>
    </comment>
    <comment ref="N261" authorId="0" shapeId="0">
      <text>
        <t xml:space="preserve">3 TOMAS Y 8 VACAS
</t>
      </text>
    </comment>
    <comment ref="N263" authorId="0" shapeId="0">
      <text>
        <t xml:space="preserve">PENDIENTE ASISTENIA
</t>
      </text>
    </comment>
    <comment ref="N271" authorId="0" shapeId="0">
      <text>
        <t xml:space="preserve">PENDIENTE INASISTENCIAS
</t>
      </text>
    </comment>
    <comment ref="N272" authorId="0" shapeId="0">
      <text>
        <t xml:space="preserve">3 VACAS
</t>
      </text>
    </comment>
    <comment ref="N274" authorId="0" shapeId="0">
      <text>
        <t>Se da de alta en el mes de Agosto 2019.</t>
      </text>
    </comment>
    <comment ref="N279" authorId="0" shapeId="0">
      <text>
        <t xml:space="preserve">SE DA OTRA TOMA 14 DE ABRIL DEL 2021.
</t>
      </text>
    </comment>
    <comment ref="C290" authorId="0" shapeId="0">
      <text>
        <t xml:space="preserve">PAGA 1 HERMANA COMO INQUILINA
</t>
      </text>
    </comment>
    <comment ref="N290" authorId="0" shapeId="0">
      <text>
        <t>
</t>
      </text>
    </comment>
    <comment ref="N296" authorId="0" shapeId="0">
      <text>
        <t>SE DA DE BAJA INQUILINO EN EL MES DE MAYO DEL 2020.</t>
      </text>
    </comment>
    <comment ref="C300" authorId="0" shapeId="0">
      <text>
        <t>SE DA DE BAJA EN FEBRERO 2019.</t>
      </text>
    </comment>
    <comment ref="N300" authorId="0" shapeId="0">
      <text>
        <t xml:space="preserve">Adriana Gámez:
SE DA DE BAJA HIDRANTE EL 19.02.2019
</t>
      </text>
    </comment>
    <comment ref="C304" authorId="0" shapeId="0">
      <text>
        <t>ESTE NUMERO DE USUARIO LE PERTECIA A DOÑA CATA OREA, LE CEDE A SU HIJO EDGAR. A PATIR DE MARZO DEL 2020. POR EDAD AVANZADA.</t>
      </text>
    </comment>
    <comment ref="N315" authorId="0" shapeId="0">
      <text>
        <t xml:space="preserve">2 TOMAS
</t>
      </text>
    </comment>
    <comment ref="N319" authorId="0" shapeId="0">
      <text>
        <t xml:space="preserve">SE DA LA TOMA 2 EN AGOSTO DEL 2022.
</t>
      </text>
    </comment>
    <comment ref="C323" authorId="0" shapeId="0">
      <text>
        <t>SE DA DE BAJA Y SE QUEDA CON TOMA DE SU PAPA, CON EL USUARIO 322.</t>
      </text>
    </comment>
    <comment ref="N329" authorId="0" shapeId="0">
      <text>
        <t xml:space="preserve">PENDIENTE ASISTENCIAS 2020.
</t>
      </text>
    </comment>
    <comment ref="N331" authorId="0" shapeId="0">
      <text>
        <t xml:space="preserve">PENDIENTE ASISTENCIA
</t>
      </text>
    </comment>
    <comment ref="C332" authorId="0" shapeId="0">
      <text>
        <t>NO PAGA AGUA POTABLE.</t>
      </text>
    </comment>
    <comment ref="C345" authorId="0" shapeId="0">
      <text>
        <t xml:space="preserve">PAGA COMO IDRANTE
</t>
      </text>
    </comment>
    <comment ref="N345" authorId="0" shapeId="0">
      <text>
        <t xml:space="preserve">PENDIENTE ASISTENCCIAS
</t>
      </text>
    </comment>
    <comment ref="C349" authorId="0" shapeId="0">
      <text>
        <t xml:space="preserve">PAGA 1 HERMANA COMO NQUILINA
</t>
      </text>
    </comment>
    <comment ref="N351" authorId="0" shapeId="0">
      <text>
        <t xml:space="preserve">2 TOMAS
</t>
      </text>
    </comment>
    <comment ref="N357" authorId="0" shapeId="0">
      <text>
        <t>PAGA 2 TOMAS.</t>
      </text>
    </comment>
    <comment ref="N360" authorId="0" shapeId="0">
      <text>
        <t xml:space="preserve">PENDIENTE INASISTENCIAS
</t>
      </text>
    </comment>
    <comment ref="N365" authorId="1" shapeId="0">
      <text>
        <t>PAGA 2 TOMAS.</t>
      </text>
    </comment>
    <comment ref="C371" authorId="0" shapeId="0">
      <text>
        <t xml:space="preserve">PAGA 1 HIJA COMO INQUILINO
</t>
      </text>
    </comment>
    <comment ref="N374" authorId="0" shapeId="0">
      <text>
        <t xml:space="preserve">4 vacas
</t>
      </text>
    </comment>
    <comment ref="N375" authorId="0" shapeId="0">
      <text>
        <t>PAGO LO DE 1 INQUILINO DE ENERO A DICIEMBRE DEL 2019. EL DE LA TORTILLERIA. PAGA 2 TOMAS.</t>
      </text>
    </comment>
    <comment ref="O375" authorId="0" shapeId="0">
      <text>
        <t xml:space="preserve">PENDIENTE ASISTENCIAS
</t>
      </text>
    </comment>
    <comment ref="N384" authorId="0" shapeId="0">
      <text>
        <t xml:space="preserve">PENDIENTE INASISTENCIAS
</t>
      </text>
    </comment>
    <comment ref="N386" authorId="0" shapeId="0">
      <text>
        <t xml:space="preserve">3TOMAS
</t>
      </text>
    </comment>
    <comment ref="N388" authorId="1" shapeId="0">
      <text>
        <t>PAGA 2 TOMAS.</t>
      </text>
    </comment>
    <comment ref="F390" authorId="0" shapeId="0">
      <text>
        <t>
</t>
      </text>
    </comment>
    <comment ref="N390" authorId="0" shapeId="0">
      <text>
        <t xml:space="preserve">ALTA DE 3a. TOMA EN EL MES DE AGOSTO
</t>
      </text>
    </comment>
    <comment ref="C404" authorId="0" shapeId="0">
      <text>
        <t xml:space="preserve">PAGA 1 HERMANA COMO INQUILINA
</t>
      </text>
    </comment>
    <comment ref="N406" authorId="0" shapeId="0">
      <text>
        <t xml:space="preserve">DEBE 7 INASISTENCIAS
</t>
      </text>
    </comment>
    <comment ref="B407" authorId="0" shapeId="0">
      <text>
        <t>SE DA DE BAJA POR EDAD Y SE QUEDA EL SR MARCELINO MACHORRO ROMAN SU HIJO CON DOS NUM. DE USUARIO 405-242</t>
      </text>
    </comment>
    <comment ref="N415" authorId="0" shapeId="0">
      <text>
        <t xml:space="preserve">PENDIENTE INASISTENCIAS
</t>
      </text>
    </comment>
    <comment ref="N427" authorId="0" shapeId="0">
      <text>
        <t>
</t>
      </text>
    </comment>
    <comment ref="N430" authorId="0" shapeId="0">
      <text>
        <t xml:space="preserve">TIENE 2 TOMAS
</t>
      </text>
    </comment>
    <comment ref="N434" authorId="0" shapeId="0">
      <text>
        <t>SE DA SU TOMA EN JULIO DEL 2022.</t>
      </text>
    </comment>
    <comment ref="C442" authorId="0" shapeId="0">
      <text>
        <t xml:space="preserve">PENDIENTE HOJA DE INASISTENCIAS
</t>
      </text>
    </comment>
    <comment ref="N449" authorId="0" shapeId="0">
      <text>
        <t xml:space="preserve">PENDIENTES INASISTENCIAS DE 2019
</t>
      </text>
    </comment>
    <comment ref="N457" authorId="0" shapeId="0">
      <text>
        <t xml:space="preserve">UN INQUILNO
</t>
      </text>
    </comment>
    <comment ref="N459" authorId="0" shapeId="0">
      <text>
        <t>
</t>
      </text>
    </comment>
    <comment ref="N460" authorId="0" shapeId="0">
      <text>
        <t xml:space="preserve">PENDIENTE IASISTENCIAS
</t>
      </text>
    </comment>
    <comment ref="C463" authorId="0" shapeId="0">
      <text>
        <t xml:space="preserve">CHECAR SI LA TOMA DE SU PAPA SE LE QUEDO
</t>
      </text>
    </comment>
    <comment ref="N474" authorId="0" shapeId="0">
      <text>
        <t xml:space="preserve">PAGA 1 INQUILINO
</t>
      </text>
    </comment>
    <comment ref="B487" authorId="0" shapeId="0">
      <text>
        <t>FINADO, BAJA 07 DE JULIO 2020.</t>
      </text>
    </comment>
    <comment ref="N493" authorId="0" shapeId="0">
      <text>
        <t>SE DA LA TOMA 2 EN AGOSTO DEL 2022.</t>
      </text>
    </comment>
    <comment ref="N495" authorId="0" shapeId="0">
      <text>
        <t xml:space="preserve">DEBE INASISTENCIAS DE NENERO A JUNIO 2019
</t>
      </text>
    </comment>
    <comment ref="N502" authorId="0" shapeId="0">
      <text>
        <t xml:space="preserve">DEBE INASISTENCIAS
</t>
      </text>
    </comment>
    <comment ref="N507" authorId="0" shapeId="0">
      <text>
        <t xml:space="preserve">CHECAR ASISTENCIAS
</t>
      </text>
    </comment>
    <comment ref="N508" authorId="0" shapeId="0">
      <text>
        <t xml:space="preserve"> 2 TOMAS
</t>
      </text>
    </comment>
    <comment ref="N509" authorId="0" shapeId="0">
      <text>
        <t xml:space="preserve">2TOMAS
</t>
      </text>
    </comment>
    <comment ref="N510" authorId="0" shapeId="0">
      <text>
        <t xml:space="preserve">2 INQUILINOS
</t>
      </text>
    </comment>
    <comment ref="N516" authorId="0" shapeId="0">
      <text>
        <t>SE LE DA LA SEGUNDA TOMA EN DICIEMBRE DEL 2021.</t>
      </text>
    </comment>
    <comment ref="N517" authorId="0" shapeId="0">
      <text>
        <t xml:space="preserve">3 TOMAS Y 8 INQUILIINOOS
</t>
      </text>
    </comment>
    <comment ref="C519" authorId="0" shapeId="0">
      <text>
        <t xml:space="preserve">SE CORTO TOMA 
EN NOV. DE 2019
</t>
      </text>
    </comment>
    <comment ref="N521" authorId="0" shapeId="0">
      <text>
        <t xml:space="preserve">INASISTENCIA PENDIENTES
</t>
      </text>
    </comment>
    <comment ref="N529" authorId="0" shapeId="0">
      <text>
        <t xml:space="preserve">PENDIENTES INASISTENCIAS
</t>
      </text>
    </comment>
    <comment ref="Q529" authorId="0" shapeId="0">
      <text>
        <t>DA DE ALTA UN INQUILINO Y PAGA DE MARZO A AGOSTO 2019 POR INQUILINO.</t>
      </text>
    </comment>
    <comment ref="F532" authorId="0" shapeId="0">
      <text>
        <t/>
      </text>
    </comment>
    <comment ref="N533" authorId="0" shapeId="0">
      <text>
        <t xml:space="preserve">EN OCTUBRE DEL 2021 DA DE ALTA A 4 INQUILNOS.
</t>
      </text>
    </comment>
    <comment ref="C542" authorId="0" shapeId="0">
      <text>
        <t xml:space="preserve">CHECAR LO DE SU HIJO NO PAGA
</t>
      </text>
    </comment>
    <comment ref="N542" authorId="0" shapeId="0">
      <text>
        <t xml:space="preserve">2 TOMAS Y 10 VACAS PENDIENTE INQUILINOS
</t>
      </text>
    </comment>
    <comment ref="N544" authorId="0" shapeId="0">
      <text>
        <t>PAGA 2 TOMAS.</t>
      </text>
    </comment>
    <comment ref="N545" authorId="0" shapeId="0">
      <text>
        <t>DIO DE BAJA UN INQUILINO 22.07.2020</t>
      </text>
    </comment>
    <comment ref="N558" authorId="0" shapeId="0">
      <text>
        <t>ERA HIDRANTE, Y YA TIENE DOS TOMAS.</t>
      </text>
    </comment>
    <comment ref="N563" authorId="1" shapeId="0">
      <text>
        <t>PAGA 4 TOMAS. Y 5 INQUILINOS.</t>
      </text>
    </comment>
    <comment ref="N568" authorId="0" shapeId="0">
      <text>
        <t>PAGA TOMA DE CONEXIÓN DE DRENAJE DICIEMBRE 2021.</t>
      </text>
    </comment>
    <comment ref="C569" authorId="0" shapeId="0">
      <text>
        <t xml:space="preserve">CAMBIO DE DOMICILIO.
</t>
      </text>
    </comment>
    <comment ref="F571" authorId="0" shapeId="0">
      <text>
        <t xml:space="preserve">UNA TOMA NO LOCALIZADA
</t>
      </text>
    </comment>
    <comment ref="C594" authorId="0" shapeId="0">
      <text>
        <t xml:space="preserve">CORTADA NO PAGA AGUA
</t>
      </text>
    </comment>
    <comment ref="N596" authorId="1" shapeId="0">
      <text>
        <t xml:space="preserve">SE DA DE ALTA EN ABRIL 2017.
</t>
      </text>
    </comment>
    <comment ref="C599" authorId="0" shapeId="0">
      <text>
        <t>NO VIVE AQUÍ.</t>
      </text>
    </comment>
    <comment ref="B601" authorId="0" shapeId="0">
      <text>
        <t>SE DA DE BAJA EN JULIO 2021.</t>
      </text>
    </comment>
    <comment ref="N601" authorId="0" shapeId="0">
      <text>
        <t xml:space="preserve">PENDIENTE ASISTENCIAS
</t>
      </text>
    </comment>
    <comment ref="P607" authorId="0" shapeId="0">
      <text>
        <t xml:space="preserve">SE DA DE ALTA COMO HIDRANTE. (FEBRERO 2019).
</t>
      </text>
    </comment>
    <comment ref="Q608" authorId="0" shapeId="0">
      <text>
        <t xml:space="preserve">SE DA DE ALTA USUARIO COMO HIDRANTE.
</t>
      </text>
    </comment>
    <comment ref="Q609" authorId="0" shapeId="0">
      <text>
        <t xml:space="preserve">SE DA DE ALTA USUARIO COMO HIDRANTE.
</t>
      </text>
    </comment>
    <comment ref="Q610" authorId="0" shapeId="0">
      <text>
        <t xml:space="preserve">
SE DA DE ALTA COMO HIDRANTE EN EL MES DE MARZO.
</t>
      </text>
    </comment>
    <comment ref="C611" authorId="0" shapeId="0">
      <text>
        <t xml:space="preserve">SE DA DE ALTA COMO TITULAR EN EL MES DE MARZO Y PAGA $2500 POR LA TOMA.
</t>
      </text>
    </comment>
    <comment ref="C612" authorId="0" shapeId="0">
      <text>
        <t xml:space="preserve">SE DA DE ALTA A PARTIR DEL MES DE MARZO 2019
</t>
      </text>
    </comment>
    <comment ref="Q612" authorId="0" shapeId="0">
      <text>
        <t>SE DA DE ALTA HIDRANTE A PARTIR DE MARZO 2019.</t>
      </text>
    </comment>
    <comment ref="S613" authorId="0" shapeId="0">
      <text>
        <t>SE DA DE ALTA COMO HIDRANTE EN EL MES DE MAYO.</t>
      </text>
    </comment>
    <comment ref="S614" authorId="0" shapeId="0">
      <text>
        <t>SE DA DE ALTA COMO HIDRANTE EN EL MES DE MAYO 2019.</t>
      </text>
    </comment>
    <comment ref="C616" authorId="0" shapeId="0">
      <text>
        <t>SE DA DE BAJA EL 28 DE OCTUBRE 2020.</t>
      </text>
    </comment>
    <comment ref="N616" authorId="0" shapeId="0">
      <text>
        <t xml:space="preserve">SE DIO DE ALTA EN SEP.DE 2019
</t>
      </text>
    </comment>
    <comment ref="S616" authorId="0" shapeId="0">
      <text>
        <t xml:space="preserve">SE DA DE ALTA A PARTIR DE MAYO DEL 2019.
</t>
      </text>
    </comment>
    <comment ref="W616" authorId="0" shapeId="0">
      <text>
        <t xml:space="preserve">SE DA DE ALTA A PARTIR DE MAYO DEL 2019.
</t>
      </text>
    </comment>
    <comment ref="N617" authorId="0" shapeId="0">
      <text>
        <t xml:space="preserve">Adriana Gámez:
PAGA UN INQUILINO DE MAYO A JUNIO 2019.
</t>
      </text>
    </comment>
    <comment ref="O617" authorId="0" shapeId="0">
      <text>
        <t>SE DA DE ALTA EN ENERO DEL 2019.</t>
      </text>
    </comment>
    <comment ref="N618" authorId="0" shapeId="0">
      <text>
        <t xml:space="preserve">SE DA DE ALTA EN AGOSTO2019.
</t>
      </text>
    </comment>
    <comment ref="C621" authorId="0" shapeId="0">
      <text>
        <t>SE DA DE ALTA EN ENERO EL 2018.</t>
      </text>
    </comment>
    <comment ref="C622" authorId="0" shapeId="0">
      <text>
        <t>SE DA DE ALTA EN ENERO DEL 2020.</t>
      </text>
    </comment>
    <comment ref="B625" authorId="0" shapeId="0">
      <text>
        <t>SE DA DE BAJA EN ENERO 2021.</t>
      </text>
    </comment>
    <comment ref="C627" authorId="0" shapeId="0">
      <text>
        <t>BAJA MOTIVO: CAMBIO DE  DOMICILIO</t>
      </text>
    </comment>
    <comment ref="N628" authorId="0" shapeId="0">
      <text>
        <t>SE DA DE ALTA EN ENERO DEL 2021.</t>
      </text>
    </comment>
    <comment ref="N629" authorId="0" shapeId="0">
      <text>
        <t>SE DA DE ALTA EN NOVIEMBRE DEL 2020.</t>
      </text>
    </comment>
    <comment ref="N630" authorId="0" shapeId="0">
      <text>
        <t>SE DA DE ALTA EN NOVIEMBRE DEL 2020 DE 1 TOMA Y LA TOMA 
2 EN NOV. DEL 2021.</t>
      </text>
    </comment>
    <comment ref="N631" authorId="0" shapeId="0">
      <text>
        <t>SE DA DE ALTA EN ENERO DEL 2021.</t>
      </text>
    </comment>
    <comment ref="N632" authorId="0" shapeId="0">
      <text>
        <t>SE DA DE ALTA EN ENERO DEL 2021.</t>
      </text>
    </comment>
    <comment ref="N633" authorId="0" shapeId="0">
      <text>
        <t xml:space="preserve">SE DA DE ALTA EN FEBRERO DEL 2021.
</t>
      </text>
    </comment>
    <comment ref="N634" authorId="0" shapeId="0">
      <text>
        <t>DE DA DE ALTA EN ENERO DEL 2021.</t>
      </text>
    </comment>
    <comment ref="N636" authorId="0" shapeId="0">
      <text>
        <t xml:space="preserve">SE DA DE ALTA EN ENERO DEL 2021.
</t>
      </text>
    </comment>
    <comment ref="N637" authorId="0" shapeId="0">
      <text>
        <t>SE DA DE ALTA EN ENERO DEL 2021.</t>
      </text>
    </comment>
    <comment ref="N638" authorId="0" shapeId="0">
      <text>
        <t>SE DA DE ALTA EN ENERO DEL 2021.</t>
      </text>
    </comment>
    <comment ref="N639" authorId="0" shapeId="0">
      <text>
        <t>SE DA DE ALTA 12 DE MAYO DEL 2021.</t>
      </text>
    </comment>
    <comment ref="N640" authorId="0" shapeId="0">
      <text>
        <t>SE DA DE ALTA 25 DE MAYO DEL 2021.</t>
      </text>
    </comment>
    <comment ref="N641" authorId="0" shapeId="0">
      <text>
        <t>DE DA DE ALTA EN JUNIO DEL 2021.</t>
      </text>
    </comment>
    <comment ref="N642" authorId="0" shapeId="0">
      <text>
        <t>SE DA DE ALTA EN JULIO DEL 2021 COMO HIDRANTE.</t>
      </text>
    </comment>
    <comment ref="N643" authorId="0" shapeId="0">
      <text>
        <t>SE DA DE ALTA EN JULIO DEL 2021 COMO HIDRANTE.</t>
      </text>
    </comment>
    <comment ref="N644" authorId="0" shapeId="0">
      <text>
        <t>SE DA DE ALTA DE ENERO DEL 2020.</t>
      </text>
    </comment>
    <comment ref="N645" authorId="0" shapeId="0">
      <text>
        <t xml:space="preserve">SE DA DE ALTA EN OCTUBRE DEL 2021.
</t>
      </text>
    </comment>
    <comment ref="N646" authorId="0" shapeId="0">
      <text>
        <t>SE DA DE ALTA EN NOVIEMBRE DEL 2021.</t>
      </text>
    </comment>
    <comment ref="N648" authorId="0" shapeId="0">
      <text>
        <t>SE DA DE ALTA EN JUNIO DEL 2022.</t>
      </text>
    </comment>
  </commentList>
</comments>
</file>

<file path=xl/comments/comment4.xml><?xml version="1.0" encoding="utf-8"?>
<comments xmlns="http://schemas.openxmlformats.org/spreadsheetml/2006/main">
  <authors>
    <author>Adriana Gámez</author>
  </authors>
  <commentList>
    <comment ref="C10" authorId="0" shapeId="0">
      <text>
        <t xml:space="preserve">PAGA 1 HIJA COMO INQUILINO
</t>
      </text>
    </comment>
    <comment ref="C25" authorId="0" shapeId="0">
      <text>
        <t>SE DA DE ALTA EN ENERO EL 2018.</t>
      </text>
    </comment>
    <comment ref="C26" authorId="0" shapeId="0">
      <text>
        <t>SE DA DE ALTA EN ENERO DEL 2020.</t>
      </text>
    </comment>
  </commentList>
</comments>
</file>

<file path=xl/comments/comment5.xml><?xml version="1.0" encoding="utf-8"?>
<comments xmlns="http://schemas.openxmlformats.org/spreadsheetml/2006/main">
  <authors>
    <author>Adriana Gámez</author>
  </authors>
  <commentList>
    <comment ref="B9" authorId="0" shapeId="0">
      <text>
        <t/>
      </text>
    </comment>
    <comment ref="E9" authorId="0" shapeId="0">
      <text>
        <t xml:space="preserve">Adriana Gámez:
SE DA DE BAJA HIDRANTE EL 19.02.2019
</t>
      </text>
    </comment>
    <comment ref="B12" authorId="0" shapeId="0">
      <text>
        <t>Adriana Gámez:
SE DA DE BAJA Y SE QUEDA CON TOMA DE SU PAPA, CON EL USUARIO 322.</t>
      </text>
    </comment>
    <comment ref="B13" authorId="0" shapeId="0">
      <text>
        <t>NO PAGA AGUA POTABLE.</t>
      </text>
    </comment>
  </commentList>
</comments>
</file>

<file path=xl/comments/comment6.xml><?xml version="1.0" encoding="utf-8"?>
<comments xmlns="http://schemas.openxmlformats.org/spreadsheetml/2006/main">
  <authors>
    <author>MORC</author>
    <author>Adriana Gámez</author>
  </authors>
  <commentList>
    <comment ref="E23" authorId="0" shapeId="0">
      <text>
        <t>PAGA 2 TOMAS.</t>
      </text>
    </comment>
    <comment ref="E26" authorId="1" shapeId="0">
      <text>
        <t>PAGO 2 TOMAS DE $35.00 Y 1 DE $45.00 AÑO 2018.</t>
      </text>
    </comment>
    <comment ref="E27" authorId="0" shapeId="0">
      <text>
        <t>PAGA 2 TOMAS.</t>
      </text>
    </comment>
    <comment ref="E34" authorId="0" shapeId="0">
      <text>
        <t>PENDIENTES INASISTENCIAS AÑO 2019.</t>
      </text>
    </comment>
    <comment ref="E40" authorId="1" shapeId="0">
      <text>
        <t xml:space="preserve">DA DE ALTA 1 INQUILINO DE MAYO Y JUNIO 2019.
 </t>
      </text>
    </comment>
    <comment ref="Q40" authorId="1" shapeId="0">
      <text>
        <t xml:space="preserve">Adriana Gámez:
SE DA DE ALTA INQUILINO A PARTIR DE DIC 2018.
</t>
      </text>
    </comment>
    <comment ref="E43" authorId="1" shapeId="0">
      <text>
        <t xml:space="preserve">PAGO INASISTENCIAS 2019
</t>
      </text>
    </comment>
    <comment ref="E44" authorId="1" shapeId="0">
      <text>
        <t>TIENE A SU HIJO COMO INQUILINO LOPEZ BAURET MIGUEL ANGEL DE ABRIL 2014.</t>
      </text>
    </comment>
    <comment ref="E79" authorId="0" shapeId="0">
      <text>
        <t>PAGA 2 TOMAS.</t>
      </text>
    </comment>
    <comment ref="J96" authorId="1" shapeId="0">
      <text>
        <t>PAGÒ UN INQUILINO DE MAYO A JUNIO DEL 2019.</t>
      </text>
    </comment>
    <comment ref="E103" authorId="0" shapeId="0">
      <text>
        <t>PAGA 2 TOMAS.</t>
      </text>
    </comment>
    <comment ref="E161" authorId="0" shapeId="0">
      <text>
        <t>PAGA 2 TOMAS.</t>
      </text>
    </comment>
  </commentList>
</comments>
</file>

<file path=xl/comments/comment7.xml><?xml version="1.0" encoding="utf-8"?>
<comments xmlns="http://schemas.openxmlformats.org/spreadsheetml/2006/main">
  <authors>
    <author>MORC</author>
  </authors>
  <commentList>
    <comment ref="E65" authorId="0" shapeId="0">
      <text>
        <t xml:space="preserve">SE DA DE ALTA EN ABRIL 2017.
</t>
      </text>
    </comment>
  </commentList>
</comments>
</file>

<file path=xl/comments/comment8.xml><?xml version="1.0" encoding="utf-8"?>
<comments xmlns="http://schemas.openxmlformats.org/spreadsheetml/2006/main">
  <authors>
    <author>Adriana Gámez</author>
    <author>MORC</author>
  </authors>
  <commentList>
    <comment ref="E8" authorId="0" shapeId="0">
      <text>
        <t xml:space="preserve">
PAGO INASISTENCIAS 2019
</t>
      </text>
    </comment>
    <comment ref="J21" authorId="0" shapeId="0">
      <text>
        <t>ESTA PAGADO DE UN INQUILINO HASTA MAYO DEL 2019.</t>
      </text>
    </comment>
    <comment ref="E22" authorId="1" shapeId="0">
      <text>
        <t>PAGA 3 TOMAS.</t>
      </text>
    </comment>
    <comment ref="E26" authorId="1" shapeId="0">
      <text>
        <t>PAGA 2 TOMAS.</t>
      </text>
    </comment>
    <comment ref="J33" authorId="0" shapeId="0">
      <text>
        <t xml:space="preserve">PAGO UN INQUILINO DE ENERO A MAYO DEL 2019. Y UNA TOMA.
</t>
      </text>
    </comment>
    <comment ref="I81" authorId="0" shapeId="0">
      <text>
        <t xml:space="preserve">DIO DE ALTA A UN INQUILINO EN EL MES DE ABRIL 2019.
</t>
      </text>
    </comment>
    <comment ref="E119" authorId="1" shapeId="0">
      <text>
        <t>PAGA 2 TOMAS.</t>
      </text>
    </comment>
    <comment ref="E129" authorId="0" shapeId="0">
      <text>
        <t>PAGO LO DE 1 INQUILINO DE ENERO A DICIEMBRE DEL 2019. EL TE LA TORTILLERIA.</t>
      </text>
    </comment>
    <comment ref="E137" authorId="1" shapeId="0">
      <text>
        <t>PAGA 2 TOMAS.</t>
      </text>
    </comment>
    <comment ref="E163" authorId="0" shapeId="0">
      <text>
        <t>DEBE LO DE 1 TOMA DE MARZO 2018 A LA FECHA.</t>
      </text>
    </comment>
    <comment ref="E194" authorId="1" shapeId="0">
      <text>
        <t xml:space="preserve">PAGA 2 TOMAS.
</t>
      </text>
    </comment>
    <comment ref="H227" authorId="0" shapeId="0">
      <text>
        <t>DA DE ALTA UN INQUILINO Y PAGA DE MARZO A AGOSTO 2019 POR INQUILINO.</t>
      </text>
    </comment>
    <comment ref="E233" authorId="1" shapeId="0">
      <text>
        <t>PAGA 2 TOMAS.</t>
      </text>
    </comment>
    <comment ref="E251" authorId="1" shapeId="0">
      <text>
        <t>PAGA 4 TOMAS.</t>
      </text>
    </comment>
    <comment ref="E256" authorId="0" shapeId="0">
      <text>
        <t xml:space="preserve">PAGO INASISTENCIAS DE ENERO A DICIEMBRE DEL 2019.
</t>
      </text>
    </comment>
    <comment ref="G280" authorId="0" shapeId="0">
      <text>
        <t xml:space="preserve">SE DA DE ALTA COMO HIDRANTE. (FEBRERO 2019).
</t>
      </text>
    </comment>
    <comment ref="H281" authorId="0" shapeId="0">
      <text>
        <t xml:space="preserve">SE DA DE ALTA USUARIO COMO HIDRANTE.
</t>
      </text>
    </comment>
    <comment ref="H282" authorId="0" shapeId="0">
      <text>
        <t xml:space="preserve">SE DA DE ALTA USUARIO COMO HIDRANTE.
</t>
      </text>
    </comment>
    <comment ref="H283" authorId="0" shapeId="0">
      <text>
        <t xml:space="preserve">
SE DA DE ALTA COMO HIDRANTE EN EL MES DE MARZO.
</t>
      </text>
    </comment>
    <comment ref="B284" authorId="0" shapeId="0">
      <text>
        <t xml:space="preserve">SE DA DE ALTA COMO TITULAR EN EL MES DE MARZO Y PAGA $2500 POR LA TOMA.
</t>
      </text>
    </comment>
    <comment ref="B285" authorId="0" shapeId="0">
      <text>
        <t xml:space="preserve">SE DA DE ALTA A PARTIR DEL MES DE MARZO 2019
</t>
      </text>
    </comment>
    <comment ref="H285" authorId="0" shapeId="0">
      <text>
        <t>SE DA DE ALTA HIDRANTE A PARTIR DE MARZO 2019.</t>
      </text>
    </comment>
    <comment ref="J286" authorId="0" shapeId="0">
      <text>
        <t>SE DA DE ALTA COMO HIDRANTE EN EL MES DE MAYO.</t>
      </text>
    </comment>
    <comment ref="J287" authorId="0" shapeId="0">
      <text>
        <t>SE DA DE ALTA COMO HIDRANTE EN EL MES DE MAYO 2019.</t>
      </text>
    </comment>
    <comment ref="J288" authorId="0" shapeId="0">
      <text>
        <t>SE DA DE ALTA COMO HIDRANTE. EN EL MES DE MAYO DEL 2019.</t>
      </text>
    </comment>
    <comment ref="J289" authorId="0" shapeId="0">
      <text>
        <t xml:space="preserve">SE DA DE ALTA A PARTIR DE MAYO DEL 2019.
</t>
      </text>
    </comment>
    <comment ref="F290" authorId="0" shapeId="0">
      <text>
        <t>SE DA DE ALTA EN ENERO DEL 2019.</t>
      </text>
    </comment>
  </commentList>
</comments>
</file>

<file path=xl/comments/comment9.xml><?xml version="1.0" encoding="utf-8"?>
<comments xmlns="http://schemas.openxmlformats.org/spreadsheetml/2006/main">
  <authors>
    <author>Adriana Gámez</author>
  </authors>
  <commentList>
    <comment ref="B8" authorId="0" shapeId="0">
      <text>
        <t>Adriana Gámez:
SE DA DE BAJA Y SE QUEDA CON TOMA DE SU PAPA, CON EL USUARIO 322.</t>
      </text>
    </comment>
    <comment ref="B29" authorId="0" shapeId="0">
      <text>
        <t>NO PAGA AGUA POTABLE.</t>
      </text>
    </comment>
    <comment ref="B73" authorId="0" shapeId="0">
      <text>
        <t/>
      </text>
    </comment>
    <comment ref="E73" authorId="0" shapeId="0">
      <text>
        <t xml:space="preserve">Adriana Gámez:
SE DA DE BAJA HIDRANTE EL 19.02.2019
</t>
      </text>
    </comment>
    <comment ref="B102" authorId="0" shapeId="0">
      <text>
        <t>DADO DE BAJA POR 70 AÑOS.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Relationship Type="http://schemas.openxmlformats.org/officeDocument/2006/relationships/image" Target="/xl/media/image4.jpe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9.jpeg" Id="rId1" /><Relationship Type="http://schemas.openxmlformats.org/officeDocument/2006/relationships/image" Target="/xl/media/image10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57151</colOff>
      <row>0</row>
      <rowOff>0</rowOff>
    </from>
    <to>
      <col>3</col>
      <colOff>561975</colOff>
      <row>4</row>
      <rowOff>334533</rowOff>
    </to>
    <pic>
      <nvPicPr>
        <cNvPr id="3" name="2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7151" y="0"/>
          <a:ext cx="2933699" cy="122035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57151</colOff>
      <row>29</row>
      <rowOff>0</rowOff>
    </from>
    <to>
      <col>3</col>
      <colOff>561975</colOff>
      <row>33</row>
      <rowOff>334531</rowOff>
    </to>
    <pic>
      <nvPicPr>
        <cNvPr id="4" name="3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7151" y="6536531"/>
          <a:ext cx="3088480" cy="12275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57151</colOff>
      <row>0</row>
      <rowOff>0</rowOff>
    </from>
    <to>
      <col>4</col>
      <colOff>383381</colOff>
      <row>5</row>
      <rowOff>108314</rowOff>
    </to>
    <pic>
      <nvPicPr>
        <cNvPr id="2" name="2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7151" y="0"/>
          <a:ext cx="3095624" cy="122035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57151</colOff>
      <row>31</row>
      <rowOff>0</rowOff>
    </from>
    <to>
      <col>4</col>
      <colOff>383381</colOff>
      <row>36</row>
      <rowOff>108313</rowOff>
    </to>
    <pic>
      <nvPicPr>
        <cNvPr id="3" name="3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7151" y="6496050"/>
          <a:ext cx="3095624" cy="122035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0</colOff>
      <row>0</row>
      <rowOff>59531</rowOff>
    </from>
    <to>
      <col>9</col>
      <colOff>501474</colOff>
      <row>2</row>
      <rowOff>33850</rowOff>
    </to>
    <pic>
      <nvPicPr>
        <cNvPr id="5" name="Imagen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3964781" y="59531"/>
          <a:ext cx="3097036" cy="4267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0</colOff>
      <row>30</row>
      <rowOff>130966</rowOff>
    </from>
    <to>
      <col>9</col>
      <colOff>501474</colOff>
      <row>32</row>
      <rowOff>176723</rowOff>
    </to>
    <pic>
      <nvPicPr>
        <cNvPr id="6" name="Imagen 5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3988594" y="6738935"/>
          <a:ext cx="3097036" cy="42675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57151</colOff>
      <row>0</row>
      <rowOff>0</rowOff>
    </from>
    <to>
      <col>4</col>
      <colOff>395287</colOff>
      <row>4</row>
      <rowOff>227377</rowOff>
    </to>
    <pic>
      <nvPicPr>
        <cNvPr id="2" name="2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7151" y="0"/>
          <a:ext cx="3095624" cy="122035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57151</colOff>
      <row>29</row>
      <rowOff>0</rowOff>
    </from>
    <to>
      <col>4</col>
      <colOff>395287</colOff>
      <row>33</row>
      <rowOff>227375</rowOff>
    </to>
    <pic>
      <nvPicPr>
        <cNvPr id="3" name="3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7151" y="6496050"/>
          <a:ext cx="3095624" cy="1220356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116682</colOff>
      <row>0</row>
      <rowOff>95250</rowOff>
    </from>
    <to>
      <col>3</col>
      <colOff>621506</colOff>
      <row>5</row>
      <rowOff>84502</rowOff>
    </to>
    <pic>
      <nvPicPr>
        <cNvPr id="2" name="2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6682" y="95250"/>
          <a:ext cx="3088480" cy="122750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57151</colOff>
      <row>29</row>
      <rowOff>0</rowOff>
    </from>
    <to>
      <col>3</col>
      <colOff>561975</colOff>
      <row>33</row>
      <rowOff>334531</rowOff>
    </to>
    <pic>
      <nvPicPr>
        <cNvPr id="3" name="3 Imagen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7151" y="6496050"/>
          <a:ext cx="3095624" cy="1220356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240301</colOff>
      <row>6</row>
      <rowOff>66674</rowOff>
    </to>
    <pic>
      <nvPicPr>
        <cNvPr id="4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3640726" cy="1552574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11701</colOff>
      <row>8</row>
      <rowOff>0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3640726" cy="1552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S678"/>
  <sheetViews>
    <sheetView zoomScaleNormal="100" workbookViewId="0">
      <pane xSplit="2" ySplit="1" topLeftCell="C2" activePane="bottomRight" state="frozen"/>
      <selection pane="topRight" activeCell="I1" sqref="I1"/>
      <selection pane="bottomLeft" activeCell="A2" sqref="A2"/>
      <selection pane="bottomRight" activeCell="A122" sqref="A122"/>
    </sheetView>
  </sheetViews>
  <sheetFormatPr baseColWidth="10" defaultColWidth="11.42578125" defaultRowHeight="15"/>
  <cols>
    <col width="10.42578125" customWidth="1" style="423" min="1" max="1"/>
    <col width="50" customWidth="1" style="308" min="2" max="2"/>
    <col width="41.7109375" customWidth="1" style="308" min="3" max="3"/>
    <col width="7.5703125" customWidth="1" style="308" min="4" max="4"/>
    <col width="16" customWidth="1" style="308" min="5" max="5"/>
    <col width="11.42578125" customWidth="1" style="308" min="6" max="16384"/>
  </cols>
  <sheetData>
    <row r="1" ht="31.5" customHeight="1" s="308">
      <c r="A1" s="354" t="inlineStr">
        <is>
          <t>No. USUARIO</t>
        </is>
      </c>
      <c r="B1" s="355" t="inlineStr">
        <is>
          <t>NOMBRE</t>
        </is>
      </c>
      <c r="C1" s="355" t="inlineStr">
        <is>
          <t>DIRECCION</t>
        </is>
      </c>
      <c r="D1" s="355" t="inlineStr">
        <is>
          <t>AÑO</t>
        </is>
      </c>
      <c r="E1" s="412" t="inlineStr">
        <is>
          <t>ENTREGADOS</t>
        </is>
      </c>
      <c r="F1" s="355" t="inlineStr">
        <is>
          <t>PAGADOS</t>
        </is>
      </c>
      <c r="G1" s="356" t="n"/>
    </row>
    <row r="2" hidden="1" ht="24.95" customHeight="1" s="308">
      <c r="A2" s="422">
        <f>'BASE DE DATOS'!B2</f>
        <v/>
      </c>
      <c r="B2" s="418">
        <f>VLOOKUP(A2,'BASE DE DATOS'!$B$2:$AB$702,2,0)</f>
        <v/>
      </c>
      <c r="C2" s="418">
        <f>VLOOKUP(A2,'BASE DE DATOS'!$B$2:$AB$6821,12,0)</f>
        <v/>
      </c>
      <c r="D2" s="422">
        <f>VLOOKUP(A2,'BASE DE DATOS'!$B$2:$AB$6821,13,0)</f>
        <v/>
      </c>
      <c r="E2" s="413" t="n"/>
      <c r="F2" s="348" t="n"/>
      <c r="G2" s="348" t="n"/>
    </row>
    <row r="3" hidden="1" ht="24.95" customHeight="1" s="308">
      <c r="A3" s="422">
        <f>'BASE DE DATOS'!B3</f>
        <v/>
      </c>
      <c r="B3" s="418">
        <f>VLOOKUP(A3,'BASE DE DATOS'!$B$2:$AB$702,2,0)</f>
        <v/>
      </c>
      <c r="C3" s="418">
        <f>VLOOKUP(A3,'BASE DE DATOS'!$B$2:$AB$6821,12,0)</f>
        <v/>
      </c>
      <c r="D3" s="422">
        <f>VLOOKUP(A3,'BASE DE DATOS'!$B$2:$AB$6821,13,0)</f>
        <v/>
      </c>
      <c r="E3" s="413" t="n"/>
      <c r="F3" s="348" t="n"/>
      <c r="G3" s="348" t="n"/>
    </row>
    <row r="4" hidden="1" ht="24.95" customHeight="1" s="308">
      <c r="A4" s="422">
        <f>'BASE DE DATOS'!B4</f>
        <v/>
      </c>
      <c r="B4" s="418">
        <f>VLOOKUP(A4,'BASE DE DATOS'!$B$2:$AB$702,2,0)</f>
        <v/>
      </c>
      <c r="C4" s="418">
        <f>VLOOKUP(A4,'BASE DE DATOS'!$B$2:$AB$6821,12,0)</f>
        <v/>
      </c>
      <c r="D4" s="422">
        <f>VLOOKUP(A4,'BASE DE DATOS'!$B$2:$AB$6821,13,0)</f>
        <v/>
      </c>
      <c r="E4" s="413" t="n"/>
      <c r="F4" s="348" t="n"/>
      <c r="G4" s="348" t="n"/>
    </row>
    <row r="5" hidden="1" ht="24.95" customHeight="1" s="308">
      <c r="A5" s="422">
        <f>'BASE DE DATOS'!B5</f>
        <v/>
      </c>
      <c r="B5" s="418">
        <f>VLOOKUP(A5,'BASE DE DATOS'!$B$2:$AB$702,2,0)</f>
        <v/>
      </c>
      <c r="C5" s="418">
        <f>VLOOKUP(A5,'BASE DE DATOS'!$B$2:$AB$6821,12,0)</f>
        <v/>
      </c>
      <c r="D5" s="422">
        <f>VLOOKUP(A5,'BASE DE DATOS'!$B$2:$AB$6821,13,0)</f>
        <v/>
      </c>
      <c r="E5" s="413" t="n"/>
      <c r="F5" s="348" t="n"/>
      <c r="G5" s="348" t="n"/>
    </row>
    <row r="6" hidden="1" ht="24.95" customHeight="1" s="308">
      <c r="A6" s="422">
        <f>'BASE DE DATOS'!B6</f>
        <v/>
      </c>
      <c r="B6" s="418">
        <f>VLOOKUP(A6,'BASE DE DATOS'!$B$2:$AB$702,2,0)</f>
        <v/>
      </c>
      <c r="C6" s="418">
        <f>VLOOKUP(A6,'BASE DE DATOS'!$B$2:$AB$6821,12,0)</f>
        <v/>
      </c>
      <c r="D6" s="422">
        <f>VLOOKUP(A6,'BASE DE DATOS'!$B$2:$AB$6821,13,0)</f>
        <v/>
      </c>
      <c r="E6" s="413" t="n"/>
      <c r="F6" s="348" t="n"/>
      <c r="G6" s="348" t="n"/>
    </row>
    <row r="7" hidden="1" ht="24.95" customHeight="1" s="308">
      <c r="A7" s="422">
        <f>'BASE DE DATOS'!B7</f>
        <v/>
      </c>
      <c r="B7" s="418">
        <f>VLOOKUP(A7,'BASE DE DATOS'!$B$2:$AB$702,2,0)</f>
        <v/>
      </c>
      <c r="C7" s="418">
        <f>VLOOKUP(A7,'BASE DE DATOS'!$B$2:$AB$6821,12,0)</f>
        <v/>
      </c>
      <c r="D7" s="422">
        <f>VLOOKUP(A7,'BASE DE DATOS'!$B$2:$AB$6821,13,0)</f>
        <v/>
      </c>
      <c r="E7" s="413" t="n"/>
      <c r="F7" s="348" t="n"/>
      <c r="G7" s="348" t="n"/>
    </row>
    <row r="8" hidden="1" ht="24.95" customHeight="1" s="308">
      <c r="A8" s="422">
        <f>'BASE DE DATOS'!B8</f>
        <v/>
      </c>
      <c r="B8" s="418">
        <f>VLOOKUP(A8,'BASE DE DATOS'!$B$2:$AB$702,2,0)</f>
        <v/>
      </c>
      <c r="C8" s="418">
        <f>VLOOKUP(A8,'BASE DE DATOS'!$B$2:$AB$6821,12,0)</f>
        <v/>
      </c>
      <c r="D8" s="422">
        <f>VLOOKUP(A8,'BASE DE DATOS'!$B$2:$AB$6821,13,0)</f>
        <v/>
      </c>
      <c r="E8" s="413" t="n"/>
      <c r="F8" s="348" t="n"/>
      <c r="G8" s="348" t="n"/>
    </row>
    <row r="9" hidden="1" ht="24.95" customHeight="1" s="308">
      <c r="A9" s="422">
        <f>'BASE DE DATOS'!B9</f>
        <v/>
      </c>
      <c r="B9" s="418">
        <f>VLOOKUP(A9,'BASE DE DATOS'!$B$2:$AB$702,2,0)</f>
        <v/>
      </c>
      <c r="C9" s="418">
        <f>VLOOKUP(A9,'BASE DE DATOS'!$B$2:$AB$6821,12,0)</f>
        <v/>
      </c>
      <c r="D9" s="422">
        <f>VLOOKUP(A9,'BASE DE DATOS'!$B$2:$AB$6821,13,0)</f>
        <v/>
      </c>
      <c r="E9" s="413" t="n"/>
      <c r="F9" s="348" t="n"/>
      <c r="G9" s="348" t="n"/>
    </row>
    <row r="10" hidden="1" ht="24.95" customHeight="1" s="308">
      <c r="A10" s="422">
        <f>'BASE DE DATOS'!B10</f>
        <v/>
      </c>
      <c r="B10" s="418">
        <f>VLOOKUP(A10,'BASE DE DATOS'!$B$2:$AB$702,2,0)</f>
        <v/>
      </c>
      <c r="C10" s="418">
        <f>VLOOKUP(A10,'BASE DE DATOS'!$B$2:$AB$6821,12,0)</f>
        <v/>
      </c>
      <c r="D10" s="422">
        <f>VLOOKUP(A10,'BASE DE DATOS'!$B$2:$AB$6821,13,0)</f>
        <v/>
      </c>
      <c r="E10" s="413" t="n"/>
      <c r="F10" s="348" t="n"/>
      <c r="G10" s="348" t="n"/>
    </row>
    <row r="11" hidden="1" ht="24.95" customHeight="1" s="308">
      <c r="A11" s="422">
        <f>'BASE DE DATOS'!B11</f>
        <v/>
      </c>
      <c r="B11" s="418">
        <f>VLOOKUP(A11,'BASE DE DATOS'!$B$2:$AB$702,2,0)</f>
        <v/>
      </c>
      <c r="C11" s="418">
        <f>VLOOKUP(A11,'BASE DE DATOS'!$B$2:$AB$6821,12,0)</f>
        <v/>
      </c>
      <c r="D11" s="422">
        <f>VLOOKUP(A11,'BASE DE DATOS'!$B$2:$AB$6821,13,0)</f>
        <v/>
      </c>
      <c r="E11" s="413" t="n"/>
      <c r="F11" s="348" t="n"/>
      <c r="G11" s="348" t="n"/>
    </row>
    <row r="12" hidden="1" ht="24.95" customHeight="1" s="308">
      <c r="A12" s="422">
        <f>'BASE DE DATOS'!B12</f>
        <v/>
      </c>
      <c r="B12" s="418">
        <f>VLOOKUP(A12,'BASE DE DATOS'!$B$2:$AB$702,2,0)</f>
        <v/>
      </c>
      <c r="C12" s="418">
        <f>VLOOKUP(A12,'BASE DE DATOS'!$B$2:$AB$6821,12,0)</f>
        <v/>
      </c>
      <c r="D12" s="422">
        <f>VLOOKUP(A12,'BASE DE DATOS'!$B$2:$AB$6821,13,0)</f>
        <v/>
      </c>
      <c r="E12" s="413" t="n"/>
      <c r="F12" s="348" t="n"/>
      <c r="G12" s="348" t="n"/>
    </row>
    <row r="13" hidden="1" ht="24.95" customHeight="1" s="308">
      <c r="A13" s="422">
        <f>'BASE DE DATOS'!B13</f>
        <v/>
      </c>
      <c r="B13" s="418">
        <f>VLOOKUP(A13,'BASE DE DATOS'!$B$2:$AB$702,2,0)</f>
        <v/>
      </c>
      <c r="C13" s="418">
        <f>VLOOKUP(A13,'BASE DE DATOS'!$B$2:$AB$6821,12,0)</f>
        <v/>
      </c>
      <c r="D13" s="422">
        <f>VLOOKUP(A13,'BASE DE DATOS'!$B$2:$AB$6821,13,0)</f>
        <v/>
      </c>
      <c r="E13" s="413" t="n"/>
      <c r="F13" s="348" t="n"/>
      <c r="G13" s="348" t="n"/>
    </row>
    <row r="14" hidden="1" ht="24.95" customHeight="1" s="308">
      <c r="A14" s="422">
        <f>'BASE DE DATOS'!B14</f>
        <v/>
      </c>
      <c r="B14" s="418">
        <f>VLOOKUP(A14,'BASE DE DATOS'!$B$2:$AB$702,2,0)</f>
        <v/>
      </c>
      <c r="C14" s="418">
        <f>VLOOKUP(A14,'BASE DE DATOS'!$B$2:$AB$6821,12,0)</f>
        <v/>
      </c>
      <c r="D14" s="422">
        <f>VLOOKUP(A14,'BASE DE DATOS'!$B$2:$AB$6821,13,0)</f>
        <v/>
      </c>
      <c r="E14" s="413" t="n"/>
      <c r="F14" s="348" t="n"/>
      <c r="G14" s="348" t="n"/>
    </row>
    <row r="15" hidden="1" ht="24.95" customHeight="1" s="308">
      <c r="A15" s="422">
        <f>'BASE DE DATOS'!B15</f>
        <v/>
      </c>
      <c r="B15" s="418">
        <f>VLOOKUP(A15,'BASE DE DATOS'!$B$2:$AB$702,2,0)</f>
        <v/>
      </c>
      <c r="C15" s="418">
        <f>VLOOKUP(A15,'BASE DE DATOS'!$B$2:$AB$6821,12,0)</f>
        <v/>
      </c>
      <c r="D15" s="422">
        <f>VLOOKUP(A15,'BASE DE DATOS'!$B$2:$AB$6821,13,0)</f>
        <v/>
      </c>
      <c r="E15" s="413" t="n"/>
      <c r="F15" s="348" t="n"/>
      <c r="G15" s="348" t="n"/>
    </row>
    <row r="16" ht="24.95" customHeight="1" s="308">
      <c r="A16" s="422">
        <f>'BASE DE DATOS'!B16</f>
        <v/>
      </c>
      <c r="B16" s="418">
        <f>VLOOKUP(A16,'BASE DE DATOS'!$B$2:$AB$702,2,0)</f>
        <v/>
      </c>
      <c r="C16" s="418">
        <f>VLOOKUP(A16,'BASE DE DATOS'!$B$2:$AB$6821,12,0)</f>
        <v/>
      </c>
      <c r="D16" s="422">
        <f>VLOOKUP(A16,'BASE DE DATOS'!$B$2:$AB$6821,13,0)</f>
        <v/>
      </c>
      <c r="E16" s="413" t="n"/>
      <c r="F16" s="348" t="n"/>
      <c r="G16" s="348" t="n"/>
    </row>
    <row r="17" ht="24.95" customHeight="1" s="308">
      <c r="A17" s="422">
        <f>'BASE DE DATOS'!B17</f>
        <v/>
      </c>
      <c r="B17" s="418">
        <f>VLOOKUP(A17,'BASE DE DATOS'!$B$2:$AB$702,2,0)</f>
        <v/>
      </c>
      <c r="C17" s="418">
        <f>VLOOKUP(A17,'BASE DE DATOS'!$B$2:$AB$6821,12,0)</f>
        <v/>
      </c>
      <c r="D17" s="422">
        <f>VLOOKUP(A17,'BASE DE DATOS'!$B$2:$AB$6821,13,0)</f>
        <v/>
      </c>
      <c r="E17" s="413" t="n"/>
      <c r="F17" s="348" t="n"/>
      <c r="G17" s="348" t="n"/>
    </row>
    <row r="18" hidden="1" ht="24.95" customHeight="1" s="308">
      <c r="A18" s="422">
        <f>'BASE DE DATOS'!B18</f>
        <v/>
      </c>
      <c r="B18" s="418">
        <f>VLOOKUP(A18,'BASE DE DATOS'!$B$2:$AB$702,2,0)</f>
        <v/>
      </c>
      <c r="C18" s="418">
        <f>VLOOKUP(A18,'BASE DE DATOS'!$B$2:$AB$6821,12,0)</f>
        <v/>
      </c>
      <c r="D18" s="422">
        <f>VLOOKUP(A18,'BASE DE DATOS'!$B$2:$AB$6821,13,0)</f>
        <v/>
      </c>
      <c r="E18" s="413" t="n"/>
      <c r="F18" s="348" t="n"/>
      <c r="G18" s="348" t="n"/>
    </row>
    <row r="19" hidden="1" ht="24.95" customHeight="1" s="308">
      <c r="A19" s="422">
        <f>'BASE DE DATOS'!B19</f>
        <v/>
      </c>
      <c r="B19" s="418">
        <f>VLOOKUP(A19,'BASE DE DATOS'!$B$2:$AB$702,2,0)</f>
        <v/>
      </c>
      <c r="C19" s="418">
        <f>VLOOKUP(A19,'BASE DE DATOS'!$B$2:$AB$6821,12,0)</f>
        <v/>
      </c>
      <c r="D19" s="422">
        <f>VLOOKUP(A19,'BASE DE DATOS'!$B$2:$AB$6821,13,0)</f>
        <v/>
      </c>
      <c r="E19" s="413" t="n"/>
      <c r="F19" s="348" t="n"/>
      <c r="G19" s="348" t="n"/>
    </row>
    <row r="20" hidden="1" ht="24.95" customHeight="1" s="308">
      <c r="A20" s="422">
        <f>'BASE DE DATOS'!B20</f>
        <v/>
      </c>
      <c r="B20" s="418">
        <f>VLOOKUP(A20,'BASE DE DATOS'!$B$2:$AB$702,2,0)</f>
        <v/>
      </c>
      <c r="C20" s="418">
        <f>VLOOKUP(A20,'BASE DE DATOS'!$B$2:$AB$6821,12,0)</f>
        <v/>
      </c>
      <c r="D20" s="422">
        <f>VLOOKUP(A20,'BASE DE DATOS'!$B$2:$AB$6821,13,0)</f>
        <v/>
      </c>
      <c r="E20" s="413" t="n"/>
      <c r="F20" s="348" t="n"/>
      <c r="G20" s="348" t="n"/>
    </row>
    <row r="21" ht="24.95" customHeight="1" s="308">
      <c r="A21" s="422">
        <f>'BASE DE DATOS'!B21</f>
        <v/>
      </c>
      <c r="B21" s="418">
        <f>VLOOKUP(A21,'BASE DE DATOS'!$B$2:$AB$702,2,0)</f>
        <v/>
      </c>
      <c r="C21" s="418">
        <f>VLOOKUP(A21,'BASE DE DATOS'!$B$2:$AB$6821,12,0)</f>
        <v/>
      </c>
      <c r="D21" s="422">
        <f>VLOOKUP(A21,'BASE DE DATOS'!$B$2:$AB$6821,13,0)</f>
        <v/>
      </c>
      <c r="E21" s="413" t="n"/>
      <c r="F21" s="348" t="n"/>
      <c r="G21" s="348" t="n"/>
    </row>
    <row r="22" hidden="1" ht="24.95" customHeight="1" s="308">
      <c r="A22" s="422">
        <f>'BASE DE DATOS'!B22</f>
        <v/>
      </c>
      <c r="B22" s="418">
        <f>VLOOKUP(A22,'BASE DE DATOS'!$B$2:$AB$702,2,0)</f>
        <v/>
      </c>
      <c r="C22" s="418">
        <f>VLOOKUP(A22,'BASE DE DATOS'!$B$2:$AB$6821,12,0)</f>
        <v/>
      </c>
      <c r="D22" s="422">
        <f>VLOOKUP(A22,'BASE DE DATOS'!$B$2:$AB$6821,13,0)</f>
        <v/>
      </c>
      <c r="E22" s="413" t="n"/>
      <c r="F22" s="348" t="n"/>
      <c r="G22" s="348" t="n"/>
    </row>
    <row r="23" hidden="1" ht="24.95" customHeight="1" s="308">
      <c r="A23" s="422">
        <f>'BASE DE DATOS'!B23</f>
        <v/>
      </c>
      <c r="B23" s="418">
        <f>VLOOKUP(A23,'BASE DE DATOS'!$B$2:$AB$702,2,0)</f>
        <v/>
      </c>
      <c r="C23" s="418">
        <f>VLOOKUP(A23,'BASE DE DATOS'!$B$2:$AB$6821,12,0)</f>
        <v/>
      </c>
      <c r="D23" s="422">
        <f>VLOOKUP(A23,'BASE DE DATOS'!$B$2:$AB$6821,13,0)</f>
        <v/>
      </c>
      <c r="E23" s="413" t="n"/>
      <c r="F23" s="348" t="n"/>
      <c r="G23" s="348" t="n"/>
    </row>
    <row r="24" hidden="1" ht="24.95" customHeight="1" s="308">
      <c r="A24" s="422">
        <f>'BASE DE DATOS'!B24</f>
        <v/>
      </c>
      <c r="B24" s="418">
        <f>VLOOKUP(A24,'BASE DE DATOS'!$B$2:$AB$702,2,0)</f>
        <v/>
      </c>
      <c r="C24" s="418">
        <f>VLOOKUP(A24,'BASE DE DATOS'!$B$2:$AB$6821,12,0)</f>
        <v/>
      </c>
      <c r="D24" s="422">
        <f>VLOOKUP(A24,'BASE DE DATOS'!$B$2:$AB$6821,13,0)</f>
        <v/>
      </c>
      <c r="E24" s="413" t="n"/>
      <c r="F24" s="348" t="n"/>
      <c r="G24" s="348" t="n"/>
    </row>
    <row r="25" hidden="1" ht="24.95" customHeight="1" s="308">
      <c r="A25" s="422">
        <f>'BASE DE DATOS'!B25</f>
        <v/>
      </c>
      <c r="B25" s="418">
        <f>VLOOKUP(A25,'BASE DE DATOS'!$B$2:$AB$702,2,0)</f>
        <v/>
      </c>
      <c r="C25" s="418">
        <f>VLOOKUP(A25,'BASE DE DATOS'!$B$2:$AB$6821,12,0)</f>
        <v/>
      </c>
      <c r="D25" s="422">
        <f>VLOOKUP(A25,'BASE DE DATOS'!$B$2:$AB$6821,13,0)</f>
        <v/>
      </c>
      <c r="E25" s="413" t="n"/>
      <c r="F25" s="348" t="n"/>
      <c r="G25" s="348" t="n"/>
    </row>
    <row r="26" hidden="1" ht="24.95" customHeight="1" s="308">
      <c r="A26" s="422">
        <f>'BASE DE DATOS'!B26</f>
        <v/>
      </c>
      <c r="B26" s="418">
        <f>VLOOKUP(A26,'BASE DE DATOS'!$B$2:$AB$702,2,0)</f>
        <v/>
      </c>
      <c r="C26" s="418">
        <f>VLOOKUP(A26,'BASE DE DATOS'!$B$2:$AB$6821,12,0)</f>
        <v/>
      </c>
      <c r="D26" s="422">
        <f>VLOOKUP(A26,'BASE DE DATOS'!$B$2:$AB$6821,13,0)</f>
        <v/>
      </c>
      <c r="E26" s="413" t="n"/>
      <c r="F26" s="348" t="n"/>
      <c r="G26" s="348" t="n"/>
    </row>
    <row r="27" hidden="1" ht="24.95" customHeight="1" s="308">
      <c r="A27" s="422">
        <f>'BASE DE DATOS'!B27</f>
        <v/>
      </c>
      <c r="B27" s="418">
        <f>VLOOKUP(A27,'BASE DE DATOS'!$B$2:$AB$702,2,0)</f>
        <v/>
      </c>
      <c r="C27" s="418">
        <f>VLOOKUP(A27,'BASE DE DATOS'!$B$2:$AB$6821,12,0)</f>
        <v/>
      </c>
      <c r="D27" s="422">
        <f>VLOOKUP(A27,'BASE DE DATOS'!$B$2:$AB$6821,13,0)</f>
        <v/>
      </c>
      <c r="E27" s="413" t="n"/>
      <c r="F27" s="348" t="n"/>
      <c r="G27" s="348" t="n"/>
    </row>
    <row r="28" hidden="1" ht="24.95" customHeight="1" s="308">
      <c r="A28" s="422">
        <f>'BASE DE DATOS'!B28</f>
        <v/>
      </c>
      <c r="B28" s="418">
        <f>VLOOKUP(A28,'BASE DE DATOS'!$B$2:$AB$702,2,0)</f>
        <v/>
      </c>
      <c r="C28" s="418">
        <f>VLOOKUP(A28,'BASE DE DATOS'!$B$2:$AB$6821,12,0)</f>
        <v/>
      </c>
      <c r="D28" s="422">
        <f>VLOOKUP(A28,'BASE DE DATOS'!$B$2:$AB$6821,13,0)</f>
        <v/>
      </c>
      <c r="E28" s="413" t="n"/>
      <c r="F28" s="348" t="n"/>
      <c r="G28" s="348" t="n"/>
    </row>
    <row r="29" hidden="1" ht="24.95" customHeight="1" s="308">
      <c r="A29" s="422">
        <f>'BASE DE DATOS'!B29</f>
        <v/>
      </c>
      <c r="B29" s="418">
        <f>VLOOKUP(A29,'BASE DE DATOS'!$B$2:$AB$702,2,0)</f>
        <v/>
      </c>
      <c r="C29" s="418">
        <f>VLOOKUP(A29,'BASE DE DATOS'!$B$2:$AB$6821,12,0)</f>
        <v/>
      </c>
      <c r="D29" s="422">
        <f>VLOOKUP(A29,'BASE DE DATOS'!$B$2:$AB$6821,13,0)</f>
        <v/>
      </c>
      <c r="E29" s="413" t="n"/>
      <c r="F29" s="348" t="n"/>
      <c r="G29" s="348" t="n"/>
    </row>
    <row r="30" hidden="1" ht="24.95" customHeight="1" s="308">
      <c r="A30" s="422">
        <f>'BASE DE DATOS'!B30</f>
        <v/>
      </c>
      <c r="B30" s="418">
        <f>VLOOKUP(A30,'BASE DE DATOS'!$B$2:$AB$702,2,0)</f>
        <v/>
      </c>
      <c r="C30" s="418">
        <f>VLOOKUP(A30,'BASE DE DATOS'!$B$2:$AB$6821,12,0)</f>
        <v/>
      </c>
      <c r="D30" s="422">
        <f>VLOOKUP(A30,'BASE DE DATOS'!$B$2:$AB$6821,13,0)</f>
        <v/>
      </c>
      <c r="E30" s="413" t="n"/>
      <c r="F30" s="348" t="n"/>
      <c r="G30" s="348" t="n"/>
    </row>
    <row r="31" ht="24.95" customHeight="1" s="308">
      <c r="A31" s="422">
        <f>'BASE DE DATOS'!B31</f>
        <v/>
      </c>
      <c r="B31" s="418">
        <f>VLOOKUP(A31,'BASE DE DATOS'!$B$2:$AB$702,2,0)</f>
        <v/>
      </c>
      <c r="C31" s="418">
        <f>VLOOKUP(A31,'BASE DE DATOS'!$B$2:$AB$6821,12,0)</f>
        <v/>
      </c>
      <c r="D31" s="422">
        <f>VLOOKUP(A31,'BASE DE DATOS'!$B$2:$AB$6821,13,0)</f>
        <v/>
      </c>
      <c r="E31" s="413" t="n"/>
      <c r="F31" s="348" t="n"/>
      <c r="G31" s="348" t="n"/>
    </row>
    <row r="32" hidden="1" ht="24.95" customHeight="1" s="308">
      <c r="A32" s="422">
        <f>'BASE DE DATOS'!B32</f>
        <v/>
      </c>
      <c r="B32" s="418">
        <f>VLOOKUP(A32,'BASE DE DATOS'!$B$2:$AB$702,2,0)</f>
        <v/>
      </c>
      <c r="C32" s="418">
        <f>VLOOKUP(A32,'BASE DE DATOS'!$B$2:$AB$6821,12,0)</f>
        <v/>
      </c>
      <c r="D32" s="422">
        <f>VLOOKUP(A32,'BASE DE DATOS'!$B$2:$AB$6821,13,0)</f>
        <v/>
      </c>
      <c r="E32" s="413" t="n"/>
      <c r="F32" s="348" t="n"/>
      <c r="G32" s="348" t="n"/>
    </row>
    <row r="33" hidden="1" ht="24.95" customHeight="1" s="308">
      <c r="A33" s="422">
        <f>'BASE DE DATOS'!B33</f>
        <v/>
      </c>
      <c r="B33" s="418">
        <f>VLOOKUP(A33,'BASE DE DATOS'!$B$2:$AB$702,2,0)</f>
        <v/>
      </c>
      <c r="C33" s="418">
        <f>VLOOKUP(A33,'BASE DE DATOS'!$B$2:$AB$6821,12,0)</f>
        <v/>
      </c>
      <c r="D33" s="422">
        <f>VLOOKUP(A33,'BASE DE DATOS'!$B$2:$AB$6821,13,0)</f>
        <v/>
      </c>
      <c r="E33" s="413" t="n"/>
      <c r="F33" s="348" t="n"/>
      <c r="G33" s="348" t="n"/>
    </row>
    <row r="34" hidden="1" ht="24.95" customHeight="1" s="308">
      <c r="A34" s="422">
        <f>'BASE DE DATOS'!B34</f>
        <v/>
      </c>
      <c r="B34" s="418">
        <f>VLOOKUP(A34,'BASE DE DATOS'!$B$2:$AB$702,2,0)</f>
        <v/>
      </c>
      <c r="C34" s="418">
        <f>VLOOKUP(A34,'BASE DE DATOS'!$B$2:$AB$6821,12,0)</f>
        <v/>
      </c>
      <c r="D34" s="422">
        <f>VLOOKUP(A34,'BASE DE DATOS'!$B$2:$AB$6821,13,0)</f>
        <v/>
      </c>
      <c r="E34" s="413" t="n"/>
      <c r="F34" s="348" t="n"/>
      <c r="G34" s="348" t="n"/>
    </row>
    <row r="35" hidden="1" ht="24.95" customHeight="1" s="308">
      <c r="A35" s="422">
        <f>'BASE DE DATOS'!B35</f>
        <v/>
      </c>
      <c r="B35" s="418">
        <f>VLOOKUP(A35,'BASE DE DATOS'!$B$2:$AB$702,2,0)</f>
        <v/>
      </c>
      <c r="C35" s="418">
        <f>VLOOKUP(A35,'BASE DE DATOS'!$B$2:$AB$6821,12,0)</f>
        <v/>
      </c>
      <c r="D35" s="422">
        <f>VLOOKUP(A35,'BASE DE DATOS'!$B$2:$AB$6821,13,0)</f>
        <v/>
      </c>
      <c r="E35" s="413" t="n"/>
      <c r="F35" s="348" t="n"/>
      <c r="G35" s="348" t="n"/>
    </row>
    <row r="36" hidden="1" ht="24.95" customHeight="1" s="308">
      <c r="A36" s="422">
        <f>'BASE DE DATOS'!B36</f>
        <v/>
      </c>
      <c r="B36" s="418">
        <f>VLOOKUP(A36,'BASE DE DATOS'!$B$2:$AB$702,2,0)</f>
        <v/>
      </c>
      <c r="C36" s="418">
        <f>VLOOKUP(A36,'BASE DE DATOS'!$B$2:$AB$6821,12,0)</f>
        <v/>
      </c>
      <c r="D36" s="422">
        <f>VLOOKUP(A36,'BASE DE DATOS'!$B$2:$AB$6821,13,0)</f>
        <v/>
      </c>
      <c r="E36" s="413" t="n"/>
      <c r="F36" s="348" t="n"/>
      <c r="G36" s="348" t="n"/>
    </row>
    <row r="37" hidden="1" ht="24.95" customHeight="1" s="308">
      <c r="A37" s="422">
        <f>'BASE DE DATOS'!B37</f>
        <v/>
      </c>
      <c r="B37" s="418">
        <f>VLOOKUP(A37,'BASE DE DATOS'!$B$2:$AB$702,2,0)</f>
        <v/>
      </c>
      <c r="C37" s="418">
        <f>VLOOKUP(A37,'BASE DE DATOS'!$B$2:$AB$6821,12,0)</f>
        <v/>
      </c>
      <c r="D37" s="422">
        <f>VLOOKUP(A37,'BASE DE DATOS'!$B$2:$AB$6821,13,0)</f>
        <v/>
      </c>
      <c r="E37" s="413" t="n"/>
      <c r="F37" s="348" t="n"/>
      <c r="G37" s="348" t="n"/>
    </row>
    <row r="38" hidden="1" ht="24.95" customHeight="1" s="308">
      <c r="A38" s="422">
        <f>'BASE DE DATOS'!B38</f>
        <v/>
      </c>
      <c r="B38" s="418">
        <f>VLOOKUP(A38,'BASE DE DATOS'!$B$2:$AB$702,2,0)</f>
        <v/>
      </c>
      <c r="C38" s="418">
        <f>VLOOKUP(A38,'BASE DE DATOS'!$B$2:$AB$6821,12,0)</f>
        <v/>
      </c>
      <c r="D38" s="422">
        <f>VLOOKUP(A38,'BASE DE DATOS'!$B$2:$AB$6821,13,0)</f>
        <v/>
      </c>
      <c r="E38" s="413" t="n"/>
      <c r="F38" s="348" t="n"/>
      <c r="G38" s="348" t="n"/>
    </row>
    <row r="39" hidden="1" ht="24.95" customHeight="1" s="308">
      <c r="A39" s="422">
        <f>'BASE DE DATOS'!B39</f>
        <v/>
      </c>
      <c r="B39" s="418">
        <f>VLOOKUP(A39,'BASE DE DATOS'!$B$2:$AB$702,2,0)</f>
        <v/>
      </c>
      <c r="C39" s="418">
        <f>VLOOKUP(A39,'BASE DE DATOS'!$B$2:$AB$6821,12,0)</f>
        <v/>
      </c>
      <c r="D39" s="422">
        <f>VLOOKUP(A39,'BASE DE DATOS'!$B$2:$AB$6821,13,0)</f>
        <v/>
      </c>
      <c r="E39" s="413" t="n"/>
      <c r="F39" s="348" t="n"/>
      <c r="G39" s="348" t="n"/>
    </row>
    <row r="40" hidden="1" ht="24.95" customHeight="1" s="308">
      <c r="A40" s="422">
        <f>'BASE DE DATOS'!B40</f>
        <v/>
      </c>
      <c r="B40" s="418">
        <f>VLOOKUP(A40,'BASE DE DATOS'!$B$2:$AB$702,2,0)</f>
        <v/>
      </c>
      <c r="C40" s="418">
        <f>VLOOKUP(A40,'BASE DE DATOS'!$B$2:$AB$6821,12,0)</f>
        <v/>
      </c>
      <c r="D40" s="422">
        <f>VLOOKUP(A40,'BASE DE DATOS'!$B$2:$AB$6821,13,0)</f>
        <v/>
      </c>
      <c r="E40" s="413" t="n"/>
      <c r="F40" s="348" t="n"/>
      <c r="G40" s="348" t="n"/>
    </row>
    <row r="41" hidden="1" ht="24.95" customHeight="1" s="308">
      <c r="A41" s="422">
        <f>'BASE DE DATOS'!B41</f>
        <v/>
      </c>
      <c r="B41" s="418">
        <f>VLOOKUP(A41,'BASE DE DATOS'!$B$2:$AB$702,2,0)</f>
        <v/>
      </c>
      <c r="C41" s="418">
        <f>VLOOKUP(A41,'BASE DE DATOS'!$B$2:$AB$6821,12,0)</f>
        <v/>
      </c>
      <c r="D41" s="422">
        <f>VLOOKUP(A41,'BASE DE DATOS'!$B$2:$AB$6821,13,0)</f>
        <v/>
      </c>
      <c r="E41" s="413" t="n"/>
      <c r="F41" s="348" t="n"/>
      <c r="G41" s="348" t="n"/>
    </row>
    <row r="42" hidden="1" ht="24.95" customHeight="1" s="308">
      <c r="A42" s="422">
        <f>'BASE DE DATOS'!B42</f>
        <v/>
      </c>
      <c r="B42" s="418">
        <f>VLOOKUP(A42,'BASE DE DATOS'!$B$2:$AB$702,2,0)</f>
        <v/>
      </c>
      <c r="C42" s="418">
        <f>VLOOKUP(A42,'BASE DE DATOS'!$B$2:$AB$6821,12,0)</f>
        <v/>
      </c>
      <c r="D42" s="422">
        <f>VLOOKUP(A42,'BASE DE DATOS'!$B$2:$AB$6821,13,0)</f>
        <v/>
      </c>
      <c r="E42" s="413" t="n"/>
      <c r="F42" s="348" t="n"/>
      <c r="G42" s="348" t="n"/>
    </row>
    <row r="43" hidden="1" ht="24.95" customHeight="1" s="308">
      <c r="A43" s="422">
        <f>'BASE DE DATOS'!B43</f>
        <v/>
      </c>
      <c r="B43" s="418">
        <f>VLOOKUP(A43,'BASE DE DATOS'!$B$2:$AB$702,2,0)</f>
        <v/>
      </c>
      <c r="C43" s="418">
        <f>VLOOKUP(A43,'BASE DE DATOS'!$B$2:$AB$6821,12,0)</f>
        <v/>
      </c>
      <c r="D43" s="422">
        <f>VLOOKUP(A43,'BASE DE DATOS'!$B$2:$AB$6821,13,0)</f>
        <v/>
      </c>
      <c r="E43" s="413" t="n"/>
      <c r="F43" s="348" t="n"/>
      <c r="G43" s="348" t="n"/>
    </row>
    <row r="44" hidden="1" ht="24.95" customHeight="1" s="308">
      <c r="A44" s="422">
        <f>'BASE DE DATOS'!B44</f>
        <v/>
      </c>
      <c r="B44" s="418">
        <f>VLOOKUP(A44,'BASE DE DATOS'!$B$2:$AB$702,2,0)</f>
        <v/>
      </c>
      <c r="C44" s="418">
        <f>VLOOKUP(A44,'BASE DE DATOS'!$B$2:$AB$6821,12,0)</f>
        <v/>
      </c>
      <c r="D44" s="422">
        <f>VLOOKUP(A44,'BASE DE DATOS'!$B$2:$AB$6821,13,0)</f>
        <v/>
      </c>
      <c r="E44" s="413" t="n"/>
      <c r="F44" s="348" t="n"/>
      <c r="G44" s="348" t="n"/>
    </row>
    <row r="45" hidden="1" ht="24.95" customHeight="1" s="308">
      <c r="A45" s="422">
        <f>'BASE DE DATOS'!B45</f>
        <v/>
      </c>
      <c r="B45" s="418">
        <f>VLOOKUP(A45,'BASE DE DATOS'!$B$2:$AB$702,2,0)</f>
        <v/>
      </c>
      <c r="C45" s="418">
        <f>VLOOKUP(A45,'BASE DE DATOS'!$B$2:$AB$6821,12,0)</f>
        <v/>
      </c>
      <c r="D45" s="422">
        <f>VLOOKUP(A45,'BASE DE DATOS'!$B$2:$AB$6821,13,0)</f>
        <v/>
      </c>
      <c r="E45" s="413" t="n"/>
      <c r="F45" s="348" t="n"/>
      <c r="G45" s="348" t="n"/>
    </row>
    <row r="46" hidden="1" ht="24.95" customHeight="1" s="308">
      <c r="A46" s="422">
        <f>'BASE DE DATOS'!B46</f>
        <v/>
      </c>
      <c r="B46" s="418">
        <f>VLOOKUP(A46,'BASE DE DATOS'!$B$2:$AB$702,2,0)</f>
        <v/>
      </c>
      <c r="C46" s="418">
        <f>VLOOKUP(A46,'BASE DE DATOS'!$B$2:$AB$6821,12,0)</f>
        <v/>
      </c>
      <c r="D46" s="422">
        <f>VLOOKUP(A46,'BASE DE DATOS'!$B$2:$AB$6821,13,0)</f>
        <v/>
      </c>
      <c r="E46" s="413" t="n"/>
      <c r="F46" s="348" t="n"/>
      <c r="G46" s="348" t="n"/>
    </row>
    <row r="47" hidden="1" ht="24.95" customHeight="1" s="308">
      <c r="A47" s="422">
        <f>'BASE DE DATOS'!B47</f>
        <v/>
      </c>
      <c r="B47" s="418">
        <f>VLOOKUP(A47,'BASE DE DATOS'!$B$2:$AB$702,2,0)</f>
        <v/>
      </c>
      <c r="C47" s="418">
        <f>VLOOKUP(A47,'BASE DE DATOS'!$B$2:$AB$6821,12,0)</f>
        <v/>
      </c>
      <c r="D47" s="422">
        <f>VLOOKUP(A47,'BASE DE DATOS'!$B$2:$AB$6821,13,0)</f>
        <v/>
      </c>
      <c r="E47" s="413" t="n"/>
      <c r="F47" s="348" t="n"/>
      <c r="G47" s="348" t="n"/>
    </row>
    <row r="48" hidden="1" ht="24.95" customHeight="1" s="308">
      <c r="A48" s="422">
        <f>'BASE DE DATOS'!B48</f>
        <v/>
      </c>
      <c r="B48" s="418">
        <f>VLOOKUP(A48,'BASE DE DATOS'!$B$2:$AB$702,2,0)</f>
        <v/>
      </c>
      <c r="C48" s="418">
        <f>VLOOKUP(A48,'BASE DE DATOS'!$B$2:$AB$6821,12,0)</f>
        <v/>
      </c>
      <c r="D48" s="422">
        <f>VLOOKUP(A48,'BASE DE DATOS'!$B$2:$AB$6821,13,0)</f>
        <v/>
      </c>
      <c r="E48" s="413" t="n"/>
      <c r="F48" s="348" t="n"/>
      <c r="G48" s="348" t="n"/>
    </row>
    <row r="49" hidden="1" ht="24.95" customHeight="1" s="308">
      <c r="A49" s="422">
        <f>'BASE DE DATOS'!B49</f>
        <v/>
      </c>
      <c r="B49" s="418">
        <f>VLOOKUP(A49,'BASE DE DATOS'!$B$2:$AB$702,2,0)</f>
        <v/>
      </c>
      <c r="C49" s="418">
        <f>VLOOKUP(A49,'BASE DE DATOS'!$B$2:$AB$6821,12,0)</f>
        <v/>
      </c>
      <c r="D49" s="422">
        <f>VLOOKUP(A49,'BASE DE DATOS'!$B$2:$AB$6821,13,0)</f>
        <v/>
      </c>
      <c r="E49" s="413" t="n"/>
      <c r="F49" s="348" t="n"/>
      <c r="G49" s="348" t="n"/>
    </row>
    <row r="50" hidden="1" ht="24.95" customHeight="1" s="308">
      <c r="A50" s="422">
        <f>'BASE DE DATOS'!B50</f>
        <v/>
      </c>
      <c r="B50" s="418">
        <f>VLOOKUP(A50,'BASE DE DATOS'!$B$2:$AB$702,2,0)</f>
        <v/>
      </c>
      <c r="C50" s="418">
        <f>VLOOKUP(A50,'BASE DE DATOS'!$B$2:$AB$6821,12,0)</f>
        <v/>
      </c>
      <c r="D50" s="422">
        <f>VLOOKUP(A50,'BASE DE DATOS'!$B$2:$AB$6821,13,0)</f>
        <v/>
      </c>
      <c r="E50" s="413" t="n"/>
      <c r="F50" s="348" t="n"/>
      <c r="G50" s="348" t="n"/>
    </row>
    <row r="51" hidden="1" ht="24.95" customHeight="1" s="308">
      <c r="A51" s="422">
        <f>'BASE DE DATOS'!B51</f>
        <v/>
      </c>
      <c r="B51" s="418">
        <f>VLOOKUP(A51,'BASE DE DATOS'!$B$2:$AB$702,2,0)</f>
        <v/>
      </c>
      <c r="C51" s="418">
        <f>VLOOKUP(A51,'BASE DE DATOS'!$B$2:$AB$6821,12,0)</f>
        <v/>
      </c>
      <c r="D51" s="422">
        <f>VLOOKUP(A51,'BASE DE DATOS'!$B$2:$AB$6821,13,0)</f>
        <v/>
      </c>
      <c r="E51" s="413" t="n"/>
      <c r="F51" s="348" t="n"/>
      <c r="G51" s="348" t="n"/>
    </row>
    <row r="52" hidden="1" ht="24.95" customHeight="1" s="308">
      <c r="A52" s="422">
        <f>'BASE DE DATOS'!B52</f>
        <v/>
      </c>
      <c r="B52" s="418">
        <f>VLOOKUP(A52,'BASE DE DATOS'!$B$2:$AB$702,2,0)</f>
        <v/>
      </c>
      <c r="C52" s="418">
        <f>VLOOKUP(A52,'BASE DE DATOS'!$B$2:$AB$6821,12,0)</f>
        <v/>
      </c>
      <c r="D52" s="422">
        <f>VLOOKUP(A52,'BASE DE DATOS'!$B$2:$AB$6821,13,0)</f>
        <v/>
      </c>
      <c r="E52" s="413" t="n"/>
      <c r="F52" s="348" t="n"/>
      <c r="G52" s="348" t="n"/>
    </row>
    <row r="53" hidden="1" ht="24.95" customHeight="1" s="308">
      <c r="A53" s="422">
        <f>'BASE DE DATOS'!B53</f>
        <v/>
      </c>
      <c r="B53" s="418">
        <f>VLOOKUP(A53,'BASE DE DATOS'!$B$2:$AB$702,2,0)</f>
        <v/>
      </c>
      <c r="C53" s="418">
        <f>VLOOKUP(A53,'BASE DE DATOS'!$B$2:$AB$6821,12,0)</f>
        <v/>
      </c>
      <c r="D53" s="422">
        <f>VLOOKUP(A53,'BASE DE DATOS'!$B$2:$AB$6821,13,0)</f>
        <v/>
      </c>
      <c r="E53" s="413" t="n"/>
      <c r="F53" s="348" t="n"/>
      <c r="G53" s="348" t="n"/>
    </row>
    <row r="54" hidden="1" ht="24.95" customHeight="1" s="308">
      <c r="A54" s="422">
        <f>'BASE DE DATOS'!B54</f>
        <v/>
      </c>
      <c r="B54" s="418">
        <f>VLOOKUP(A54,'BASE DE DATOS'!$B$2:$AB$702,2,0)</f>
        <v/>
      </c>
      <c r="C54" s="418">
        <f>VLOOKUP(A54,'BASE DE DATOS'!$B$2:$AB$6821,12,0)</f>
        <v/>
      </c>
      <c r="D54" s="422">
        <f>VLOOKUP(A54,'BASE DE DATOS'!$B$2:$AB$6821,13,0)</f>
        <v/>
      </c>
      <c r="E54" s="413" t="n"/>
      <c r="F54" s="348" t="n"/>
      <c r="G54" s="348" t="n"/>
    </row>
    <row r="55" hidden="1" ht="24.95" customHeight="1" s="308">
      <c r="A55" s="422">
        <f>'BASE DE DATOS'!B55</f>
        <v/>
      </c>
      <c r="B55" s="418">
        <f>VLOOKUP(A55,'BASE DE DATOS'!$B$2:$AB$702,2,0)</f>
        <v/>
      </c>
      <c r="C55" s="418">
        <f>VLOOKUP(A55,'BASE DE DATOS'!$B$2:$AB$6821,12,0)</f>
        <v/>
      </c>
      <c r="D55" s="422">
        <f>VLOOKUP(A55,'BASE DE DATOS'!$B$2:$AB$6821,13,0)</f>
        <v/>
      </c>
      <c r="E55" s="413" t="n"/>
      <c r="F55" s="348" t="n"/>
      <c r="G55" s="348" t="n"/>
    </row>
    <row r="56" hidden="1" ht="24.95" customHeight="1" s="308">
      <c r="A56" s="422">
        <f>'BASE DE DATOS'!B56</f>
        <v/>
      </c>
      <c r="B56" s="418">
        <f>VLOOKUP(A56,'BASE DE DATOS'!$B$2:$AB$702,2,0)</f>
        <v/>
      </c>
      <c r="C56" s="418">
        <f>VLOOKUP(A56,'BASE DE DATOS'!$B$2:$AB$6821,12,0)</f>
        <v/>
      </c>
      <c r="D56" s="422">
        <f>VLOOKUP(A56,'BASE DE DATOS'!$B$2:$AB$6821,13,0)</f>
        <v/>
      </c>
      <c r="E56" s="413" t="n"/>
      <c r="F56" s="348" t="n"/>
      <c r="G56" s="348" t="n"/>
    </row>
    <row r="57" hidden="1" ht="24.95" customHeight="1" s="308">
      <c r="A57" s="422">
        <f>'BASE DE DATOS'!B57</f>
        <v/>
      </c>
      <c r="B57" s="418">
        <f>VLOOKUP(A57,'BASE DE DATOS'!$B$2:$AB$702,2,0)</f>
        <v/>
      </c>
      <c r="C57" s="418">
        <f>VLOOKUP(A57,'BASE DE DATOS'!$B$2:$AB$6821,12,0)</f>
        <v/>
      </c>
      <c r="D57" s="422">
        <f>VLOOKUP(A57,'BASE DE DATOS'!$B$2:$AB$6821,13,0)</f>
        <v/>
      </c>
      <c r="E57" s="413" t="n"/>
      <c r="F57" s="348" t="n"/>
      <c r="G57" s="348" t="n"/>
    </row>
    <row r="58" hidden="1" ht="24.95" customHeight="1" s="308">
      <c r="A58" s="422">
        <f>'BASE DE DATOS'!B58</f>
        <v/>
      </c>
      <c r="B58" s="418">
        <f>VLOOKUP(A58,'BASE DE DATOS'!$B$2:$AB$702,2,0)</f>
        <v/>
      </c>
      <c r="C58" s="418">
        <f>VLOOKUP(A58,'BASE DE DATOS'!$B$2:$AB$6821,12,0)</f>
        <v/>
      </c>
      <c r="D58" s="422">
        <f>VLOOKUP(A58,'BASE DE DATOS'!$B$2:$AB$6821,13,0)</f>
        <v/>
      </c>
      <c r="E58" s="413" t="n"/>
      <c r="F58" s="348" t="n"/>
      <c r="G58" s="348" t="n"/>
    </row>
    <row r="59" hidden="1" ht="24.95" customHeight="1" s="308">
      <c r="A59" s="422">
        <f>'BASE DE DATOS'!B59</f>
        <v/>
      </c>
      <c r="B59" s="418">
        <f>VLOOKUP(A59,'BASE DE DATOS'!$B$2:$AB$702,2,0)</f>
        <v/>
      </c>
      <c r="C59" s="418">
        <f>VLOOKUP(A59,'BASE DE DATOS'!$B$2:$AB$6821,12,0)</f>
        <v/>
      </c>
      <c r="D59" s="422">
        <f>VLOOKUP(A59,'BASE DE DATOS'!$B$2:$AB$6821,13,0)</f>
        <v/>
      </c>
      <c r="E59" s="413" t="n"/>
      <c r="F59" s="348" t="n"/>
      <c r="G59" s="348" t="n"/>
    </row>
    <row r="60" hidden="1" ht="24.95" customHeight="1" s="308">
      <c r="A60" s="422">
        <f>'BASE DE DATOS'!B60</f>
        <v/>
      </c>
      <c r="B60" s="418">
        <f>VLOOKUP(A60,'BASE DE DATOS'!$B$2:$AB$702,2,0)</f>
        <v/>
      </c>
      <c r="C60" s="418">
        <f>VLOOKUP(A60,'BASE DE DATOS'!$B$2:$AB$6821,12,0)</f>
        <v/>
      </c>
      <c r="D60" s="422">
        <f>VLOOKUP(A60,'BASE DE DATOS'!$B$2:$AB$6821,13,0)</f>
        <v/>
      </c>
      <c r="E60" s="413" t="n"/>
      <c r="F60" s="348" t="n"/>
      <c r="G60" s="348" t="n"/>
    </row>
    <row r="61" hidden="1" ht="24.95" customHeight="1" s="308">
      <c r="A61" s="422">
        <f>'BASE DE DATOS'!B61</f>
        <v/>
      </c>
      <c r="B61" s="418">
        <f>VLOOKUP(A61,'BASE DE DATOS'!$B$2:$AB$702,2,0)</f>
        <v/>
      </c>
      <c r="C61" s="418">
        <f>VLOOKUP(A61,'BASE DE DATOS'!$B$2:$AB$6821,12,0)</f>
        <v/>
      </c>
      <c r="D61" s="422">
        <f>VLOOKUP(A61,'BASE DE DATOS'!$B$2:$AB$6821,13,0)</f>
        <v/>
      </c>
      <c r="E61" s="413" t="n"/>
      <c r="F61" s="348" t="n"/>
      <c r="G61" s="348" t="n"/>
    </row>
    <row r="62" hidden="1" ht="24.95" customHeight="1" s="308">
      <c r="A62" s="422">
        <f>'BASE DE DATOS'!B62</f>
        <v/>
      </c>
      <c r="B62" s="418">
        <f>VLOOKUP(A62,'BASE DE DATOS'!$B$2:$AB$702,2,0)</f>
        <v/>
      </c>
      <c r="C62" s="418">
        <f>VLOOKUP(A62,'BASE DE DATOS'!$B$2:$AB$6821,12,0)</f>
        <v/>
      </c>
      <c r="D62" s="422">
        <f>VLOOKUP(A62,'BASE DE DATOS'!$B$2:$AB$6821,13,0)</f>
        <v/>
      </c>
      <c r="E62" s="413" t="n"/>
      <c r="F62" s="348" t="n"/>
      <c r="G62" s="348" t="n"/>
    </row>
    <row r="63" hidden="1" ht="24.95" customHeight="1" s="308">
      <c r="A63" s="422">
        <f>'BASE DE DATOS'!B63</f>
        <v/>
      </c>
      <c r="B63" s="418">
        <f>VLOOKUP(A63,'BASE DE DATOS'!$B$2:$AB$702,2,0)</f>
        <v/>
      </c>
      <c r="C63" s="418">
        <f>VLOOKUP(A63,'BASE DE DATOS'!$B$2:$AB$6821,12,0)</f>
        <v/>
      </c>
      <c r="D63" s="422">
        <f>VLOOKUP(A63,'BASE DE DATOS'!$B$2:$AB$6821,13,0)</f>
        <v/>
      </c>
      <c r="E63" s="413" t="n"/>
      <c r="F63" s="348" t="n"/>
      <c r="G63" s="348" t="n"/>
    </row>
    <row r="64" hidden="1" ht="24.95" customHeight="1" s="308">
      <c r="A64" s="422">
        <f>'BASE DE DATOS'!B64</f>
        <v/>
      </c>
      <c r="B64" s="418">
        <f>VLOOKUP(A64,'BASE DE DATOS'!$B$2:$AB$702,2,0)</f>
        <v/>
      </c>
      <c r="C64" s="418">
        <f>VLOOKUP(A64,'BASE DE DATOS'!$B$2:$AB$6821,12,0)</f>
        <v/>
      </c>
      <c r="D64" s="422">
        <f>VLOOKUP(A64,'BASE DE DATOS'!$B$2:$AB$6821,13,0)</f>
        <v/>
      </c>
      <c r="E64" s="413" t="n"/>
      <c r="F64" s="348" t="n"/>
      <c r="G64" s="348" t="n"/>
    </row>
    <row r="65" hidden="1" ht="24.95" customHeight="1" s="308">
      <c r="A65" s="422">
        <f>'BASE DE DATOS'!B65</f>
        <v/>
      </c>
      <c r="B65" s="418">
        <f>VLOOKUP(A65,'BASE DE DATOS'!$B$2:$AB$702,2,0)</f>
        <v/>
      </c>
      <c r="C65" s="418">
        <f>VLOOKUP(A65,'BASE DE DATOS'!$B$2:$AB$6821,12,0)</f>
        <v/>
      </c>
      <c r="D65" s="422">
        <f>VLOOKUP(A65,'BASE DE DATOS'!$B$2:$AB$6821,13,0)</f>
        <v/>
      </c>
      <c r="E65" s="413" t="n"/>
      <c r="F65" s="348" t="n"/>
      <c r="G65" s="348" t="n"/>
    </row>
    <row r="66" hidden="1" ht="24.95" customHeight="1" s="308">
      <c r="A66" s="422">
        <f>'BASE DE DATOS'!B66</f>
        <v/>
      </c>
      <c r="B66" s="418">
        <f>VLOOKUP(A66,'BASE DE DATOS'!$B$2:$AB$702,2,0)</f>
        <v/>
      </c>
      <c r="C66" s="418">
        <f>VLOOKUP(A66,'BASE DE DATOS'!$B$2:$AB$6821,12,0)</f>
        <v/>
      </c>
      <c r="D66" s="422">
        <f>VLOOKUP(A66,'BASE DE DATOS'!$B$2:$AB$6821,13,0)</f>
        <v/>
      </c>
      <c r="E66" s="413" t="n"/>
      <c r="F66" s="348" t="n"/>
      <c r="G66" s="348" t="n"/>
    </row>
    <row r="67" hidden="1" ht="24.95" customHeight="1" s="308">
      <c r="A67" s="422">
        <f>'BASE DE DATOS'!B67</f>
        <v/>
      </c>
      <c r="B67" s="418">
        <f>VLOOKUP(A67,'BASE DE DATOS'!$B$2:$AB$702,2,0)</f>
        <v/>
      </c>
      <c r="C67" s="418">
        <f>VLOOKUP(A67,'BASE DE DATOS'!$B$2:$AB$6821,12,0)</f>
        <v/>
      </c>
      <c r="D67" s="422">
        <f>VLOOKUP(A67,'BASE DE DATOS'!$B$2:$AB$6821,13,0)</f>
        <v/>
      </c>
      <c r="E67" s="413" t="n"/>
      <c r="F67" s="348" t="n"/>
      <c r="G67" s="348" t="n"/>
    </row>
    <row r="68" ht="24.95" customHeight="1" s="308">
      <c r="A68" s="422">
        <f>'BASE DE DATOS'!B68</f>
        <v/>
      </c>
      <c r="B68" s="418">
        <f>VLOOKUP(A68,'BASE DE DATOS'!$B$2:$AB$702,2,0)</f>
        <v/>
      </c>
      <c r="C68" s="418">
        <f>VLOOKUP(A68,'BASE DE DATOS'!$B$2:$AB$6821,12,0)</f>
        <v/>
      </c>
      <c r="D68" s="422">
        <f>VLOOKUP(A68,'BASE DE DATOS'!$B$2:$AB$6821,13,0)</f>
        <v/>
      </c>
      <c r="E68" s="413" t="n"/>
      <c r="F68" s="348" t="n"/>
      <c r="G68" s="348" t="n"/>
    </row>
    <row r="69" hidden="1" ht="24.95" customHeight="1" s="308">
      <c r="A69" s="422">
        <f>'BASE DE DATOS'!B69</f>
        <v/>
      </c>
      <c r="B69" s="418">
        <f>VLOOKUP(A69,'BASE DE DATOS'!$B$2:$AB$702,2,0)</f>
        <v/>
      </c>
      <c r="C69" s="418">
        <f>VLOOKUP(A69,'BASE DE DATOS'!$B$2:$AB$6821,12,0)</f>
        <v/>
      </c>
      <c r="D69" s="422">
        <f>VLOOKUP(A69,'BASE DE DATOS'!$B$2:$AB$6821,13,0)</f>
        <v/>
      </c>
      <c r="E69" s="413" t="n"/>
      <c r="F69" s="348" t="n"/>
      <c r="G69" s="348" t="n"/>
    </row>
    <row r="70" hidden="1" ht="24.95" customHeight="1" s="308">
      <c r="A70" s="422">
        <f>'BASE DE DATOS'!B70</f>
        <v/>
      </c>
      <c r="B70" s="418">
        <f>VLOOKUP(A70,'BASE DE DATOS'!$B$2:$AB$702,2,0)</f>
        <v/>
      </c>
      <c r="C70" s="418">
        <f>VLOOKUP(A70,'BASE DE DATOS'!$B$2:$AB$6821,12,0)</f>
        <v/>
      </c>
      <c r="D70" s="422">
        <f>VLOOKUP(A70,'BASE DE DATOS'!$B$2:$AB$6821,13,0)</f>
        <v/>
      </c>
      <c r="E70" s="413" t="n"/>
      <c r="F70" s="348" t="n"/>
      <c r="G70" s="348" t="n"/>
    </row>
    <row r="71" ht="24.95" customHeight="1" s="308">
      <c r="A71" s="422">
        <f>'BASE DE DATOS'!B71</f>
        <v/>
      </c>
      <c r="B71" s="418">
        <f>VLOOKUP(A71,'BASE DE DATOS'!$B$2:$AB$702,2,0)</f>
        <v/>
      </c>
      <c r="C71" s="418">
        <f>VLOOKUP(A71,'BASE DE DATOS'!$B$2:$AB$6821,12,0)</f>
        <v/>
      </c>
      <c r="D71" s="422">
        <f>VLOOKUP(A71,'BASE DE DATOS'!$B$2:$AB$6821,13,0)</f>
        <v/>
      </c>
      <c r="E71" s="413" t="n"/>
      <c r="F71" s="348" t="n"/>
      <c r="G71" s="348" t="n"/>
    </row>
    <row r="72" hidden="1" ht="24.95" customHeight="1" s="308">
      <c r="A72" s="422">
        <f>'BASE DE DATOS'!B72</f>
        <v/>
      </c>
      <c r="B72" s="418">
        <f>VLOOKUP(A72,'BASE DE DATOS'!$B$2:$AB$702,2,0)</f>
        <v/>
      </c>
      <c r="C72" s="418">
        <f>VLOOKUP(A72,'BASE DE DATOS'!$B$2:$AB$6821,12,0)</f>
        <v/>
      </c>
      <c r="D72" s="422">
        <f>VLOOKUP(A72,'BASE DE DATOS'!$B$2:$AB$6821,13,0)</f>
        <v/>
      </c>
      <c r="E72" s="413" t="n"/>
      <c r="F72" s="348" t="n"/>
      <c r="G72" s="348" t="n"/>
    </row>
    <row r="73" hidden="1" ht="24.95" customHeight="1" s="308">
      <c r="A73" s="422">
        <f>'BASE DE DATOS'!B73</f>
        <v/>
      </c>
      <c r="B73" s="418">
        <f>VLOOKUP(A73,'BASE DE DATOS'!$B$2:$AB$702,2,0)</f>
        <v/>
      </c>
      <c r="C73" s="418">
        <f>VLOOKUP(A73,'BASE DE DATOS'!$B$2:$AB$6821,12,0)</f>
        <v/>
      </c>
      <c r="D73" s="422">
        <f>VLOOKUP(A73,'BASE DE DATOS'!$B$2:$AB$6821,13,0)</f>
        <v/>
      </c>
      <c r="E73" s="413" t="n"/>
      <c r="F73" s="348" t="n"/>
      <c r="G73" s="348" t="n"/>
    </row>
    <row r="74" hidden="1" ht="24.95" customHeight="1" s="308">
      <c r="A74" s="422">
        <f>'BASE DE DATOS'!B74</f>
        <v/>
      </c>
      <c r="B74" s="418">
        <f>VLOOKUP(A74,'BASE DE DATOS'!$B$2:$AB$702,2,0)</f>
        <v/>
      </c>
      <c r="C74" s="418">
        <f>VLOOKUP(A74,'BASE DE DATOS'!$B$2:$AB$6821,12,0)</f>
        <v/>
      </c>
      <c r="D74" s="422">
        <f>VLOOKUP(A74,'BASE DE DATOS'!$B$2:$AB$6821,13,0)</f>
        <v/>
      </c>
      <c r="E74" s="413" t="n"/>
      <c r="F74" s="348" t="n"/>
      <c r="G74" s="348" t="n"/>
    </row>
    <row r="75" hidden="1" ht="24.95" customHeight="1" s="308">
      <c r="A75" s="422">
        <f>'BASE DE DATOS'!B75</f>
        <v/>
      </c>
      <c r="B75" s="418">
        <f>VLOOKUP(A75,'BASE DE DATOS'!$B$2:$AB$702,2,0)</f>
        <v/>
      </c>
      <c r="C75" s="418">
        <f>VLOOKUP(A75,'BASE DE DATOS'!$B$2:$AB$6821,12,0)</f>
        <v/>
      </c>
      <c r="D75" s="422">
        <f>VLOOKUP(A75,'BASE DE DATOS'!$B$2:$AB$6821,13,0)</f>
        <v/>
      </c>
      <c r="E75" s="413" t="n"/>
      <c r="F75" s="348" t="n"/>
      <c r="G75" s="348" t="n"/>
    </row>
    <row r="76" hidden="1" ht="24.95" customFormat="1" customHeight="1" s="98">
      <c r="A76" s="422">
        <f>'BASE DE DATOS'!B76</f>
        <v/>
      </c>
      <c r="B76" s="418">
        <f>VLOOKUP(A76,'BASE DE DATOS'!$B$2:$AB$702,2,0)</f>
        <v/>
      </c>
      <c r="C76" s="418">
        <f>VLOOKUP(A76,'BASE DE DATOS'!$B$2:$AB$6821,12,0)</f>
        <v/>
      </c>
      <c r="D76" s="422">
        <f>VLOOKUP(A76,'BASE DE DATOS'!$B$2:$AB$6821,13,0)</f>
        <v/>
      </c>
      <c r="E76" s="414" t="n"/>
      <c r="F76" s="352" t="n"/>
      <c r="G76" s="352" t="n"/>
    </row>
    <row r="77" hidden="1" ht="24.95" customHeight="1" s="308">
      <c r="A77" s="422">
        <f>'BASE DE DATOS'!B77</f>
        <v/>
      </c>
      <c r="B77" s="418">
        <f>VLOOKUP(A77,'BASE DE DATOS'!$B$2:$AB$702,2,0)</f>
        <v/>
      </c>
      <c r="C77" s="418">
        <f>VLOOKUP(A77,'BASE DE DATOS'!$B$2:$AB$6821,12,0)</f>
        <v/>
      </c>
      <c r="D77" s="422">
        <f>VLOOKUP(A77,'BASE DE DATOS'!$B$2:$AB$6821,13,0)</f>
        <v/>
      </c>
      <c r="E77" s="413" t="n"/>
      <c r="F77" s="348" t="n"/>
      <c r="G77" s="348" t="n"/>
    </row>
    <row r="78" ht="24.95" customHeight="1" s="308">
      <c r="A78" s="422">
        <f>'BASE DE DATOS'!B78</f>
        <v/>
      </c>
      <c r="B78" s="418">
        <f>VLOOKUP(A78,'BASE DE DATOS'!$B$2:$AB$702,2,0)</f>
        <v/>
      </c>
      <c r="C78" s="418">
        <f>VLOOKUP(A78,'BASE DE DATOS'!$B$2:$AB$6821,12,0)</f>
        <v/>
      </c>
      <c r="D78" s="422">
        <f>VLOOKUP(A78,'BASE DE DATOS'!$B$2:$AB$6821,13,0)</f>
        <v/>
      </c>
      <c r="E78" s="413" t="n"/>
      <c r="F78" s="348" t="n"/>
      <c r="G78" s="348" t="n"/>
    </row>
    <row r="79" hidden="1" ht="24.95" customHeight="1" s="308">
      <c r="A79" s="422">
        <f>'BASE DE DATOS'!B79</f>
        <v/>
      </c>
      <c r="B79" s="418">
        <f>VLOOKUP(A79,'BASE DE DATOS'!$B$2:$AB$702,2,0)</f>
        <v/>
      </c>
      <c r="C79" s="418">
        <f>VLOOKUP(A79,'BASE DE DATOS'!$B$2:$AB$6821,12,0)</f>
        <v/>
      </c>
      <c r="D79" s="422">
        <f>VLOOKUP(A79,'BASE DE DATOS'!$B$2:$AB$6821,13,0)</f>
        <v/>
      </c>
      <c r="E79" s="413" t="n"/>
      <c r="F79" s="348" t="n"/>
      <c r="G79" s="348" t="n"/>
    </row>
    <row r="80" hidden="1" ht="24.95" customHeight="1" s="308">
      <c r="A80" s="422">
        <f>'BASE DE DATOS'!B80</f>
        <v/>
      </c>
      <c r="B80" s="418">
        <f>VLOOKUP(A80,'BASE DE DATOS'!$B$2:$AB$702,2,0)</f>
        <v/>
      </c>
      <c r="C80" s="418">
        <f>VLOOKUP(A80,'BASE DE DATOS'!$B$2:$AB$6821,12,0)</f>
        <v/>
      </c>
      <c r="D80" s="422">
        <f>VLOOKUP(A80,'BASE DE DATOS'!$B$2:$AB$6821,13,0)</f>
        <v/>
      </c>
      <c r="E80" s="413" t="n"/>
      <c r="F80" s="348" t="n"/>
      <c r="G80" s="348" t="n"/>
    </row>
    <row r="81" ht="24.95" customHeight="1" s="308">
      <c r="A81" s="422">
        <f>'BASE DE DATOS'!B81</f>
        <v/>
      </c>
      <c r="B81" s="418">
        <f>VLOOKUP(A81,'BASE DE DATOS'!$B$2:$AB$702,2,0)</f>
        <v/>
      </c>
      <c r="C81" s="418">
        <f>VLOOKUP(A81,'BASE DE DATOS'!$B$2:$AB$6821,12,0)</f>
        <v/>
      </c>
      <c r="D81" s="422">
        <f>VLOOKUP(A81,'BASE DE DATOS'!$B$2:$AB$6821,13,0)</f>
        <v/>
      </c>
      <c r="E81" s="413" t="n"/>
      <c r="F81" s="348" t="n"/>
      <c r="G81" s="348" t="n"/>
    </row>
    <row r="82" hidden="1" ht="24.95" customHeight="1" s="308">
      <c r="A82" s="422">
        <f>'BASE DE DATOS'!B82</f>
        <v/>
      </c>
      <c r="B82" s="418">
        <f>VLOOKUP(A82,'BASE DE DATOS'!$B$2:$AB$702,2,0)</f>
        <v/>
      </c>
      <c r="C82" s="418">
        <f>VLOOKUP(A82,'BASE DE DATOS'!$B$2:$AB$6821,12,0)</f>
        <v/>
      </c>
      <c r="D82" s="422">
        <f>VLOOKUP(A82,'BASE DE DATOS'!$B$2:$AB$6821,13,0)</f>
        <v/>
      </c>
      <c r="E82" s="413" t="n"/>
      <c r="F82" s="348" t="n"/>
      <c r="G82" s="348" t="n"/>
    </row>
    <row r="83" hidden="1" ht="24.95" customHeight="1" s="308">
      <c r="A83" s="422">
        <f>'BASE DE DATOS'!B83</f>
        <v/>
      </c>
      <c r="B83" s="418">
        <f>VLOOKUP(A83,'BASE DE DATOS'!$B$2:$AB$702,2,0)</f>
        <v/>
      </c>
      <c r="C83" s="418">
        <f>VLOOKUP(A83,'BASE DE DATOS'!$B$2:$AB$6821,12,0)</f>
        <v/>
      </c>
      <c r="D83" s="422">
        <f>VLOOKUP(A83,'BASE DE DATOS'!$B$2:$AB$6821,13,0)</f>
        <v/>
      </c>
      <c r="E83" s="413" t="n"/>
      <c r="F83" s="348" t="n"/>
      <c r="G83" s="348" t="n"/>
    </row>
    <row r="84" hidden="1" ht="24.95" customHeight="1" s="308">
      <c r="A84" s="422">
        <f>'BASE DE DATOS'!B84</f>
        <v/>
      </c>
      <c r="B84" s="418">
        <f>VLOOKUP(A84,'BASE DE DATOS'!$B$2:$AB$702,2,0)</f>
        <v/>
      </c>
      <c r="C84" s="418">
        <f>VLOOKUP(A84,'BASE DE DATOS'!$B$2:$AB$6821,12,0)</f>
        <v/>
      </c>
      <c r="D84" s="422">
        <f>VLOOKUP(A84,'BASE DE DATOS'!$B$2:$AB$6821,13,0)</f>
        <v/>
      </c>
      <c r="E84" s="413" t="n"/>
      <c r="F84" s="348" t="n"/>
      <c r="G84" s="348" t="n"/>
    </row>
    <row r="85" hidden="1" ht="24.95" customHeight="1" s="308">
      <c r="A85" s="422">
        <f>'BASE DE DATOS'!B85</f>
        <v/>
      </c>
      <c r="B85" s="418">
        <f>VLOOKUP(A85,'BASE DE DATOS'!$B$2:$AB$702,2,0)</f>
        <v/>
      </c>
      <c r="C85" s="418">
        <f>VLOOKUP(A85,'BASE DE DATOS'!$B$2:$AB$6821,12,0)</f>
        <v/>
      </c>
      <c r="D85" s="422">
        <f>VLOOKUP(A85,'BASE DE DATOS'!$B$2:$AB$6821,13,0)</f>
        <v/>
      </c>
      <c r="E85" s="413" t="n"/>
      <c r="F85" s="348" t="n"/>
      <c r="G85" s="348" t="n"/>
    </row>
    <row r="86" hidden="1" ht="24.95" customHeight="1" s="308">
      <c r="A86" s="422">
        <f>'BASE DE DATOS'!B86</f>
        <v/>
      </c>
      <c r="B86" s="418">
        <f>VLOOKUP(A86,'BASE DE DATOS'!$B$2:$AB$702,2,0)</f>
        <v/>
      </c>
      <c r="C86" s="418">
        <f>VLOOKUP(A86,'BASE DE DATOS'!$B$2:$AB$6821,12,0)</f>
        <v/>
      </c>
      <c r="D86" s="422">
        <f>VLOOKUP(A86,'BASE DE DATOS'!$B$2:$AB$6821,13,0)</f>
        <v/>
      </c>
      <c r="E86" s="413" t="n"/>
      <c r="F86" s="348" t="n"/>
      <c r="G86" s="348" t="n"/>
    </row>
    <row r="87" hidden="1" ht="24.95" customHeight="1" s="308">
      <c r="A87" s="422">
        <f>'BASE DE DATOS'!B87</f>
        <v/>
      </c>
      <c r="B87" s="418">
        <f>VLOOKUP(A87,'BASE DE DATOS'!$B$2:$AB$702,2,0)</f>
        <v/>
      </c>
      <c r="C87" s="418">
        <f>VLOOKUP(A87,'BASE DE DATOS'!$B$2:$AB$6821,12,0)</f>
        <v/>
      </c>
      <c r="D87" s="422">
        <f>VLOOKUP(A87,'BASE DE DATOS'!$B$2:$AB$6821,13,0)</f>
        <v/>
      </c>
      <c r="E87" s="413" t="n"/>
      <c r="F87" s="348" t="n"/>
      <c r="G87" s="348" t="n"/>
    </row>
    <row r="88" ht="24.95" customHeight="1" s="308">
      <c r="A88" s="422">
        <f>'BASE DE DATOS'!B88</f>
        <v/>
      </c>
      <c r="B88" s="418">
        <f>VLOOKUP(A88,'BASE DE DATOS'!$B$2:$AB$702,2,0)</f>
        <v/>
      </c>
      <c r="C88" s="418">
        <f>VLOOKUP(A88,'BASE DE DATOS'!$B$2:$AB$6821,12,0)</f>
        <v/>
      </c>
      <c r="D88" s="422">
        <f>VLOOKUP(A88,'BASE DE DATOS'!$B$2:$AB$6821,13,0)</f>
        <v/>
      </c>
      <c r="E88" s="413" t="n"/>
      <c r="F88" s="348" t="n"/>
      <c r="G88" s="348" t="n"/>
    </row>
    <row r="89" hidden="1" ht="24.95" customHeight="1" s="308">
      <c r="A89" s="422">
        <f>'BASE DE DATOS'!B89</f>
        <v/>
      </c>
      <c r="B89" s="418">
        <f>VLOOKUP(A89,'BASE DE DATOS'!$B$2:$AB$702,2,0)</f>
        <v/>
      </c>
      <c r="C89" s="418">
        <f>VLOOKUP(A89,'BASE DE DATOS'!$B$2:$AB$6821,12,0)</f>
        <v/>
      </c>
      <c r="D89" s="422">
        <f>VLOOKUP(A89,'BASE DE DATOS'!$B$2:$AB$6821,13,0)</f>
        <v/>
      </c>
      <c r="E89" s="413" t="n"/>
      <c r="F89" s="348" t="n"/>
      <c r="G89" s="348" t="n"/>
    </row>
    <row r="90" hidden="1" ht="24.95" customHeight="1" s="308">
      <c r="A90" s="422">
        <f>'BASE DE DATOS'!B90</f>
        <v/>
      </c>
      <c r="B90" s="418">
        <f>VLOOKUP(A90,'BASE DE DATOS'!$B$2:$AB$702,2,0)</f>
        <v/>
      </c>
      <c r="C90" s="418">
        <f>VLOOKUP(A90,'BASE DE DATOS'!$B$2:$AB$6821,12,0)</f>
        <v/>
      </c>
      <c r="D90" s="422">
        <f>VLOOKUP(A90,'BASE DE DATOS'!$B$2:$AB$6821,13,0)</f>
        <v/>
      </c>
      <c r="E90" s="413" t="n"/>
      <c r="F90" s="348" t="n"/>
      <c r="G90" s="348" t="n"/>
    </row>
    <row r="91" hidden="1" ht="24.95" customHeight="1" s="308">
      <c r="A91" s="422">
        <f>'BASE DE DATOS'!B91</f>
        <v/>
      </c>
      <c r="B91" s="418">
        <f>VLOOKUP(A91,'BASE DE DATOS'!$B$2:$AB$702,2,0)</f>
        <v/>
      </c>
      <c r="C91" s="418">
        <f>VLOOKUP(A91,'BASE DE DATOS'!$B$2:$AB$6821,12,0)</f>
        <v/>
      </c>
      <c r="D91" s="422">
        <f>VLOOKUP(A91,'BASE DE DATOS'!$B$2:$AB$6821,13,0)</f>
        <v/>
      </c>
      <c r="E91" s="413" t="n"/>
      <c r="F91" s="348" t="n"/>
      <c r="G91" s="348" t="n"/>
    </row>
    <row r="92" hidden="1" ht="24.95" customHeight="1" s="308">
      <c r="A92" s="422">
        <f>'BASE DE DATOS'!B92</f>
        <v/>
      </c>
      <c r="B92" s="418">
        <f>VLOOKUP(A92,'BASE DE DATOS'!$B$2:$AB$702,2,0)</f>
        <v/>
      </c>
      <c r="C92" s="418">
        <f>VLOOKUP(A92,'BASE DE DATOS'!$B$2:$AB$6821,12,0)</f>
        <v/>
      </c>
      <c r="D92" s="422">
        <f>VLOOKUP(A92,'BASE DE DATOS'!$B$2:$AB$6821,13,0)</f>
        <v/>
      </c>
      <c r="E92" s="413" t="n"/>
      <c r="F92" s="348" t="n"/>
      <c r="G92" s="348" t="n"/>
    </row>
    <row r="93" hidden="1" ht="24.95" customHeight="1" s="308">
      <c r="A93" s="422">
        <f>'BASE DE DATOS'!B93</f>
        <v/>
      </c>
      <c r="B93" s="418">
        <f>VLOOKUP(A93,'BASE DE DATOS'!$B$2:$AB$702,2,0)</f>
        <v/>
      </c>
      <c r="C93" s="418">
        <f>VLOOKUP(A93,'BASE DE DATOS'!$B$2:$AB$6821,12,0)</f>
        <v/>
      </c>
      <c r="D93" s="422">
        <f>VLOOKUP(A93,'BASE DE DATOS'!$B$2:$AB$6821,13,0)</f>
        <v/>
      </c>
      <c r="E93" s="413" t="n"/>
      <c r="F93" s="348" t="n"/>
      <c r="G93" s="348" t="n"/>
    </row>
    <row r="94" hidden="1" ht="24.95" customHeight="1" s="308">
      <c r="A94" s="422">
        <f>'BASE DE DATOS'!B94</f>
        <v/>
      </c>
      <c r="B94" s="418">
        <f>VLOOKUP(A94,'BASE DE DATOS'!$B$2:$AB$702,2,0)</f>
        <v/>
      </c>
      <c r="C94" s="418">
        <f>VLOOKUP(A94,'BASE DE DATOS'!$B$2:$AB$6821,12,0)</f>
        <v/>
      </c>
      <c r="D94" s="422">
        <f>VLOOKUP(A94,'BASE DE DATOS'!$B$2:$AB$6821,13,0)</f>
        <v/>
      </c>
      <c r="E94" s="413" t="n"/>
      <c r="F94" s="348" t="n"/>
      <c r="G94" s="348" t="n"/>
    </row>
    <row r="95" hidden="1" ht="24.95" customHeight="1" s="308">
      <c r="A95" s="422">
        <f>'BASE DE DATOS'!B95</f>
        <v/>
      </c>
      <c r="B95" s="418">
        <f>VLOOKUP(A95,'BASE DE DATOS'!$B$2:$AB$702,2,0)</f>
        <v/>
      </c>
      <c r="C95" s="418">
        <f>VLOOKUP(A95,'BASE DE DATOS'!$B$2:$AB$6821,12,0)</f>
        <v/>
      </c>
      <c r="D95" s="422">
        <f>VLOOKUP(A95,'BASE DE DATOS'!$B$2:$AB$6821,13,0)</f>
        <v/>
      </c>
      <c r="E95" s="413" t="n"/>
      <c r="F95" s="348" t="n"/>
      <c r="G95" s="348" t="n"/>
    </row>
    <row r="96" hidden="1" ht="24.95" customHeight="1" s="308">
      <c r="A96" s="422">
        <f>'BASE DE DATOS'!B96</f>
        <v/>
      </c>
      <c r="B96" s="418">
        <f>VLOOKUP(A96,'BASE DE DATOS'!$B$2:$AB$702,2,0)</f>
        <v/>
      </c>
      <c r="C96" s="418">
        <f>VLOOKUP(A96,'BASE DE DATOS'!$B$2:$AB$6821,12,0)</f>
        <v/>
      </c>
      <c r="D96" s="422">
        <f>VLOOKUP(A96,'BASE DE DATOS'!$B$2:$AB$6821,13,0)</f>
        <v/>
      </c>
      <c r="E96" s="413" t="n"/>
      <c r="F96" s="348" t="n"/>
      <c r="G96" s="348" t="n"/>
    </row>
    <row r="97" hidden="1" ht="24.95" customHeight="1" s="308">
      <c r="A97" s="422">
        <f>'BASE DE DATOS'!B97</f>
        <v/>
      </c>
      <c r="B97" s="418">
        <f>VLOOKUP(A97,'BASE DE DATOS'!$B$2:$AB$702,2,0)</f>
        <v/>
      </c>
      <c r="C97" s="418">
        <f>VLOOKUP(A97,'BASE DE DATOS'!$B$2:$AB$6821,12,0)</f>
        <v/>
      </c>
      <c r="D97" s="422">
        <f>VLOOKUP(A97,'BASE DE DATOS'!$B$2:$AB$6821,13,0)</f>
        <v/>
      </c>
      <c r="E97" s="413" t="n"/>
      <c r="F97" s="348" t="n"/>
      <c r="G97" s="348" t="n"/>
    </row>
    <row r="98" hidden="1" ht="24.95" customHeight="1" s="308">
      <c r="A98" s="422">
        <f>'BASE DE DATOS'!B98</f>
        <v/>
      </c>
      <c r="B98" s="418">
        <f>VLOOKUP(A98,'BASE DE DATOS'!$B$2:$AB$702,2,0)</f>
        <v/>
      </c>
      <c r="C98" s="418">
        <f>VLOOKUP(A98,'BASE DE DATOS'!$B$2:$AB$6821,12,0)</f>
        <v/>
      </c>
      <c r="D98" s="422">
        <f>VLOOKUP(A98,'BASE DE DATOS'!$B$2:$AB$6821,13,0)</f>
        <v/>
      </c>
      <c r="E98" s="413" t="n"/>
      <c r="F98" s="348" t="n"/>
      <c r="G98" s="348" t="n"/>
    </row>
    <row r="99" hidden="1" ht="24.95" customHeight="1" s="308">
      <c r="A99" s="422">
        <f>'BASE DE DATOS'!B99</f>
        <v/>
      </c>
      <c r="B99" s="418">
        <f>VLOOKUP(A99,'BASE DE DATOS'!$B$2:$AB$702,2,0)</f>
        <v/>
      </c>
      <c r="C99" s="418">
        <f>VLOOKUP(A99,'BASE DE DATOS'!$B$2:$AB$6821,12,0)</f>
        <v/>
      </c>
      <c r="D99" s="422">
        <f>VLOOKUP(A99,'BASE DE DATOS'!$B$2:$AB$6821,13,0)</f>
        <v/>
      </c>
      <c r="E99" s="413" t="n"/>
      <c r="F99" s="348" t="n"/>
      <c r="G99" s="348" t="n"/>
    </row>
    <row r="100" hidden="1" ht="24.95" customHeight="1" s="308">
      <c r="A100" s="422">
        <f>'BASE DE DATOS'!B100</f>
        <v/>
      </c>
      <c r="B100" s="418">
        <f>VLOOKUP(A100,'BASE DE DATOS'!$B$2:$AB$702,2,0)</f>
        <v/>
      </c>
      <c r="C100" s="418">
        <f>VLOOKUP(A100,'BASE DE DATOS'!$B$2:$AB$6821,12,0)</f>
        <v/>
      </c>
      <c r="D100" s="422">
        <f>VLOOKUP(A100,'BASE DE DATOS'!$B$2:$AB$6821,13,0)</f>
        <v/>
      </c>
      <c r="E100" s="413" t="n"/>
      <c r="F100" s="348" t="n"/>
      <c r="G100" s="348" t="n"/>
    </row>
    <row r="101" hidden="1" ht="24.95" customHeight="1" s="308">
      <c r="A101" s="422">
        <f>'BASE DE DATOS'!B101</f>
        <v/>
      </c>
      <c r="B101" s="418">
        <f>VLOOKUP(A101,'BASE DE DATOS'!$B$2:$AB$702,2,0)</f>
        <v/>
      </c>
      <c r="C101" s="418">
        <f>VLOOKUP(A101,'BASE DE DATOS'!$B$2:$AB$6821,12,0)</f>
        <v/>
      </c>
      <c r="D101" s="422">
        <f>VLOOKUP(A101,'BASE DE DATOS'!$B$2:$AB$6821,13,0)</f>
        <v/>
      </c>
      <c r="E101" s="413" t="n"/>
      <c r="F101" s="348" t="n"/>
      <c r="G101" s="348" t="n"/>
    </row>
    <row r="102" ht="24.95" customHeight="1" s="308">
      <c r="A102" s="422">
        <f>'BASE DE DATOS'!B102</f>
        <v/>
      </c>
      <c r="B102" s="418">
        <f>VLOOKUP(A102,'BASE DE DATOS'!$B$2:$AB$702,2,0)</f>
        <v/>
      </c>
      <c r="C102" s="418">
        <f>VLOOKUP(A102,'BASE DE DATOS'!$B$2:$AB$6821,12,0)</f>
        <v/>
      </c>
      <c r="D102" s="422">
        <f>VLOOKUP(A102,'BASE DE DATOS'!$B$2:$AB$6821,13,0)</f>
        <v/>
      </c>
      <c r="E102" s="413" t="n"/>
      <c r="F102" s="348" t="n"/>
      <c r="G102" s="348" t="n"/>
    </row>
    <row r="103" hidden="1" ht="24.95" customHeight="1" s="308">
      <c r="A103" s="422">
        <f>'BASE DE DATOS'!B103</f>
        <v/>
      </c>
      <c r="B103" s="418">
        <f>VLOOKUP(A103,'BASE DE DATOS'!$B$2:$AB$702,2,0)</f>
        <v/>
      </c>
      <c r="C103" s="418">
        <f>VLOOKUP(A103,'BASE DE DATOS'!$B$2:$AB$6821,12,0)</f>
        <v/>
      </c>
      <c r="D103" s="422">
        <f>VLOOKUP(A103,'BASE DE DATOS'!$B$2:$AB$6821,13,0)</f>
        <v/>
      </c>
      <c r="E103" s="413" t="n"/>
      <c r="F103" s="348" t="n"/>
      <c r="G103" s="348" t="n"/>
    </row>
    <row r="104" hidden="1" ht="24.95" customHeight="1" s="308">
      <c r="A104" s="422">
        <f>'BASE DE DATOS'!B104</f>
        <v/>
      </c>
      <c r="B104" s="418">
        <f>VLOOKUP(A104,'BASE DE DATOS'!$B$2:$AB$702,2,0)</f>
        <v/>
      </c>
      <c r="C104" s="418">
        <f>VLOOKUP(A104,'BASE DE DATOS'!$B$2:$AB$6821,12,0)</f>
        <v/>
      </c>
      <c r="D104" s="422">
        <f>VLOOKUP(A104,'BASE DE DATOS'!$B$2:$AB$6821,13,0)</f>
        <v/>
      </c>
      <c r="E104" s="413" t="n"/>
      <c r="F104" s="348" t="n"/>
      <c r="G104" s="348" t="n"/>
    </row>
    <row r="105" hidden="1" ht="24.95" customHeight="1" s="308">
      <c r="A105" s="422">
        <f>'BASE DE DATOS'!B105</f>
        <v/>
      </c>
      <c r="B105" s="418">
        <f>VLOOKUP(A105,'BASE DE DATOS'!$B$2:$AB$702,2,0)</f>
        <v/>
      </c>
      <c r="C105" s="418">
        <f>VLOOKUP(A105,'BASE DE DATOS'!$B$2:$AB$6821,12,0)</f>
        <v/>
      </c>
      <c r="D105" s="422">
        <f>VLOOKUP(A105,'BASE DE DATOS'!$B$2:$AB$6821,13,0)</f>
        <v/>
      </c>
      <c r="E105" s="413" t="n"/>
      <c r="F105" s="348" t="n"/>
      <c r="G105" s="348" t="n"/>
    </row>
    <row r="106" hidden="1" ht="24.95" customHeight="1" s="308">
      <c r="A106" s="422">
        <f>'BASE DE DATOS'!B106</f>
        <v/>
      </c>
      <c r="B106" s="418">
        <f>VLOOKUP(A106,'BASE DE DATOS'!$B$2:$AB$702,2,0)</f>
        <v/>
      </c>
      <c r="C106" s="418">
        <f>VLOOKUP(A106,'BASE DE DATOS'!$B$2:$AB$6821,12,0)</f>
        <v/>
      </c>
      <c r="D106" s="422">
        <f>VLOOKUP(A106,'BASE DE DATOS'!$B$2:$AB$6821,13,0)</f>
        <v/>
      </c>
      <c r="E106" s="413" t="n"/>
      <c r="F106" s="348" t="n"/>
      <c r="G106" s="348" t="n"/>
    </row>
    <row r="107" hidden="1" ht="24.95" customHeight="1" s="308">
      <c r="A107" s="422">
        <f>'BASE DE DATOS'!B107</f>
        <v/>
      </c>
      <c r="B107" s="418">
        <f>VLOOKUP(A107,'BASE DE DATOS'!$B$2:$AB$702,2,0)</f>
        <v/>
      </c>
      <c r="C107" s="418">
        <f>VLOOKUP(A107,'BASE DE DATOS'!$B$2:$AB$6821,12,0)</f>
        <v/>
      </c>
      <c r="D107" s="422">
        <f>VLOOKUP(A107,'BASE DE DATOS'!$B$2:$AB$6821,13,0)</f>
        <v/>
      </c>
      <c r="E107" s="413" t="n"/>
      <c r="F107" s="348" t="n"/>
      <c r="G107" s="348" t="n"/>
    </row>
    <row r="108" ht="24.95" customHeight="1" s="308">
      <c r="A108" s="422">
        <f>'BASE DE DATOS'!B108</f>
        <v/>
      </c>
      <c r="B108" s="418">
        <f>VLOOKUP(A108,'BASE DE DATOS'!$B$2:$AB$702,2,0)</f>
        <v/>
      </c>
      <c r="C108" s="418">
        <f>VLOOKUP(A108,'BASE DE DATOS'!$B$2:$AB$6821,12,0)</f>
        <v/>
      </c>
      <c r="D108" s="422">
        <f>VLOOKUP(A108,'BASE DE DATOS'!$B$2:$AB$6821,13,0)</f>
        <v/>
      </c>
      <c r="E108" s="413" t="n"/>
      <c r="F108" s="348" t="n"/>
      <c r="G108" s="348" t="n"/>
    </row>
    <row r="109" hidden="1" ht="24.95" customHeight="1" s="308">
      <c r="A109" s="422">
        <f>'BASE DE DATOS'!B109</f>
        <v/>
      </c>
      <c r="B109" s="418">
        <f>VLOOKUP(A109,'BASE DE DATOS'!$B$2:$AB$702,2,0)</f>
        <v/>
      </c>
      <c r="C109" s="418">
        <f>VLOOKUP(A109,'BASE DE DATOS'!$B$2:$AB$6821,12,0)</f>
        <v/>
      </c>
      <c r="D109" s="422">
        <f>VLOOKUP(A109,'BASE DE DATOS'!$B$2:$AB$6821,13,0)</f>
        <v/>
      </c>
      <c r="E109" s="413" t="n"/>
      <c r="F109" s="348" t="n"/>
      <c r="G109" s="348" t="n"/>
    </row>
    <row r="110" hidden="1" ht="24.95" customHeight="1" s="308">
      <c r="A110" s="422">
        <f>'BASE DE DATOS'!B110</f>
        <v/>
      </c>
      <c r="B110" s="418">
        <f>VLOOKUP(A110,'BASE DE DATOS'!$B$2:$AB$702,2,0)</f>
        <v/>
      </c>
      <c r="C110" s="418">
        <f>VLOOKUP(A110,'BASE DE DATOS'!$B$2:$AB$6821,12,0)</f>
        <v/>
      </c>
      <c r="D110" s="422">
        <f>VLOOKUP(A110,'BASE DE DATOS'!$B$2:$AB$6821,13,0)</f>
        <v/>
      </c>
      <c r="E110" s="413" t="n"/>
      <c r="F110" s="348" t="n"/>
      <c r="G110" s="348" t="n"/>
    </row>
    <row r="111" hidden="1" ht="24.95" customHeight="1" s="308">
      <c r="A111" s="422">
        <f>'BASE DE DATOS'!B111</f>
        <v/>
      </c>
      <c r="B111" s="418">
        <f>VLOOKUP(A111,'BASE DE DATOS'!$B$2:$AB$702,2,0)</f>
        <v/>
      </c>
      <c r="C111" s="418">
        <f>VLOOKUP(A111,'BASE DE DATOS'!$B$2:$AB$6821,12,0)</f>
        <v/>
      </c>
      <c r="D111" s="422">
        <f>VLOOKUP(A111,'BASE DE DATOS'!$B$2:$AB$6821,13,0)</f>
        <v/>
      </c>
      <c r="E111" s="413" t="n"/>
      <c r="F111" s="348" t="n"/>
      <c r="G111" s="348" t="n"/>
    </row>
    <row r="112" hidden="1" ht="24.95" customHeight="1" s="308">
      <c r="A112" s="422">
        <f>'BASE DE DATOS'!B112</f>
        <v/>
      </c>
      <c r="B112" s="418">
        <f>VLOOKUP(A112,'BASE DE DATOS'!$B$2:$AB$702,2,0)</f>
        <v/>
      </c>
      <c r="C112" s="418">
        <f>VLOOKUP(A112,'BASE DE DATOS'!$B$2:$AB$6821,12,0)</f>
        <v/>
      </c>
      <c r="D112" s="422">
        <f>VLOOKUP(A112,'BASE DE DATOS'!$B$2:$AB$6821,13,0)</f>
        <v/>
      </c>
      <c r="E112" s="413" t="n"/>
      <c r="F112" s="348" t="n"/>
      <c r="G112" s="348" t="n"/>
    </row>
    <row r="113" hidden="1" ht="24.95" customHeight="1" s="308">
      <c r="A113" s="422">
        <f>'BASE DE DATOS'!B113</f>
        <v/>
      </c>
      <c r="B113" s="418">
        <f>VLOOKUP(A113,'BASE DE DATOS'!$B$2:$AB$702,2,0)</f>
        <v/>
      </c>
      <c r="C113" s="418">
        <f>VLOOKUP(A113,'BASE DE DATOS'!$B$2:$AB$6821,12,0)</f>
        <v/>
      </c>
      <c r="D113" s="422">
        <f>VLOOKUP(A113,'BASE DE DATOS'!$B$2:$AB$6821,13,0)</f>
        <v/>
      </c>
      <c r="E113" s="413" t="n"/>
      <c r="F113" s="348" t="n"/>
      <c r="G113" s="348" t="n"/>
    </row>
    <row r="114" hidden="1" ht="24.95" customHeight="1" s="308">
      <c r="A114" s="422">
        <f>'BASE DE DATOS'!B114</f>
        <v/>
      </c>
      <c r="B114" s="418">
        <f>VLOOKUP(A114,'BASE DE DATOS'!$B$2:$AB$702,2,0)</f>
        <v/>
      </c>
      <c r="C114" s="418">
        <f>VLOOKUP(A114,'BASE DE DATOS'!$B$2:$AB$6821,12,0)</f>
        <v/>
      </c>
      <c r="D114" s="422">
        <f>VLOOKUP(A114,'BASE DE DATOS'!$B$2:$AB$6821,13,0)</f>
        <v/>
      </c>
      <c r="E114" s="413" t="n"/>
      <c r="F114" s="348" t="n"/>
      <c r="G114" s="348" t="n"/>
    </row>
    <row r="115" hidden="1" ht="24.95" customHeight="1" s="308">
      <c r="A115" s="422">
        <f>'BASE DE DATOS'!B115</f>
        <v/>
      </c>
      <c r="B115" s="418">
        <f>VLOOKUP(A115,'BASE DE DATOS'!$B$2:$AB$702,2,0)</f>
        <v/>
      </c>
      <c r="C115" s="418">
        <f>VLOOKUP(A115,'BASE DE DATOS'!$B$2:$AB$6821,12,0)</f>
        <v/>
      </c>
      <c r="D115" s="422">
        <f>VLOOKUP(A115,'BASE DE DATOS'!$B$2:$AB$6821,13,0)</f>
        <v/>
      </c>
      <c r="E115" s="413" t="n"/>
      <c r="F115" s="348" t="n"/>
      <c r="G115" s="348" t="n"/>
    </row>
    <row r="116" hidden="1" ht="24.95" customHeight="1" s="308">
      <c r="A116" s="422">
        <f>'BASE DE DATOS'!B116</f>
        <v/>
      </c>
      <c r="B116" s="418">
        <f>VLOOKUP(A116,'BASE DE DATOS'!$B$2:$AB$702,2,0)</f>
        <v/>
      </c>
      <c r="C116" s="418">
        <f>VLOOKUP(A116,'BASE DE DATOS'!$B$2:$AB$6821,12,0)</f>
        <v/>
      </c>
      <c r="D116" s="422">
        <f>VLOOKUP(A116,'BASE DE DATOS'!$B$2:$AB$6821,13,0)</f>
        <v/>
      </c>
      <c r="E116" s="413" t="n"/>
      <c r="F116" s="348" t="n"/>
      <c r="G116" s="348" t="n"/>
    </row>
    <row r="117" hidden="1" ht="24.95" customHeight="1" s="308">
      <c r="A117" s="422">
        <f>'BASE DE DATOS'!B117</f>
        <v/>
      </c>
      <c r="B117" s="418">
        <f>VLOOKUP(A117,'BASE DE DATOS'!$B$2:$AB$702,2,0)</f>
        <v/>
      </c>
      <c r="C117" s="418">
        <f>VLOOKUP(A117,'BASE DE DATOS'!$B$2:$AB$6821,12,0)</f>
        <v/>
      </c>
      <c r="D117" s="422">
        <f>VLOOKUP(A117,'BASE DE DATOS'!$B$2:$AB$6821,13,0)</f>
        <v/>
      </c>
      <c r="E117" s="413" t="n"/>
      <c r="F117" s="348" t="n"/>
      <c r="G117" s="348" t="n"/>
    </row>
    <row r="118" hidden="1" ht="24.95" customHeight="1" s="308">
      <c r="A118" s="422">
        <f>'BASE DE DATOS'!B118</f>
        <v/>
      </c>
      <c r="B118" s="418">
        <f>VLOOKUP(A118,'BASE DE DATOS'!$B$2:$AB$702,2,0)</f>
        <v/>
      </c>
      <c r="C118" s="418">
        <f>VLOOKUP(A118,'BASE DE DATOS'!$B$2:$AB$6821,12,0)</f>
        <v/>
      </c>
      <c r="D118" s="422">
        <f>VLOOKUP(A118,'BASE DE DATOS'!$B$2:$AB$6821,13,0)</f>
        <v/>
      </c>
      <c r="E118" s="413" t="n"/>
      <c r="F118" s="348" t="n"/>
      <c r="G118" s="348" t="n"/>
    </row>
    <row r="119" hidden="1" ht="24.95" customHeight="1" s="308">
      <c r="A119" s="422">
        <f>'BASE DE DATOS'!B119</f>
        <v/>
      </c>
      <c r="B119" s="418">
        <f>VLOOKUP(A119,'BASE DE DATOS'!$B$2:$AB$702,2,0)</f>
        <v/>
      </c>
      <c r="C119" s="418">
        <f>VLOOKUP(A119,'BASE DE DATOS'!$B$2:$AB$6821,12,0)</f>
        <v/>
      </c>
      <c r="D119" s="422">
        <f>VLOOKUP(A119,'BASE DE DATOS'!$B$2:$AB$6821,13,0)</f>
        <v/>
      </c>
      <c r="E119" s="413" t="n"/>
      <c r="F119" s="348" t="n"/>
      <c r="G119" s="348" t="n"/>
    </row>
    <row r="120" hidden="1" ht="24.95" customHeight="1" s="308">
      <c r="A120" s="422">
        <f>'BASE DE DATOS'!B120</f>
        <v/>
      </c>
      <c r="B120" s="418">
        <f>VLOOKUP(A120,'BASE DE DATOS'!$B$2:$AB$702,2,0)</f>
        <v/>
      </c>
      <c r="C120" s="418">
        <f>VLOOKUP(A120,'BASE DE DATOS'!$B$2:$AB$6821,12,0)</f>
        <v/>
      </c>
      <c r="D120" s="422">
        <f>VLOOKUP(A120,'BASE DE DATOS'!$B$2:$AB$6821,13,0)</f>
        <v/>
      </c>
      <c r="E120" s="413" t="n"/>
      <c r="F120" s="348" t="n"/>
      <c r="G120" s="348" t="n"/>
    </row>
    <row r="121" hidden="1" ht="24.95" customHeight="1" s="308">
      <c r="A121" s="422">
        <f>'BASE DE DATOS'!B121</f>
        <v/>
      </c>
      <c r="B121" s="418">
        <f>VLOOKUP(A121,'BASE DE DATOS'!$B$2:$AB$702,2,0)</f>
        <v/>
      </c>
      <c r="C121" s="418">
        <f>VLOOKUP(A121,'BASE DE DATOS'!$B$2:$AB$6821,12,0)</f>
        <v/>
      </c>
      <c r="D121" s="422">
        <f>VLOOKUP(A121,'BASE DE DATOS'!$B$2:$AB$6821,13,0)</f>
        <v/>
      </c>
      <c r="E121" s="413" t="n"/>
      <c r="F121" s="348" t="n"/>
      <c r="G121" s="348" t="n"/>
    </row>
    <row r="122" ht="24.95" customHeight="1" s="308">
      <c r="A122" s="422">
        <f>'BASE DE DATOS'!B122</f>
        <v/>
      </c>
      <c r="B122" s="418">
        <f>VLOOKUP(A122,'BASE DE DATOS'!$B$2:$AB$702,2,0)</f>
        <v/>
      </c>
      <c r="C122" s="418">
        <f>VLOOKUP(A122,'BASE DE DATOS'!$B$2:$AB$6821,12,0)</f>
        <v/>
      </c>
      <c r="D122" s="422">
        <f>VLOOKUP(A122,'BASE DE DATOS'!$B$2:$AB$6821,13,0)</f>
        <v/>
      </c>
      <c r="E122" s="413" t="n"/>
      <c r="F122" s="348" t="n"/>
      <c r="G122" s="348" t="n"/>
    </row>
    <row r="123" hidden="1" ht="24.95" customHeight="1" s="308">
      <c r="A123" s="422">
        <f>'BASE DE DATOS'!B123</f>
        <v/>
      </c>
      <c r="B123" s="418">
        <f>VLOOKUP(A123,'BASE DE DATOS'!$B$2:$AB$702,2,0)</f>
        <v/>
      </c>
      <c r="C123" s="418">
        <f>VLOOKUP(A123,'BASE DE DATOS'!$B$2:$AB$6821,12,0)</f>
        <v/>
      </c>
      <c r="D123" s="422">
        <f>VLOOKUP(A123,'BASE DE DATOS'!$B$2:$AB$6821,13,0)</f>
        <v/>
      </c>
      <c r="E123" s="413" t="n"/>
      <c r="F123" s="348" t="n"/>
      <c r="G123" s="348" t="n"/>
    </row>
    <row r="124" ht="24.95" customHeight="1" s="308">
      <c r="A124" s="422">
        <f>'BASE DE DATOS'!B124</f>
        <v/>
      </c>
      <c r="B124" s="418">
        <f>VLOOKUP(A124,'BASE DE DATOS'!$B$2:$AB$702,2,0)</f>
        <v/>
      </c>
      <c r="C124" s="418">
        <f>VLOOKUP(A124,'BASE DE DATOS'!$B$2:$AB$6821,12,0)</f>
        <v/>
      </c>
      <c r="D124" s="422">
        <f>VLOOKUP(A124,'BASE DE DATOS'!$B$2:$AB$6821,13,0)</f>
        <v/>
      </c>
      <c r="E124" s="413" t="n"/>
      <c r="F124" s="348" t="n"/>
      <c r="G124" s="348" t="n"/>
    </row>
    <row r="125" hidden="1" ht="24.95" customHeight="1" s="308">
      <c r="A125" s="422">
        <f>'BASE DE DATOS'!B125</f>
        <v/>
      </c>
      <c r="B125" s="418">
        <f>VLOOKUP(A125,'BASE DE DATOS'!$B$2:$AB$702,2,0)</f>
        <v/>
      </c>
      <c r="C125" s="418">
        <f>VLOOKUP(A125,'BASE DE DATOS'!$B$2:$AB$6821,12,0)</f>
        <v/>
      </c>
      <c r="D125" s="422">
        <f>VLOOKUP(A125,'BASE DE DATOS'!$B$2:$AB$6821,13,0)</f>
        <v/>
      </c>
      <c r="E125" s="413" t="n"/>
      <c r="F125" s="348" t="n"/>
      <c r="G125" s="348" t="n"/>
    </row>
    <row r="126" hidden="1" ht="24.95" customHeight="1" s="308">
      <c r="A126" s="422">
        <f>'BASE DE DATOS'!B126</f>
        <v/>
      </c>
      <c r="B126" s="418">
        <f>VLOOKUP(A126,'BASE DE DATOS'!$B$2:$AB$702,2,0)</f>
        <v/>
      </c>
      <c r="C126" s="418">
        <f>VLOOKUP(A126,'BASE DE DATOS'!$B$2:$AB$6821,12,0)</f>
        <v/>
      </c>
      <c r="D126" s="422">
        <f>VLOOKUP(A126,'BASE DE DATOS'!$B$2:$AB$6821,13,0)</f>
        <v/>
      </c>
      <c r="E126" s="413" t="n"/>
      <c r="F126" s="348" t="n"/>
      <c r="G126" s="348" t="n"/>
    </row>
    <row r="127" hidden="1" ht="24.95" customHeight="1" s="308">
      <c r="A127" s="422">
        <f>'BASE DE DATOS'!B127</f>
        <v/>
      </c>
      <c r="B127" s="418">
        <f>VLOOKUP(A127,'BASE DE DATOS'!$B$2:$AB$702,2,0)</f>
        <v/>
      </c>
      <c r="C127" s="418">
        <f>VLOOKUP(A127,'BASE DE DATOS'!$B$2:$AB$6821,12,0)</f>
        <v/>
      </c>
      <c r="D127" s="422">
        <f>VLOOKUP(A127,'BASE DE DATOS'!$B$2:$AB$6821,13,0)</f>
        <v/>
      </c>
      <c r="E127" s="413" t="n"/>
      <c r="F127" s="348" t="n"/>
      <c r="G127" s="348" t="n"/>
    </row>
    <row r="128" hidden="1" ht="24.95" customHeight="1" s="308">
      <c r="A128" s="422">
        <f>'BASE DE DATOS'!B128</f>
        <v/>
      </c>
      <c r="B128" s="418">
        <f>VLOOKUP(A128,'BASE DE DATOS'!$B$2:$AB$702,2,0)</f>
        <v/>
      </c>
      <c r="C128" s="418">
        <f>VLOOKUP(A128,'BASE DE DATOS'!$B$2:$AB$6821,12,0)</f>
        <v/>
      </c>
      <c r="D128" s="422">
        <f>VLOOKUP(A128,'BASE DE DATOS'!$B$2:$AB$6821,13,0)</f>
        <v/>
      </c>
      <c r="E128" s="413" t="n"/>
      <c r="F128" s="348" t="n"/>
      <c r="G128" s="348" t="n"/>
    </row>
    <row r="129" ht="24.95" customHeight="1" s="308">
      <c r="A129" s="422">
        <f>'BASE DE DATOS'!B129</f>
        <v/>
      </c>
      <c r="B129" s="418">
        <f>VLOOKUP(A129,'BASE DE DATOS'!$B$2:$AB$702,2,0)</f>
        <v/>
      </c>
      <c r="C129" s="418">
        <f>VLOOKUP(A129,'BASE DE DATOS'!$B$2:$AB$6821,12,0)</f>
        <v/>
      </c>
      <c r="D129" s="422">
        <f>VLOOKUP(A129,'BASE DE DATOS'!$B$2:$AB$6821,13,0)</f>
        <v/>
      </c>
      <c r="E129" s="413" t="n"/>
      <c r="F129" s="348" t="n"/>
      <c r="G129" s="348" t="n"/>
    </row>
    <row r="130" hidden="1" ht="24.95" customHeight="1" s="308">
      <c r="A130" s="422">
        <f>'BASE DE DATOS'!B130</f>
        <v/>
      </c>
      <c r="B130" s="418">
        <f>VLOOKUP(A130,'BASE DE DATOS'!$B$2:$AB$702,2,0)</f>
        <v/>
      </c>
      <c r="C130" s="418">
        <f>VLOOKUP(A130,'BASE DE DATOS'!$B$2:$AB$6821,12,0)</f>
        <v/>
      </c>
      <c r="D130" s="422">
        <f>VLOOKUP(A130,'BASE DE DATOS'!$B$2:$AB$6821,13,0)</f>
        <v/>
      </c>
      <c r="E130" s="413" t="n"/>
      <c r="F130" s="348" t="n"/>
      <c r="G130" s="348" t="n"/>
    </row>
    <row r="131" ht="24.95" customHeight="1" s="308">
      <c r="A131" s="422">
        <f>'BASE DE DATOS'!B131</f>
        <v/>
      </c>
      <c r="B131" s="418">
        <f>VLOOKUP(A131,'BASE DE DATOS'!$B$2:$AB$702,2,0)</f>
        <v/>
      </c>
      <c r="C131" s="418">
        <f>VLOOKUP(A131,'BASE DE DATOS'!$B$2:$AB$6821,12,0)</f>
        <v/>
      </c>
      <c r="D131" s="422">
        <f>VLOOKUP(A131,'BASE DE DATOS'!$B$2:$AB$6821,13,0)</f>
        <v/>
      </c>
      <c r="E131" s="413" t="n"/>
      <c r="F131" s="348" t="n"/>
      <c r="G131" s="348" t="n"/>
    </row>
    <row r="132" hidden="1" ht="24.95" customHeight="1" s="308">
      <c r="A132" s="422">
        <f>'BASE DE DATOS'!B132</f>
        <v/>
      </c>
      <c r="B132" s="418">
        <f>VLOOKUP(A132,'BASE DE DATOS'!$B$2:$AB$702,2,0)</f>
        <v/>
      </c>
      <c r="C132" s="418">
        <f>VLOOKUP(A132,'BASE DE DATOS'!$B$2:$AB$6821,12,0)</f>
        <v/>
      </c>
      <c r="D132" s="422">
        <f>VLOOKUP(A132,'BASE DE DATOS'!$B$2:$AB$6821,13,0)</f>
        <v/>
      </c>
      <c r="E132" s="413" t="n"/>
      <c r="F132" s="348" t="n"/>
      <c r="G132" s="348" t="n"/>
    </row>
    <row r="133" hidden="1" ht="24.95" customHeight="1" s="308">
      <c r="A133" s="422">
        <f>'BASE DE DATOS'!B133</f>
        <v/>
      </c>
      <c r="B133" s="418">
        <f>VLOOKUP(A133,'BASE DE DATOS'!$B$2:$AB$702,2,0)</f>
        <v/>
      </c>
      <c r="C133" s="418">
        <f>VLOOKUP(A133,'BASE DE DATOS'!$B$2:$AB$6821,12,0)</f>
        <v/>
      </c>
      <c r="D133" s="422">
        <f>VLOOKUP(A133,'BASE DE DATOS'!$B$2:$AB$6821,13,0)</f>
        <v/>
      </c>
      <c r="E133" s="413" t="n"/>
      <c r="F133" s="348" t="n"/>
      <c r="G133" s="348" t="n"/>
    </row>
    <row r="134" hidden="1" ht="24.95" customHeight="1" s="308">
      <c r="A134" s="422">
        <f>'BASE DE DATOS'!B134</f>
        <v/>
      </c>
      <c r="B134" s="418">
        <f>VLOOKUP(A134,'BASE DE DATOS'!$B$2:$AB$702,2,0)</f>
        <v/>
      </c>
      <c r="C134" s="418">
        <f>VLOOKUP(A134,'BASE DE DATOS'!$B$2:$AB$6821,12,0)</f>
        <v/>
      </c>
      <c r="D134" s="422">
        <f>VLOOKUP(A134,'BASE DE DATOS'!$B$2:$AB$6821,13,0)</f>
        <v/>
      </c>
      <c r="E134" s="413" t="n"/>
      <c r="F134" s="348" t="n"/>
      <c r="G134" s="348" t="n"/>
    </row>
    <row r="135" hidden="1" ht="24.95" customHeight="1" s="308">
      <c r="A135" s="422">
        <f>'BASE DE DATOS'!B135</f>
        <v/>
      </c>
      <c r="B135" s="418">
        <f>VLOOKUP(A135,'BASE DE DATOS'!$B$2:$AB$702,2,0)</f>
        <v/>
      </c>
      <c r="C135" s="418">
        <f>VLOOKUP(A135,'BASE DE DATOS'!$B$2:$AB$6821,12,0)</f>
        <v/>
      </c>
      <c r="D135" s="422">
        <f>VLOOKUP(A135,'BASE DE DATOS'!$B$2:$AB$6821,13,0)</f>
        <v/>
      </c>
      <c r="E135" s="413" t="n"/>
      <c r="F135" s="348" t="n"/>
      <c r="G135" s="348" t="n"/>
    </row>
    <row r="136" hidden="1" ht="24.95" customHeight="1" s="308">
      <c r="A136" s="422">
        <f>'BASE DE DATOS'!B136</f>
        <v/>
      </c>
      <c r="B136" s="418">
        <f>VLOOKUP(A136,'BASE DE DATOS'!$B$2:$AB$702,2,0)</f>
        <v/>
      </c>
      <c r="C136" s="418">
        <f>VLOOKUP(A136,'BASE DE DATOS'!$B$2:$AB$6821,12,0)</f>
        <v/>
      </c>
      <c r="D136" s="422">
        <f>VLOOKUP(A136,'BASE DE DATOS'!$B$2:$AB$6821,13,0)</f>
        <v/>
      </c>
      <c r="E136" s="413" t="n"/>
      <c r="F136" s="348" t="n"/>
      <c r="G136" s="348" t="n"/>
    </row>
    <row r="137" hidden="1" ht="24.95" customHeight="1" s="308">
      <c r="A137" s="422">
        <f>'BASE DE DATOS'!B137</f>
        <v/>
      </c>
      <c r="B137" s="418">
        <f>VLOOKUP(A137,'BASE DE DATOS'!$B$2:$AB$702,2,0)</f>
        <v/>
      </c>
      <c r="C137" s="418">
        <f>VLOOKUP(A137,'BASE DE DATOS'!$B$2:$AB$6821,12,0)</f>
        <v/>
      </c>
      <c r="D137" s="422">
        <f>VLOOKUP(A137,'BASE DE DATOS'!$B$2:$AB$6821,13,0)</f>
        <v/>
      </c>
      <c r="E137" s="413" t="n"/>
      <c r="F137" s="348" t="n"/>
      <c r="G137" s="348" t="n"/>
    </row>
    <row r="138" hidden="1" ht="24.95" customHeight="1" s="308">
      <c r="A138" s="422">
        <f>'BASE DE DATOS'!B138</f>
        <v/>
      </c>
      <c r="B138" s="418">
        <f>VLOOKUP(A138,'BASE DE DATOS'!$B$2:$AB$702,2,0)</f>
        <v/>
      </c>
      <c r="C138" s="418">
        <f>VLOOKUP(A138,'BASE DE DATOS'!$B$2:$AB$6821,12,0)</f>
        <v/>
      </c>
      <c r="D138" s="422">
        <f>VLOOKUP(A138,'BASE DE DATOS'!$B$2:$AB$6821,13,0)</f>
        <v/>
      </c>
      <c r="E138" s="413" t="n"/>
      <c r="F138" s="348" t="n"/>
      <c r="G138" s="348" t="n"/>
    </row>
    <row r="139" ht="24.95" customHeight="1" s="308">
      <c r="A139" s="422">
        <f>'BASE DE DATOS'!B139</f>
        <v/>
      </c>
      <c r="B139" s="418">
        <f>VLOOKUP(A139,'BASE DE DATOS'!$B$2:$AB$702,2,0)</f>
        <v/>
      </c>
      <c r="C139" s="418">
        <f>VLOOKUP(A139,'BASE DE DATOS'!$B$2:$AB$6821,12,0)</f>
        <v/>
      </c>
      <c r="D139" s="422">
        <f>VLOOKUP(A139,'BASE DE DATOS'!$B$2:$AB$6821,13,0)</f>
        <v/>
      </c>
      <c r="E139" s="413" t="n"/>
      <c r="F139" s="348" t="n"/>
      <c r="G139" s="348" t="n"/>
    </row>
    <row r="140" hidden="1" ht="24.95" customHeight="1" s="308">
      <c r="A140" s="422">
        <f>'BASE DE DATOS'!B140</f>
        <v/>
      </c>
      <c r="B140" s="418">
        <f>VLOOKUP(A140,'BASE DE DATOS'!$B$2:$AB$702,2,0)</f>
        <v/>
      </c>
      <c r="C140" s="418">
        <f>VLOOKUP(A140,'BASE DE DATOS'!$B$2:$AB$6821,12,0)</f>
        <v/>
      </c>
      <c r="D140" s="422">
        <f>VLOOKUP(A140,'BASE DE DATOS'!$B$2:$AB$6821,13,0)</f>
        <v/>
      </c>
      <c r="E140" s="413" t="n"/>
      <c r="F140" s="348" t="n"/>
      <c r="G140" s="348" t="n"/>
    </row>
    <row r="141" hidden="1" ht="24.95" customHeight="1" s="308">
      <c r="A141" s="422">
        <f>'BASE DE DATOS'!B141</f>
        <v/>
      </c>
      <c r="B141" s="418">
        <f>VLOOKUP(A141,'BASE DE DATOS'!$B$2:$AB$702,2,0)</f>
        <v/>
      </c>
      <c r="C141" s="418">
        <f>VLOOKUP(A141,'BASE DE DATOS'!$B$2:$AB$6821,12,0)</f>
        <v/>
      </c>
      <c r="D141" s="422">
        <f>VLOOKUP(A141,'BASE DE DATOS'!$B$2:$AB$6821,13,0)</f>
        <v/>
      </c>
      <c r="E141" s="413" t="n"/>
      <c r="F141" s="348" t="n"/>
      <c r="G141" s="348" t="n"/>
    </row>
    <row r="142" hidden="1" ht="24.95" customHeight="1" s="308">
      <c r="A142" s="422">
        <f>'BASE DE DATOS'!B142</f>
        <v/>
      </c>
      <c r="B142" s="418">
        <f>VLOOKUP(A142,'BASE DE DATOS'!$B$2:$AB$702,2,0)</f>
        <v/>
      </c>
      <c r="C142" s="418">
        <f>VLOOKUP(A142,'BASE DE DATOS'!$B$2:$AB$6821,12,0)</f>
        <v/>
      </c>
      <c r="D142" s="422">
        <f>VLOOKUP(A142,'BASE DE DATOS'!$B$2:$AB$6821,13,0)</f>
        <v/>
      </c>
      <c r="E142" s="413" t="n"/>
      <c r="F142" s="348" t="n"/>
      <c r="G142" s="348" t="n"/>
    </row>
    <row r="143" hidden="1" ht="24.95" customHeight="1" s="308">
      <c r="A143" s="422">
        <f>'BASE DE DATOS'!B143</f>
        <v/>
      </c>
      <c r="B143" s="418">
        <f>VLOOKUP(A143,'BASE DE DATOS'!$B$2:$AB$702,2,0)</f>
        <v/>
      </c>
      <c r="C143" s="418">
        <f>VLOOKUP(A143,'BASE DE DATOS'!$B$2:$AB$6821,12,0)</f>
        <v/>
      </c>
      <c r="D143" s="422">
        <f>VLOOKUP(A143,'BASE DE DATOS'!$B$2:$AB$6821,13,0)</f>
        <v/>
      </c>
      <c r="E143" s="413" t="n"/>
      <c r="F143" s="348" t="n"/>
      <c r="G143" s="348" t="n"/>
    </row>
    <row r="144" hidden="1" ht="24.95" customHeight="1" s="308">
      <c r="A144" s="422">
        <f>'BASE DE DATOS'!B144</f>
        <v/>
      </c>
      <c r="B144" s="418">
        <f>VLOOKUP(A144,'BASE DE DATOS'!$B$2:$AB$702,2,0)</f>
        <v/>
      </c>
      <c r="C144" s="418">
        <f>VLOOKUP(A144,'BASE DE DATOS'!$B$2:$AB$6821,12,0)</f>
        <v/>
      </c>
      <c r="D144" s="422">
        <f>VLOOKUP(A144,'BASE DE DATOS'!$B$2:$AB$6821,13,0)</f>
        <v/>
      </c>
      <c r="E144" s="413" t="n"/>
      <c r="F144" s="348" t="n"/>
      <c r="G144" s="348" t="n"/>
    </row>
    <row r="145" ht="24.95" customHeight="1" s="308">
      <c r="A145" s="422">
        <f>'BASE DE DATOS'!B145</f>
        <v/>
      </c>
      <c r="B145" s="418">
        <f>VLOOKUP(A145,'BASE DE DATOS'!$B$2:$AB$702,2,0)</f>
        <v/>
      </c>
      <c r="C145" s="418">
        <f>VLOOKUP(A145,'BASE DE DATOS'!$B$2:$AB$6821,12,0)</f>
        <v/>
      </c>
      <c r="D145" s="422">
        <f>VLOOKUP(A145,'BASE DE DATOS'!$B$2:$AB$6821,13,0)</f>
        <v/>
      </c>
      <c r="E145" s="421" t="n"/>
      <c r="F145" s="538" t="n"/>
      <c r="G145" s="539" t="n"/>
    </row>
    <row r="146" hidden="1" ht="24.95" customHeight="1" s="308">
      <c r="A146" s="422">
        <f>'BASE DE DATOS'!B146</f>
        <v/>
      </c>
      <c r="B146" s="418">
        <f>VLOOKUP(A146,'BASE DE DATOS'!$B$2:$AB$702,2,0)</f>
        <v/>
      </c>
      <c r="C146" s="418">
        <f>VLOOKUP(A146,'BASE DE DATOS'!$B$2:$AB$6821,12,0)</f>
        <v/>
      </c>
      <c r="D146" s="422">
        <f>VLOOKUP(A146,'BASE DE DATOS'!$B$2:$AB$6821,13,0)</f>
        <v/>
      </c>
      <c r="E146" s="413" t="n"/>
      <c r="F146" s="348" t="n"/>
      <c r="G146" s="348" t="n"/>
    </row>
    <row r="147" hidden="1" ht="24.95" customHeight="1" s="308">
      <c r="A147" s="422">
        <f>'BASE DE DATOS'!B147</f>
        <v/>
      </c>
      <c r="B147" s="418">
        <f>VLOOKUP(A147,'BASE DE DATOS'!$B$2:$AB$702,2,0)</f>
        <v/>
      </c>
      <c r="C147" s="418">
        <f>VLOOKUP(A147,'BASE DE DATOS'!$B$2:$AB$6821,12,0)</f>
        <v/>
      </c>
      <c r="D147" s="422">
        <f>VLOOKUP(A147,'BASE DE DATOS'!$B$2:$AB$6821,13,0)</f>
        <v/>
      </c>
      <c r="E147" s="413" t="n"/>
      <c r="F147" s="348" t="n"/>
      <c r="G147" s="348" t="n"/>
    </row>
    <row r="148" hidden="1" ht="24.95" customHeight="1" s="308">
      <c r="A148" s="422">
        <f>'BASE DE DATOS'!B148</f>
        <v/>
      </c>
      <c r="B148" s="418">
        <f>VLOOKUP(A148,'BASE DE DATOS'!$B$2:$AB$702,2,0)</f>
        <v/>
      </c>
      <c r="C148" s="418">
        <f>VLOOKUP(A148,'BASE DE DATOS'!$B$2:$AB$6821,12,0)</f>
        <v/>
      </c>
      <c r="D148" s="422">
        <f>VLOOKUP(A148,'BASE DE DATOS'!$B$2:$AB$6821,13,0)</f>
        <v/>
      </c>
      <c r="E148" s="413" t="n"/>
      <c r="F148" s="348" t="n"/>
      <c r="G148" s="348" t="n"/>
    </row>
    <row r="149" hidden="1" ht="24.95" customHeight="1" s="308">
      <c r="A149" s="422">
        <f>'BASE DE DATOS'!B149</f>
        <v/>
      </c>
      <c r="B149" s="418">
        <f>VLOOKUP(A149,'BASE DE DATOS'!$B$2:$AB$702,2,0)</f>
        <v/>
      </c>
      <c r="C149" s="418">
        <f>VLOOKUP(A149,'BASE DE DATOS'!$B$2:$AB$6821,12,0)</f>
        <v/>
      </c>
      <c r="D149" s="422">
        <f>VLOOKUP(A149,'BASE DE DATOS'!$B$2:$AB$6821,13,0)</f>
        <v/>
      </c>
      <c r="E149" s="413" t="n"/>
      <c r="F149" s="348" t="n"/>
      <c r="G149" s="348" t="n"/>
    </row>
    <row r="150" hidden="1" ht="24.95" customHeight="1" s="308">
      <c r="A150" s="422">
        <f>'BASE DE DATOS'!B150</f>
        <v/>
      </c>
      <c r="B150" s="418">
        <f>VLOOKUP(A150,'BASE DE DATOS'!$B$2:$AB$702,2,0)</f>
        <v/>
      </c>
      <c r="C150" s="418">
        <f>VLOOKUP(A150,'BASE DE DATOS'!$B$2:$AB$6821,12,0)</f>
        <v/>
      </c>
      <c r="D150" s="422">
        <f>VLOOKUP(A150,'BASE DE DATOS'!$B$2:$AB$6821,13,0)</f>
        <v/>
      </c>
      <c r="E150" s="413" t="n"/>
      <c r="F150" s="348" t="n"/>
      <c r="G150" s="348" t="n"/>
    </row>
    <row r="151" hidden="1" ht="24.95" customHeight="1" s="308">
      <c r="A151" s="422">
        <f>'BASE DE DATOS'!B151</f>
        <v/>
      </c>
      <c r="B151" s="418">
        <f>VLOOKUP(A151,'BASE DE DATOS'!$B$2:$AB$702,2,0)</f>
        <v/>
      </c>
      <c r="C151" s="418">
        <f>VLOOKUP(A151,'BASE DE DATOS'!$B$2:$AB$6821,12,0)</f>
        <v/>
      </c>
      <c r="D151" s="422">
        <f>VLOOKUP(A151,'BASE DE DATOS'!$B$2:$AB$6821,13,0)</f>
        <v/>
      </c>
      <c r="E151" s="413" t="n"/>
      <c r="F151" s="348" t="n"/>
      <c r="G151" s="348" t="n"/>
    </row>
    <row r="152" hidden="1" ht="24.95" customHeight="1" s="308">
      <c r="A152" s="422">
        <f>'BASE DE DATOS'!B152</f>
        <v/>
      </c>
      <c r="B152" s="418">
        <f>VLOOKUP(A152,'BASE DE DATOS'!$B$2:$AB$702,2,0)</f>
        <v/>
      </c>
      <c r="C152" s="418">
        <f>VLOOKUP(A152,'BASE DE DATOS'!$B$2:$AB$6821,12,0)</f>
        <v/>
      </c>
      <c r="D152" s="422">
        <f>VLOOKUP(A152,'BASE DE DATOS'!$B$2:$AB$6821,13,0)</f>
        <v/>
      </c>
      <c r="E152" s="413" t="n"/>
      <c r="F152" s="348" t="n"/>
      <c r="G152" s="348" t="n"/>
    </row>
    <row r="153" hidden="1" ht="24.95" customHeight="1" s="308">
      <c r="A153" s="422">
        <f>'BASE DE DATOS'!B153</f>
        <v/>
      </c>
      <c r="B153" s="418">
        <f>VLOOKUP(A153,'BASE DE DATOS'!$B$2:$AB$702,2,0)</f>
        <v/>
      </c>
      <c r="C153" s="418">
        <f>VLOOKUP(A153,'BASE DE DATOS'!$B$2:$AB$6821,12,0)</f>
        <v/>
      </c>
      <c r="D153" s="422">
        <f>VLOOKUP(A153,'BASE DE DATOS'!$B$2:$AB$6821,13,0)</f>
        <v/>
      </c>
      <c r="E153" s="413" t="n"/>
      <c r="F153" s="348" t="n"/>
      <c r="G153" s="348" t="n"/>
    </row>
    <row r="154" hidden="1" ht="24.95" customHeight="1" s="308">
      <c r="A154" s="422">
        <f>'BASE DE DATOS'!B154</f>
        <v/>
      </c>
      <c r="B154" s="418">
        <f>VLOOKUP(A154,'BASE DE DATOS'!$B$2:$AB$702,2,0)</f>
        <v/>
      </c>
      <c r="C154" s="418">
        <f>VLOOKUP(A154,'BASE DE DATOS'!$B$2:$AB$6821,12,0)</f>
        <v/>
      </c>
      <c r="D154" s="422">
        <f>VLOOKUP(A154,'BASE DE DATOS'!$B$2:$AB$6821,13,0)</f>
        <v/>
      </c>
      <c r="E154" s="413" t="n"/>
      <c r="F154" s="348" t="n"/>
      <c r="G154" s="348" t="n"/>
    </row>
    <row r="155" hidden="1" ht="24.95" customHeight="1" s="308">
      <c r="A155" s="422">
        <f>'BASE DE DATOS'!B155</f>
        <v/>
      </c>
      <c r="B155" s="418">
        <f>VLOOKUP(A155,'BASE DE DATOS'!$B$2:$AB$702,2,0)</f>
        <v/>
      </c>
      <c r="C155" s="418">
        <f>VLOOKUP(A155,'BASE DE DATOS'!$B$2:$AB$6821,12,0)</f>
        <v/>
      </c>
      <c r="D155" s="422">
        <f>VLOOKUP(A155,'BASE DE DATOS'!$B$2:$AB$6821,13,0)</f>
        <v/>
      </c>
      <c r="E155" s="413" t="n"/>
      <c r="F155" s="348" t="n"/>
      <c r="G155" s="348" t="n"/>
    </row>
    <row r="156" hidden="1" ht="24.95" customHeight="1" s="308">
      <c r="A156" s="422">
        <f>'BASE DE DATOS'!B156</f>
        <v/>
      </c>
      <c r="B156" s="418">
        <f>VLOOKUP(A156,'BASE DE DATOS'!$B$2:$AB$702,2,0)</f>
        <v/>
      </c>
      <c r="C156" s="418">
        <f>VLOOKUP(A156,'BASE DE DATOS'!$B$2:$AB$6821,12,0)</f>
        <v/>
      </c>
      <c r="D156" s="422">
        <f>VLOOKUP(A156,'BASE DE DATOS'!$B$2:$AB$6821,13,0)</f>
        <v/>
      </c>
      <c r="E156" s="413" t="n"/>
      <c r="F156" s="348" t="n"/>
      <c r="G156" s="348" t="n"/>
    </row>
    <row r="157" hidden="1" ht="24.95" customHeight="1" s="308">
      <c r="A157" s="422">
        <f>'BASE DE DATOS'!B157</f>
        <v/>
      </c>
      <c r="B157" s="418">
        <f>VLOOKUP(A157,'BASE DE DATOS'!$B$2:$AB$702,2,0)</f>
        <v/>
      </c>
      <c r="C157" s="418">
        <f>VLOOKUP(A157,'BASE DE DATOS'!$B$2:$AB$6821,12,0)</f>
        <v/>
      </c>
      <c r="D157" s="422">
        <f>VLOOKUP(A157,'BASE DE DATOS'!$B$2:$AB$6821,13,0)</f>
        <v/>
      </c>
      <c r="E157" s="413" t="n"/>
      <c r="F157" s="348" t="n"/>
      <c r="G157" s="348" t="n"/>
    </row>
    <row r="158" hidden="1" ht="24.95" customHeight="1" s="308">
      <c r="A158" s="422">
        <f>'BASE DE DATOS'!B158</f>
        <v/>
      </c>
      <c r="B158" s="418">
        <f>VLOOKUP(A158,'BASE DE DATOS'!$B$2:$AB$702,2,0)</f>
        <v/>
      </c>
      <c r="C158" s="418">
        <f>VLOOKUP(A158,'BASE DE DATOS'!$B$2:$AB$6821,12,0)</f>
        <v/>
      </c>
      <c r="D158" s="422">
        <f>VLOOKUP(A158,'BASE DE DATOS'!$B$2:$AB$6821,13,0)</f>
        <v/>
      </c>
      <c r="E158" s="413" t="n"/>
      <c r="F158" s="348" t="n"/>
      <c r="G158" s="348" t="n"/>
    </row>
    <row r="159" hidden="1" ht="24.95" customHeight="1" s="308">
      <c r="A159" s="422">
        <f>'BASE DE DATOS'!B159</f>
        <v/>
      </c>
      <c r="B159" s="418">
        <f>VLOOKUP(A159,'BASE DE DATOS'!$B$2:$AB$702,2,0)</f>
        <v/>
      </c>
      <c r="C159" s="418">
        <f>VLOOKUP(A159,'BASE DE DATOS'!$B$2:$AB$6821,12,0)</f>
        <v/>
      </c>
      <c r="D159" s="422">
        <f>VLOOKUP(A159,'BASE DE DATOS'!$B$2:$AB$6821,13,0)</f>
        <v/>
      </c>
      <c r="E159" s="413" t="n"/>
      <c r="F159" s="348" t="n"/>
      <c r="G159" s="348" t="n"/>
    </row>
    <row r="160" hidden="1" ht="24.95" customHeight="1" s="308">
      <c r="A160" s="422">
        <f>'BASE DE DATOS'!B161</f>
        <v/>
      </c>
      <c r="B160" s="418">
        <f>VLOOKUP(A160,'BASE DE DATOS'!$B$2:$AB$702,2,0)</f>
        <v/>
      </c>
      <c r="C160" s="418">
        <f>VLOOKUP(A160,'BASE DE DATOS'!$B$2:$AB$6821,12,0)</f>
        <v/>
      </c>
      <c r="D160" s="422">
        <f>VLOOKUP(A160,'BASE DE DATOS'!$B$2:$AB$6821,13,0)</f>
        <v/>
      </c>
      <c r="E160" s="413" t="n"/>
      <c r="F160" s="348" t="n"/>
      <c r="G160" s="348" t="n"/>
    </row>
    <row r="161" hidden="1" ht="24.95" customHeight="1" s="308">
      <c r="A161" s="422">
        <f>'BASE DE DATOS'!B162</f>
        <v/>
      </c>
      <c r="B161" s="418">
        <f>VLOOKUP(A161,'BASE DE DATOS'!$B$2:$AB$702,2,0)</f>
        <v/>
      </c>
      <c r="C161" s="418">
        <f>VLOOKUP(A161,'BASE DE DATOS'!$B$2:$AB$6821,12,0)</f>
        <v/>
      </c>
      <c r="D161" s="422">
        <f>VLOOKUP(A161,'BASE DE DATOS'!$B$2:$AB$6821,13,0)</f>
        <v/>
      </c>
      <c r="E161" s="413" t="n"/>
      <c r="F161" s="348" t="n"/>
      <c r="G161" s="348" t="n"/>
    </row>
    <row r="162" hidden="1" ht="24.95" customHeight="1" s="308">
      <c r="A162" s="422">
        <f>'BASE DE DATOS'!B163</f>
        <v/>
      </c>
      <c r="B162" s="418">
        <f>VLOOKUP(A162,'BASE DE DATOS'!$B$2:$AB$702,2,0)</f>
        <v/>
      </c>
      <c r="C162" s="418">
        <f>VLOOKUP(A162,'BASE DE DATOS'!$B$2:$AB$6821,12,0)</f>
        <v/>
      </c>
      <c r="D162" s="422">
        <f>VLOOKUP(A162,'BASE DE DATOS'!$B$2:$AB$6821,13,0)</f>
        <v/>
      </c>
      <c r="E162" s="413" t="n"/>
      <c r="F162" s="348" t="n"/>
      <c r="G162" s="348" t="n"/>
    </row>
    <row r="163" hidden="1" ht="24.95" customHeight="1" s="308">
      <c r="A163" s="422">
        <f>'BASE DE DATOS'!B164</f>
        <v/>
      </c>
      <c r="B163" s="418">
        <f>VLOOKUP(A163,'BASE DE DATOS'!$B$2:$AB$702,2,0)</f>
        <v/>
      </c>
      <c r="C163" s="418">
        <f>VLOOKUP(A163,'BASE DE DATOS'!$B$2:$AB$6821,12,0)</f>
        <v/>
      </c>
      <c r="D163" s="422">
        <f>VLOOKUP(A163,'BASE DE DATOS'!$B$2:$AB$6821,13,0)</f>
        <v/>
      </c>
      <c r="E163" s="413" t="n"/>
      <c r="F163" s="348" t="n"/>
      <c r="G163" s="348" t="n"/>
    </row>
    <row r="164" hidden="1" ht="24.95" customHeight="1" s="308">
      <c r="A164" s="422">
        <f>'BASE DE DATOS'!B165</f>
        <v/>
      </c>
      <c r="B164" s="418">
        <f>VLOOKUP(A164,'BASE DE DATOS'!$B$2:$AB$702,2,0)</f>
        <v/>
      </c>
      <c r="C164" s="418">
        <f>VLOOKUP(A164,'BASE DE DATOS'!$B$2:$AB$6821,12,0)</f>
        <v/>
      </c>
      <c r="D164" s="422">
        <f>VLOOKUP(A164,'BASE DE DATOS'!$B$2:$AB$6821,13,0)</f>
        <v/>
      </c>
      <c r="E164" s="413" t="n"/>
      <c r="F164" s="348" t="n"/>
      <c r="G164" s="348" t="n"/>
    </row>
    <row r="165" hidden="1" ht="24.95" customHeight="1" s="308">
      <c r="A165" s="422">
        <f>'BASE DE DATOS'!B166</f>
        <v/>
      </c>
      <c r="B165" s="418">
        <f>VLOOKUP(A165,'BASE DE DATOS'!$B$2:$AB$702,2,0)</f>
        <v/>
      </c>
      <c r="C165" s="418">
        <f>VLOOKUP(A165,'BASE DE DATOS'!$B$2:$AB$6821,12,0)</f>
        <v/>
      </c>
      <c r="D165" s="422">
        <f>VLOOKUP(A165,'BASE DE DATOS'!$B$2:$AB$6821,13,0)</f>
        <v/>
      </c>
      <c r="E165" s="413" t="n"/>
      <c r="F165" s="348" t="n"/>
      <c r="G165" s="348" t="n"/>
    </row>
    <row r="166" hidden="1" ht="24.95" customHeight="1" s="308">
      <c r="A166" s="422">
        <f>'BASE DE DATOS'!B167</f>
        <v/>
      </c>
      <c r="B166" s="418">
        <f>VLOOKUP(A166,'BASE DE DATOS'!$B$2:$AB$702,2,0)</f>
        <v/>
      </c>
      <c r="C166" s="418">
        <f>VLOOKUP(A166,'BASE DE DATOS'!$B$2:$AB$6821,12,0)</f>
        <v/>
      </c>
      <c r="D166" s="422">
        <f>VLOOKUP(A166,'BASE DE DATOS'!$B$2:$AB$6821,13,0)</f>
        <v/>
      </c>
      <c r="E166" s="413" t="n"/>
      <c r="F166" s="348" t="n"/>
      <c r="G166" s="348" t="n"/>
    </row>
    <row r="167" hidden="1" ht="24.95" customHeight="1" s="308">
      <c r="A167" s="422">
        <f>'BASE DE DATOS'!B168</f>
        <v/>
      </c>
      <c r="B167" s="418">
        <f>VLOOKUP(A167,'BASE DE DATOS'!$B$2:$AB$702,2,0)</f>
        <v/>
      </c>
      <c r="C167" s="418">
        <f>VLOOKUP(A167,'BASE DE DATOS'!$B$2:$AB$6821,12,0)</f>
        <v/>
      </c>
      <c r="D167" s="422">
        <f>VLOOKUP(A167,'BASE DE DATOS'!$B$2:$AB$6821,13,0)</f>
        <v/>
      </c>
      <c r="E167" s="413" t="n"/>
      <c r="F167" s="348" t="n"/>
      <c r="G167" s="348" t="n"/>
    </row>
    <row r="168" hidden="1" ht="24.95" customFormat="1" customHeight="1" s="98">
      <c r="A168" s="422">
        <f>'BASE DE DATOS'!B169</f>
        <v/>
      </c>
      <c r="B168" s="418">
        <f>VLOOKUP(A168,'BASE DE DATOS'!$B$2:$AB$702,2,0)</f>
        <v/>
      </c>
      <c r="C168" s="418">
        <f>VLOOKUP(A168,'BASE DE DATOS'!$B$2:$AB$6821,12,0)</f>
        <v/>
      </c>
      <c r="D168" s="422">
        <f>VLOOKUP(A168,'BASE DE DATOS'!$B$2:$AB$6821,13,0)</f>
        <v/>
      </c>
      <c r="E168" s="414" t="n"/>
      <c r="F168" s="352" t="n"/>
      <c r="G168" s="352" t="n"/>
    </row>
    <row r="169" hidden="1" ht="24.95" customHeight="1" s="308">
      <c r="A169" s="422">
        <f>'BASE DE DATOS'!B170</f>
        <v/>
      </c>
      <c r="B169" s="418">
        <f>VLOOKUP(A169,'BASE DE DATOS'!$B$2:$AB$702,2,0)</f>
        <v/>
      </c>
      <c r="C169" s="418">
        <f>VLOOKUP(A169,'BASE DE DATOS'!$B$2:$AB$6821,12,0)</f>
        <v/>
      </c>
      <c r="D169" s="422">
        <f>VLOOKUP(A169,'BASE DE DATOS'!$B$2:$AB$6821,13,0)</f>
        <v/>
      </c>
      <c r="E169" s="413" t="n"/>
      <c r="F169" s="348" t="n"/>
      <c r="G169" s="348" t="n"/>
    </row>
    <row r="170" hidden="1" ht="24.95" customHeight="1" s="308">
      <c r="A170" s="422">
        <f>'BASE DE DATOS'!B171</f>
        <v/>
      </c>
      <c r="B170" s="418">
        <f>VLOOKUP(A170,'BASE DE DATOS'!$B$2:$AB$702,2,0)</f>
        <v/>
      </c>
      <c r="C170" s="418">
        <f>VLOOKUP(A170,'BASE DE DATOS'!$B$2:$AB$6821,12,0)</f>
        <v/>
      </c>
      <c r="D170" s="422">
        <f>VLOOKUP(A170,'BASE DE DATOS'!$B$2:$AB$6821,13,0)</f>
        <v/>
      </c>
      <c r="E170" s="413" t="n"/>
      <c r="F170" s="348" t="n"/>
      <c r="G170" s="348" t="n"/>
    </row>
    <row r="171" hidden="1" ht="24.95" customHeight="1" s="308">
      <c r="A171" s="422">
        <f>'BASE DE DATOS'!B172</f>
        <v/>
      </c>
      <c r="B171" s="418">
        <f>VLOOKUP(A171,'BASE DE DATOS'!$B$2:$AB$702,2,0)</f>
        <v/>
      </c>
      <c r="C171" s="418">
        <f>VLOOKUP(A171,'BASE DE DATOS'!$B$2:$AB$6821,12,0)</f>
        <v/>
      </c>
      <c r="D171" s="422">
        <f>VLOOKUP(A171,'BASE DE DATOS'!$B$2:$AB$6821,13,0)</f>
        <v/>
      </c>
      <c r="E171" s="413" t="n"/>
      <c r="F171" s="348" t="n"/>
      <c r="G171" s="348" t="n"/>
    </row>
    <row r="172" hidden="1" ht="24.95" customHeight="1" s="308">
      <c r="A172" s="422">
        <f>'BASE DE DATOS'!B173</f>
        <v/>
      </c>
      <c r="B172" s="418">
        <f>VLOOKUP(A172,'BASE DE DATOS'!$B$2:$AB$702,2,0)</f>
        <v/>
      </c>
      <c r="C172" s="418">
        <f>VLOOKUP(A172,'BASE DE DATOS'!$B$2:$AB$6821,12,0)</f>
        <v/>
      </c>
      <c r="D172" s="422">
        <f>VLOOKUP(A172,'BASE DE DATOS'!$B$2:$AB$6821,13,0)</f>
        <v/>
      </c>
      <c r="E172" s="413" t="n"/>
      <c r="F172" s="348" t="n"/>
      <c r="G172" s="348" t="n"/>
    </row>
    <row r="173" hidden="1" ht="24.95" customHeight="1" s="308">
      <c r="A173" s="422">
        <f>'BASE DE DATOS'!B174</f>
        <v/>
      </c>
      <c r="B173" s="418">
        <f>VLOOKUP(A173,'BASE DE DATOS'!$B$2:$AB$702,2,0)</f>
        <v/>
      </c>
      <c r="C173" s="418">
        <f>VLOOKUP(A173,'BASE DE DATOS'!$B$2:$AB$6821,12,0)</f>
        <v/>
      </c>
      <c r="D173" s="422">
        <f>VLOOKUP(A173,'BASE DE DATOS'!$B$2:$AB$6821,13,0)</f>
        <v/>
      </c>
      <c r="E173" s="413" t="n"/>
      <c r="F173" s="348" t="n"/>
      <c r="G173" s="348" t="n"/>
    </row>
    <row r="174" hidden="1" ht="24.95" customHeight="1" s="308">
      <c r="A174" s="422">
        <f>'BASE DE DATOS'!B175</f>
        <v/>
      </c>
      <c r="B174" s="418">
        <f>VLOOKUP(A174,'BASE DE DATOS'!$B$2:$AB$702,2,0)</f>
        <v/>
      </c>
      <c r="C174" s="418">
        <f>VLOOKUP(A174,'BASE DE DATOS'!$B$2:$AB$6821,12,0)</f>
        <v/>
      </c>
      <c r="D174" s="422">
        <f>VLOOKUP(A174,'BASE DE DATOS'!$B$2:$AB$6821,13,0)</f>
        <v/>
      </c>
      <c r="E174" s="413" t="n"/>
      <c r="F174" s="348" t="n"/>
      <c r="G174" s="348" t="n"/>
    </row>
    <row r="175" hidden="1" ht="24.95" customHeight="1" s="308">
      <c r="A175" s="422">
        <f>'BASE DE DATOS'!B176</f>
        <v/>
      </c>
      <c r="B175" s="418">
        <f>VLOOKUP(A175,'BASE DE DATOS'!$B$2:$AB$702,2,0)</f>
        <v/>
      </c>
      <c r="C175" s="418">
        <f>VLOOKUP(A175,'BASE DE DATOS'!$B$2:$AB$6821,12,0)</f>
        <v/>
      </c>
      <c r="D175" s="422">
        <f>VLOOKUP(A175,'BASE DE DATOS'!$B$2:$AB$6821,13,0)</f>
        <v/>
      </c>
      <c r="E175" s="413" t="n"/>
      <c r="F175" s="348" t="n"/>
      <c r="G175" s="348" t="n"/>
    </row>
    <row r="176" hidden="1" ht="24.95" customHeight="1" s="308">
      <c r="A176" s="422">
        <f>'BASE DE DATOS'!B177</f>
        <v/>
      </c>
      <c r="B176" s="418">
        <f>VLOOKUP(A176,'BASE DE DATOS'!$B$2:$AB$702,2,0)</f>
        <v/>
      </c>
      <c r="C176" s="418">
        <f>VLOOKUP(A176,'BASE DE DATOS'!$B$2:$AB$6821,12,0)</f>
        <v/>
      </c>
      <c r="D176" s="422">
        <f>VLOOKUP(A176,'BASE DE DATOS'!$B$2:$AB$6821,13,0)</f>
        <v/>
      </c>
      <c r="E176" s="413" t="n"/>
      <c r="F176" s="348" t="n"/>
      <c r="G176" s="348" t="n"/>
    </row>
    <row r="177" hidden="1" ht="24.95" customHeight="1" s="308">
      <c r="A177" s="422">
        <f>'BASE DE DATOS'!B178</f>
        <v/>
      </c>
      <c r="B177" s="418">
        <f>VLOOKUP(A177,'BASE DE DATOS'!$B$2:$AB$702,2,0)</f>
        <v/>
      </c>
      <c r="C177" s="418">
        <f>VLOOKUP(A177,'BASE DE DATOS'!$B$2:$AB$6821,12,0)</f>
        <v/>
      </c>
      <c r="D177" s="422">
        <f>VLOOKUP(A177,'BASE DE DATOS'!$B$2:$AB$6821,13,0)</f>
        <v/>
      </c>
      <c r="E177" s="413" t="n"/>
      <c r="F177" s="348" t="n"/>
      <c r="G177" s="348" t="n"/>
    </row>
    <row r="178" hidden="1" ht="24.95" customHeight="1" s="308">
      <c r="A178" s="422">
        <f>'BASE DE DATOS'!B179</f>
        <v/>
      </c>
      <c r="B178" s="418">
        <f>VLOOKUP(A178,'BASE DE DATOS'!$B$2:$AB$702,2,0)</f>
        <v/>
      </c>
      <c r="C178" s="418">
        <f>VLOOKUP(A178,'BASE DE DATOS'!$B$2:$AB$6821,12,0)</f>
        <v/>
      </c>
      <c r="D178" s="422">
        <f>VLOOKUP(A178,'BASE DE DATOS'!$B$2:$AB$6821,13,0)</f>
        <v/>
      </c>
      <c r="E178" s="413" t="n"/>
      <c r="F178" s="348" t="n"/>
      <c r="G178" s="348" t="n"/>
    </row>
    <row r="179" hidden="1" ht="24.95" customHeight="1" s="308">
      <c r="A179" s="422">
        <f>'BASE DE DATOS'!B180</f>
        <v/>
      </c>
      <c r="B179" s="418">
        <f>VLOOKUP(A179,'BASE DE DATOS'!$B$2:$AB$702,2,0)</f>
        <v/>
      </c>
      <c r="C179" s="418">
        <f>VLOOKUP(A179,'BASE DE DATOS'!$B$2:$AB$6821,12,0)</f>
        <v/>
      </c>
      <c r="D179" s="422">
        <f>VLOOKUP(A179,'BASE DE DATOS'!$B$2:$AB$6821,13,0)</f>
        <v/>
      </c>
      <c r="E179" s="413" t="n"/>
      <c r="F179" s="348" t="n"/>
      <c r="G179" s="348" t="n"/>
    </row>
    <row r="180" hidden="1" ht="24.95" customHeight="1" s="308">
      <c r="A180" s="422">
        <f>'BASE DE DATOS'!B181</f>
        <v/>
      </c>
      <c r="B180" s="418">
        <f>VLOOKUP(A180,'BASE DE DATOS'!$B$2:$AB$702,2,0)</f>
        <v/>
      </c>
      <c r="C180" s="418">
        <f>VLOOKUP(A180,'BASE DE DATOS'!$B$2:$AB$6821,12,0)</f>
        <v/>
      </c>
      <c r="D180" s="422">
        <f>VLOOKUP(A180,'BASE DE DATOS'!$B$2:$AB$6821,13,0)</f>
        <v/>
      </c>
      <c r="E180" s="413" t="n"/>
      <c r="F180" s="348" t="n"/>
      <c r="G180" s="348" t="n"/>
    </row>
    <row r="181" hidden="1" ht="24.95" customHeight="1" s="308">
      <c r="A181" s="422">
        <f>'BASE DE DATOS'!B182</f>
        <v/>
      </c>
      <c r="B181" s="418">
        <f>VLOOKUP(A181,'BASE DE DATOS'!$B$2:$AB$702,2,0)</f>
        <v/>
      </c>
      <c r="C181" s="418">
        <f>VLOOKUP(A181,'BASE DE DATOS'!$B$2:$AB$6821,12,0)</f>
        <v/>
      </c>
      <c r="D181" s="422">
        <f>VLOOKUP(A181,'BASE DE DATOS'!$B$2:$AB$6821,13,0)</f>
        <v/>
      </c>
      <c r="E181" s="413" t="n"/>
      <c r="F181" s="348" t="n"/>
      <c r="G181" s="348" t="n"/>
    </row>
    <row r="182" hidden="1" ht="24.95" customHeight="1" s="308">
      <c r="A182" s="422">
        <f>'BASE DE DATOS'!B183</f>
        <v/>
      </c>
      <c r="B182" s="418">
        <f>VLOOKUP(A182,'BASE DE DATOS'!$B$2:$AB$702,2,0)</f>
        <v/>
      </c>
      <c r="C182" s="418">
        <f>VLOOKUP(A182,'BASE DE DATOS'!$B$2:$AB$6821,12,0)</f>
        <v/>
      </c>
      <c r="D182" s="422">
        <f>VLOOKUP(A182,'BASE DE DATOS'!$B$2:$AB$6821,13,0)</f>
        <v/>
      </c>
      <c r="E182" s="413" t="n"/>
      <c r="F182" s="348" t="n"/>
      <c r="G182" s="348" t="n"/>
    </row>
    <row r="183" hidden="1" ht="24.95" customHeight="1" s="308">
      <c r="A183" s="422">
        <f>'BASE DE DATOS'!B184</f>
        <v/>
      </c>
      <c r="B183" s="418">
        <f>VLOOKUP(A183,'BASE DE DATOS'!$B$2:$AB$702,2,0)</f>
        <v/>
      </c>
      <c r="C183" s="418">
        <f>VLOOKUP(A183,'BASE DE DATOS'!$B$2:$AB$6821,12,0)</f>
        <v/>
      </c>
      <c r="D183" s="422">
        <f>VLOOKUP(A183,'BASE DE DATOS'!$B$2:$AB$6821,13,0)</f>
        <v/>
      </c>
      <c r="E183" s="413" t="n"/>
      <c r="F183" s="348" t="n"/>
      <c r="G183" s="348" t="n"/>
    </row>
    <row r="184" hidden="1" ht="24.95" customHeight="1" s="308">
      <c r="A184" s="422">
        <f>'BASE DE DATOS'!B185</f>
        <v/>
      </c>
      <c r="B184" s="418">
        <f>VLOOKUP(A184,'BASE DE DATOS'!$B$2:$AB$702,2,0)</f>
        <v/>
      </c>
      <c r="C184" s="418">
        <f>VLOOKUP(A184,'BASE DE DATOS'!$B$2:$AB$6821,12,0)</f>
        <v/>
      </c>
      <c r="D184" s="422">
        <f>VLOOKUP(A184,'BASE DE DATOS'!$B$2:$AB$6821,13,0)</f>
        <v/>
      </c>
      <c r="E184" s="413" t="n"/>
      <c r="F184" s="348" t="n"/>
      <c r="G184" s="348" t="n"/>
    </row>
    <row r="185" hidden="1" ht="24.95" customHeight="1" s="308">
      <c r="A185" s="422">
        <f>'BASE DE DATOS'!B186</f>
        <v/>
      </c>
      <c r="B185" s="418">
        <f>VLOOKUP(A185,'BASE DE DATOS'!$B$2:$AB$702,2,0)</f>
        <v/>
      </c>
      <c r="C185" s="418">
        <f>VLOOKUP(A185,'BASE DE DATOS'!$B$2:$AB$6821,12,0)</f>
        <v/>
      </c>
      <c r="D185" s="422">
        <f>VLOOKUP(A185,'BASE DE DATOS'!$B$2:$AB$6821,13,0)</f>
        <v/>
      </c>
      <c r="E185" s="413" t="n"/>
      <c r="F185" s="348" t="n"/>
      <c r="G185" s="348" t="n"/>
    </row>
    <row r="186" hidden="1" ht="24.95" customHeight="1" s="308">
      <c r="A186" s="422">
        <f>'BASE DE DATOS'!B187</f>
        <v/>
      </c>
      <c r="B186" s="418">
        <f>VLOOKUP(A186,'BASE DE DATOS'!$B$2:$AB$702,2,0)</f>
        <v/>
      </c>
      <c r="C186" s="418">
        <f>VLOOKUP(A186,'BASE DE DATOS'!$B$2:$AB$6821,12,0)</f>
        <v/>
      </c>
      <c r="D186" s="422">
        <f>VLOOKUP(A186,'BASE DE DATOS'!$B$2:$AB$6821,13,0)</f>
        <v/>
      </c>
      <c r="E186" s="413" t="n"/>
      <c r="F186" s="348" t="n"/>
      <c r="G186" s="348" t="n"/>
    </row>
    <row r="187" hidden="1" ht="24.95" customHeight="1" s="308">
      <c r="A187" s="422">
        <f>'BASE DE DATOS'!B188</f>
        <v/>
      </c>
      <c r="B187" s="418">
        <f>VLOOKUP(A187,'BASE DE DATOS'!$B$2:$AB$702,2,0)</f>
        <v/>
      </c>
      <c r="C187" s="418">
        <f>VLOOKUP(A187,'BASE DE DATOS'!$B$2:$AB$6821,12,0)</f>
        <v/>
      </c>
      <c r="D187" s="422">
        <f>VLOOKUP(A187,'BASE DE DATOS'!$B$2:$AB$6821,13,0)</f>
        <v/>
      </c>
      <c r="E187" s="413" t="n"/>
      <c r="F187" s="348" t="n"/>
      <c r="G187" s="348" t="n"/>
    </row>
    <row r="188" hidden="1" ht="24.95" customHeight="1" s="308">
      <c r="A188" s="422">
        <f>'BASE DE DATOS'!B189</f>
        <v/>
      </c>
      <c r="B188" s="418">
        <f>VLOOKUP(A188,'BASE DE DATOS'!$B$2:$AB$702,2,0)</f>
        <v/>
      </c>
      <c r="C188" s="418">
        <f>VLOOKUP(A188,'BASE DE DATOS'!$B$2:$AB$6821,12,0)</f>
        <v/>
      </c>
      <c r="D188" s="422">
        <f>VLOOKUP(A188,'BASE DE DATOS'!$B$2:$AB$6821,13,0)</f>
        <v/>
      </c>
      <c r="E188" s="413" t="n"/>
      <c r="F188" s="348" t="n"/>
      <c r="G188" s="348" t="n"/>
    </row>
    <row r="189" hidden="1" ht="24.95" customHeight="1" s="308">
      <c r="A189" s="422">
        <f>'BASE DE DATOS'!B190</f>
        <v/>
      </c>
      <c r="B189" s="418">
        <f>VLOOKUP(A189,'BASE DE DATOS'!$B$2:$AB$702,2,0)</f>
        <v/>
      </c>
      <c r="C189" s="418">
        <f>VLOOKUP(A189,'BASE DE DATOS'!$B$2:$AB$6821,12,0)</f>
        <v/>
      </c>
      <c r="D189" s="422">
        <f>VLOOKUP(A189,'BASE DE DATOS'!$B$2:$AB$6821,13,0)</f>
        <v/>
      </c>
      <c r="E189" s="413" t="n"/>
      <c r="F189" s="348" t="n"/>
      <c r="G189" s="348" t="n"/>
    </row>
    <row r="190" hidden="1" ht="24.95" customHeight="1" s="308">
      <c r="A190" s="422">
        <f>'BASE DE DATOS'!B191</f>
        <v/>
      </c>
      <c r="B190" s="418">
        <f>VLOOKUP(A190,'BASE DE DATOS'!$B$2:$AB$702,2,0)</f>
        <v/>
      </c>
      <c r="C190" s="418">
        <f>VLOOKUP(A190,'BASE DE DATOS'!$B$2:$AB$6821,12,0)</f>
        <v/>
      </c>
      <c r="D190" s="422">
        <f>VLOOKUP(A190,'BASE DE DATOS'!$B$2:$AB$6821,13,0)</f>
        <v/>
      </c>
      <c r="E190" s="413" t="n"/>
      <c r="F190" s="348" t="n"/>
      <c r="G190" s="348" t="n"/>
    </row>
    <row r="191" hidden="1" ht="24.95" customHeight="1" s="308">
      <c r="A191" s="422">
        <f>'BASE DE DATOS'!B192</f>
        <v/>
      </c>
      <c r="B191" s="418">
        <f>VLOOKUP(A191,'BASE DE DATOS'!$B$2:$AB$702,2,0)</f>
        <v/>
      </c>
      <c r="C191" s="418">
        <f>VLOOKUP(A191,'BASE DE DATOS'!$B$2:$AB$6821,12,0)</f>
        <v/>
      </c>
      <c r="D191" s="422">
        <f>VLOOKUP(A191,'BASE DE DATOS'!$B$2:$AB$6821,13,0)</f>
        <v/>
      </c>
      <c r="E191" s="413" t="n"/>
      <c r="F191" s="348" t="n"/>
      <c r="G191" s="348" t="n"/>
    </row>
    <row r="192" hidden="1" ht="24.95" customHeight="1" s="308">
      <c r="A192" s="422">
        <f>'BASE DE DATOS'!B193</f>
        <v/>
      </c>
      <c r="B192" s="418">
        <f>VLOOKUP(A192,'BASE DE DATOS'!$B$2:$AB$702,2,0)</f>
        <v/>
      </c>
      <c r="C192" s="418">
        <f>VLOOKUP(A192,'BASE DE DATOS'!$B$2:$AB$6821,12,0)</f>
        <v/>
      </c>
      <c r="D192" s="422">
        <f>VLOOKUP(A192,'BASE DE DATOS'!$B$2:$AB$6821,13,0)</f>
        <v/>
      </c>
      <c r="E192" s="413" t="n"/>
      <c r="F192" s="348" t="n"/>
      <c r="G192" s="348" t="n"/>
    </row>
    <row r="193" hidden="1" ht="24.95" customHeight="1" s="308">
      <c r="A193" s="422">
        <f>'BASE DE DATOS'!B194</f>
        <v/>
      </c>
      <c r="B193" s="418">
        <f>VLOOKUP(A193,'BASE DE DATOS'!$B$2:$AB$702,2,0)</f>
        <v/>
      </c>
      <c r="C193" s="418">
        <f>VLOOKUP(A193,'BASE DE DATOS'!$B$2:$AB$6821,12,0)</f>
        <v/>
      </c>
      <c r="D193" s="422">
        <f>VLOOKUP(A193,'BASE DE DATOS'!$B$2:$AB$6821,13,0)</f>
        <v/>
      </c>
      <c r="E193" s="413" t="n"/>
      <c r="F193" s="348" t="n"/>
      <c r="G193" s="348" t="n"/>
    </row>
    <row r="194" hidden="1" ht="24.95" customHeight="1" s="308">
      <c r="A194" s="422">
        <f>'BASE DE DATOS'!B195</f>
        <v/>
      </c>
      <c r="B194" s="418">
        <f>VLOOKUP(A194,'BASE DE DATOS'!$B$2:$AB$702,2,0)</f>
        <v/>
      </c>
      <c r="C194" s="418">
        <f>VLOOKUP(A194,'BASE DE DATOS'!$B$2:$AB$6821,12,0)</f>
        <v/>
      </c>
      <c r="D194" s="422">
        <f>VLOOKUP(A194,'BASE DE DATOS'!$B$2:$AB$6821,13,0)</f>
        <v/>
      </c>
      <c r="E194" s="413" t="n"/>
      <c r="F194" s="348" t="n"/>
      <c r="G194" s="348" t="n"/>
    </row>
    <row r="195" hidden="1" ht="24.95" customHeight="1" s="308">
      <c r="A195" s="422">
        <f>'BASE DE DATOS'!B196</f>
        <v/>
      </c>
      <c r="B195" s="418">
        <f>VLOOKUP(A195,'BASE DE DATOS'!$B$2:$AB$702,2,0)</f>
        <v/>
      </c>
      <c r="C195" s="418">
        <f>VLOOKUP(A195,'BASE DE DATOS'!$B$2:$AB$6821,12,0)</f>
        <v/>
      </c>
      <c r="D195" s="422">
        <f>VLOOKUP(A195,'BASE DE DATOS'!$B$2:$AB$6821,13,0)</f>
        <v/>
      </c>
      <c r="E195" s="413" t="n"/>
      <c r="F195" s="348" t="n"/>
      <c r="G195" s="348" t="n"/>
    </row>
    <row r="196" hidden="1" ht="24.95" customHeight="1" s="308">
      <c r="A196" s="422">
        <f>'BASE DE DATOS'!B197</f>
        <v/>
      </c>
      <c r="B196" s="418">
        <f>VLOOKUP(A196,'BASE DE DATOS'!$B$2:$AB$702,2,0)</f>
        <v/>
      </c>
      <c r="C196" s="418">
        <f>VLOOKUP(A196,'BASE DE DATOS'!$B$2:$AB$6821,12,0)</f>
        <v/>
      </c>
      <c r="D196" s="422">
        <f>VLOOKUP(A196,'BASE DE DATOS'!$B$2:$AB$6821,13,0)</f>
        <v/>
      </c>
      <c r="E196" s="413" t="n"/>
      <c r="F196" s="348" t="n"/>
      <c r="G196" s="348" t="n"/>
    </row>
    <row r="197" hidden="1" ht="24.95" customHeight="1" s="308">
      <c r="A197" s="422">
        <f>'BASE DE DATOS'!B198</f>
        <v/>
      </c>
      <c r="B197" s="418">
        <f>VLOOKUP(A197,'BASE DE DATOS'!$B$2:$AB$702,2,0)</f>
        <v/>
      </c>
      <c r="C197" s="418">
        <f>VLOOKUP(A197,'BASE DE DATOS'!$B$2:$AB$6821,12,0)</f>
        <v/>
      </c>
      <c r="D197" s="422">
        <f>VLOOKUP(A197,'BASE DE DATOS'!$B$2:$AB$6821,13,0)</f>
        <v/>
      </c>
      <c r="E197" s="413" t="n"/>
      <c r="F197" s="348" t="n"/>
      <c r="G197" s="348" t="n"/>
    </row>
    <row r="198" hidden="1" ht="24.95" customHeight="1" s="308">
      <c r="A198" s="422">
        <f>'BASE DE DATOS'!B199</f>
        <v/>
      </c>
      <c r="B198" s="418">
        <f>VLOOKUP(A198,'BASE DE DATOS'!$B$2:$AB$702,2,0)</f>
        <v/>
      </c>
      <c r="C198" s="418">
        <f>VLOOKUP(A198,'BASE DE DATOS'!$B$2:$AB$6821,12,0)</f>
        <v/>
      </c>
      <c r="D198" s="422">
        <f>VLOOKUP(A198,'BASE DE DATOS'!$B$2:$AB$6821,13,0)</f>
        <v/>
      </c>
      <c r="E198" s="413" t="n"/>
      <c r="F198" s="348" t="n"/>
      <c r="G198" s="348" t="n"/>
    </row>
    <row r="199" hidden="1" ht="24.95" customHeight="1" s="308">
      <c r="A199" s="422">
        <f>'BASE DE DATOS'!B200</f>
        <v/>
      </c>
      <c r="B199" s="418">
        <f>VLOOKUP(A199,'BASE DE DATOS'!$B$2:$AB$702,2,0)</f>
        <v/>
      </c>
      <c r="C199" s="418">
        <f>VLOOKUP(A199,'BASE DE DATOS'!$B$2:$AB$6821,12,0)</f>
        <v/>
      </c>
      <c r="D199" s="422">
        <f>VLOOKUP(A199,'BASE DE DATOS'!$B$2:$AB$6821,13,0)</f>
        <v/>
      </c>
      <c r="E199" s="413" t="n"/>
      <c r="F199" s="348" t="n"/>
      <c r="G199" s="348" t="n"/>
    </row>
    <row r="200" hidden="1" ht="24.95" customHeight="1" s="308">
      <c r="A200" s="422">
        <f>'BASE DE DATOS'!B201</f>
        <v/>
      </c>
      <c r="B200" s="418">
        <f>VLOOKUP(A200,'BASE DE DATOS'!$B$2:$AB$702,2,0)</f>
        <v/>
      </c>
      <c r="C200" s="418">
        <f>VLOOKUP(A200,'BASE DE DATOS'!$B$2:$AB$6821,12,0)</f>
        <v/>
      </c>
      <c r="D200" s="422">
        <f>VLOOKUP(A200,'BASE DE DATOS'!$B$2:$AB$6821,13,0)</f>
        <v/>
      </c>
      <c r="E200" s="413" t="n"/>
      <c r="F200" s="348" t="n"/>
      <c r="G200" s="348" t="n"/>
    </row>
    <row r="201" hidden="1" ht="24.95" customHeight="1" s="308">
      <c r="A201" s="422">
        <f>'BASE DE DATOS'!B202</f>
        <v/>
      </c>
      <c r="B201" s="418">
        <f>VLOOKUP(A201,'BASE DE DATOS'!$B$2:$AB$702,2,0)</f>
        <v/>
      </c>
      <c r="C201" s="418">
        <f>VLOOKUP(A201,'BASE DE DATOS'!$B$2:$AB$6821,12,0)</f>
        <v/>
      </c>
      <c r="D201" s="422">
        <f>VLOOKUP(A201,'BASE DE DATOS'!$B$2:$AB$6821,13,0)</f>
        <v/>
      </c>
      <c r="E201" s="413" t="n"/>
      <c r="F201" s="348" t="n"/>
      <c r="G201" s="348" t="n"/>
    </row>
    <row r="202" hidden="1" ht="24.95" customHeight="1" s="308">
      <c r="A202" s="422">
        <f>'BASE DE DATOS'!B203</f>
        <v/>
      </c>
      <c r="B202" s="418">
        <f>VLOOKUP(A202,'BASE DE DATOS'!$B$2:$AB$702,2,0)</f>
        <v/>
      </c>
      <c r="C202" s="418">
        <f>VLOOKUP(A202,'BASE DE DATOS'!$B$2:$AB$6821,12,0)</f>
        <v/>
      </c>
      <c r="D202" s="422">
        <f>VLOOKUP(A202,'BASE DE DATOS'!$B$2:$AB$6821,13,0)</f>
        <v/>
      </c>
      <c r="E202" s="413" t="n"/>
      <c r="F202" s="348" t="n"/>
      <c r="G202" s="348" t="n"/>
    </row>
    <row r="203" hidden="1" ht="24.95" customHeight="1" s="308">
      <c r="A203" s="422">
        <f>'BASE DE DATOS'!B204</f>
        <v/>
      </c>
      <c r="B203" s="418">
        <f>VLOOKUP(A203,'BASE DE DATOS'!$B$2:$AB$702,2,0)</f>
        <v/>
      </c>
      <c r="C203" s="418">
        <f>VLOOKUP(A203,'BASE DE DATOS'!$B$2:$AB$6821,12,0)</f>
        <v/>
      </c>
      <c r="D203" s="422">
        <f>VLOOKUP(A203,'BASE DE DATOS'!$B$2:$AB$6821,13,0)</f>
        <v/>
      </c>
      <c r="E203" s="413" t="n"/>
      <c r="F203" s="348" t="n"/>
      <c r="G203" s="348" t="n"/>
    </row>
    <row r="204" ht="24.95" customHeight="1" s="308">
      <c r="A204" s="422">
        <f>'BASE DE DATOS'!B205</f>
        <v/>
      </c>
      <c r="B204" s="418">
        <f>VLOOKUP(A204,'BASE DE DATOS'!$B$2:$AB$702,2,0)</f>
        <v/>
      </c>
      <c r="C204" s="418">
        <f>VLOOKUP(A204,'BASE DE DATOS'!$B$2:$AB$6821,12,0)</f>
        <v/>
      </c>
      <c r="D204" s="422">
        <f>VLOOKUP(A204,'BASE DE DATOS'!$B$2:$AB$6821,13,0)</f>
        <v/>
      </c>
      <c r="E204" s="413" t="n"/>
      <c r="F204" s="348" t="n"/>
      <c r="G204" s="348" t="n"/>
    </row>
    <row r="205" hidden="1" ht="24.95" customFormat="1" customHeight="1" s="111">
      <c r="A205" s="422">
        <f>'BASE DE DATOS'!B206</f>
        <v/>
      </c>
      <c r="B205" s="418">
        <f>VLOOKUP(A205,'BASE DE DATOS'!$B$2:$AB$702,2,0)</f>
        <v/>
      </c>
      <c r="C205" s="418">
        <f>VLOOKUP(A205,'BASE DE DATOS'!$B$2:$AB$6821,12,0)</f>
        <v/>
      </c>
      <c r="D205" s="422">
        <f>VLOOKUP(A205,'BASE DE DATOS'!$B$2:$AB$6821,13,0)</f>
        <v/>
      </c>
      <c r="E205" s="415" t="n"/>
      <c r="F205" s="353" t="n"/>
      <c r="G205" s="353" t="n"/>
    </row>
    <row r="206" ht="24.95" customHeight="1" s="308">
      <c r="A206" s="422">
        <f>'BASE DE DATOS'!B207</f>
        <v/>
      </c>
      <c r="B206" s="418">
        <f>VLOOKUP(A206,'BASE DE DATOS'!$B$2:$AB$702,2,0)</f>
        <v/>
      </c>
      <c r="C206" s="418">
        <f>VLOOKUP(A206,'BASE DE DATOS'!$B$2:$AB$6821,12,0)</f>
        <v/>
      </c>
      <c r="D206" s="422">
        <f>VLOOKUP(A206,'BASE DE DATOS'!$B$2:$AB$6821,13,0)</f>
        <v/>
      </c>
      <c r="E206" s="413" t="n"/>
      <c r="F206" s="348" t="n"/>
      <c r="G206" s="348" t="n"/>
    </row>
    <row r="207" hidden="1" ht="24.95" customHeight="1" s="308">
      <c r="A207" s="422">
        <f>'BASE DE DATOS'!B208</f>
        <v/>
      </c>
      <c r="B207" s="418">
        <f>VLOOKUP(A207,'BASE DE DATOS'!$B$2:$AB$702,2,0)</f>
        <v/>
      </c>
      <c r="C207" s="418">
        <f>VLOOKUP(A207,'BASE DE DATOS'!$B$2:$AB$6821,12,0)</f>
        <v/>
      </c>
      <c r="D207" s="422">
        <f>VLOOKUP(A207,'BASE DE DATOS'!$B$2:$AB$6821,13,0)</f>
        <v/>
      </c>
      <c r="E207" s="413" t="n"/>
      <c r="F207" s="348" t="n"/>
      <c r="G207" s="348" t="n"/>
    </row>
    <row r="208" hidden="1" ht="24.95" customHeight="1" s="308">
      <c r="A208" s="422">
        <f>'BASE DE DATOS'!B209</f>
        <v/>
      </c>
      <c r="B208" s="418">
        <f>VLOOKUP(A208,'BASE DE DATOS'!$B$2:$AB$702,2,0)</f>
        <v/>
      </c>
      <c r="C208" s="418">
        <f>VLOOKUP(A208,'BASE DE DATOS'!$B$2:$AB$6821,12,0)</f>
        <v/>
      </c>
      <c r="D208" s="422">
        <f>VLOOKUP(A208,'BASE DE DATOS'!$B$2:$AB$6821,13,0)</f>
        <v/>
      </c>
      <c r="E208" s="413" t="n"/>
      <c r="F208" s="348" t="n"/>
      <c r="G208" s="348" t="n"/>
    </row>
    <row r="209" hidden="1" ht="24.95" customHeight="1" s="308">
      <c r="A209" s="422">
        <f>'BASE DE DATOS'!B210</f>
        <v/>
      </c>
      <c r="B209" s="418">
        <f>VLOOKUP(A209,'BASE DE DATOS'!$B$2:$AB$702,2,0)</f>
        <v/>
      </c>
      <c r="C209" s="418">
        <f>VLOOKUP(A209,'BASE DE DATOS'!$B$2:$AB$6821,12,0)</f>
        <v/>
      </c>
      <c r="D209" s="422">
        <f>VLOOKUP(A209,'BASE DE DATOS'!$B$2:$AB$6821,13,0)</f>
        <v/>
      </c>
      <c r="E209" s="413" t="n"/>
      <c r="F209" s="348" t="n"/>
      <c r="G209" s="348" t="n"/>
    </row>
    <row r="210" hidden="1" ht="24.95" customHeight="1" s="308">
      <c r="A210" s="422">
        <f>'BASE DE DATOS'!B211</f>
        <v/>
      </c>
      <c r="B210" s="418">
        <f>VLOOKUP(A210,'BASE DE DATOS'!$B$2:$AB$702,2,0)</f>
        <v/>
      </c>
      <c r="C210" s="418">
        <f>VLOOKUP(A210,'BASE DE DATOS'!$B$2:$AB$6821,12,0)</f>
        <v/>
      </c>
      <c r="D210" s="422">
        <f>VLOOKUP(A210,'BASE DE DATOS'!$B$2:$AB$6821,13,0)</f>
        <v/>
      </c>
      <c r="E210" s="413" t="n"/>
      <c r="F210" s="348" t="n"/>
      <c r="G210" s="348" t="n"/>
    </row>
    <row r="211" hidden="1" ht="24.95" customHeight="1" s="308">
      <c r="A211" s="422">
        <f>'BASE DE DATOS'!B212</f>
        <v/>
      </c>
      <c r="B211" s="418">
        <f>VLOOKUP(A211,'BASE DE DATOS'!$B$2:$AB$702,2,0)</f>
        <v/>
      </c>
      <c r="C211" s="418">
        <f>VLOOKUP(A211,'BASE DE DATOS'!$B$2:$AB$6821,12,0)</f>
        <v/>
      </c>
      <c r="D211" s="422">
        <f>VLOOKUP(A211,'BASE DE DATOS'!$B$2:$AB$6821,13,0)</f>
        <v/>
      </c>
      <c r="E211" s="413" t="n"/>
      <c r="F211" s="348" t="n"/>
      <c r="G211" s="348" t="n"/>
    </row>
    <row r="212" hidden="1" ht="24.95" customHeight="1" s="308">
      <c r="A212" s="422">
        <f>'BASE DE DATOS'!B213</f>
        <v/>
      </c>
      <c r="B212" s="418">
        <f>VLOOKUP(A212,'BASE DE DATOS'!$B$2:$AB$702,2,0)</f>
        <v/>
      </c>
      <c r="C212" s="418">
        <f>VLOOKUP(A212,'BASE DE DATOS'!$B$2:$AB$6821,12,0)</f>
        <v/>
      </c>
      <c r="D212" s="422">
        <f>VLOOKUP(A212,'BASE DE DATOS'!$B$2:$AB$6821,13,0)</f>
        <v/>
      </c>
      <c r="E212" s="413" t="n"/>
      <c r="F212" s="348" t="n"/>
      <c r="G212" s="348" t="n"/>
    </row>
    <row r="213" hidden="1" ht="24.95" customHeight="1" s="308">
      <c r="A213" s="422">
        <f>'BASE DE DATOS'!B214</f>
        <v/>
      </c>
      <c r="B213" s="418">
        <f>VLOOKUP(A213,'BASE DE DATOS'!$B$2:$AB$702,2,0)</f>
        <v/>
      </c>
      <c r="C213" s="418">
        <f>VLOOKUP(A213,'BASE DE DATOS'!$B$2:$AB$6821,12,0)</f>
        <v/>
      </c>
      <c r="D213" s="422">
        <f>VLOOKUP(A213,'BASE DE DATOS'!$B$2:$AB$6821,13,0)</f>
        <v/>
      </c>
      <c r="E213" s="413" t="n"/>
      <c r="F213" s="348" t="n"/>
      <c r="G213" s="348" t="n"/>
    </row>
    <row r="214" hidden="1" ht="24.95" customHeight="1" s="308">
      <c r="A214" s="422">
        <f>'BASE DE DATOS'!B215</f>
        <v/>
      </c>
      <c r="B214" s="418">
        <f>VLOOKUP(A214,'BASE DE DATOS'!$B$2:$AB$702,2,0)</f>
        <v/>
      </c>
      <c r="C214" s="418">
        <f>VLOOKUP(A214,'BASE DE DATOS'!$B$2:$AB$6821,12,0)</f>
        <v/>
      </c>
      <c r="D214" s="422">
        <f>VLOOKUP(A214,'BASE DE DATOS'!$B$2:$AB$6821,13,0)</f>
        <v/>
      </c>
      <c r="E214" s="413" t="n"/>
      <c r="F214" s="348" t="n"/>
      <c r="G214" s="348" t="n"/>
    </row>
    <row r="215" ht="24.95" customHeight="1" s="308">
      <c r="A215" s="422">
        <f>'BASE DE DATOS'!B216</f>
        <v/>
      </c>
      <c r="B215" s="418">
        <f>VLOOKUP(A215,'BASE DE DATOS'!$B$2:$AB$702,2,0)</f>
        <v/>
      </c>
      <c r="C215" s="418">
        <f>VLOOKUP(A215,'BASE DE DATOS'!$B$2:$AB$6821,12,0)</f>
        <v/>
      </c>
      <c r="D215" s="422">
        <f>VLOOKUP(A215,'BASE DE DATOS'!$B$2:$AB$6821,13,0)</f>
        <v/>
      </c>
      <c r="E215" s="413" t="n"/>
      <c r="F215" s="348" t="n"/>
      <c r="G215" s="348" t="n"/>
    </row>
    <row r="216" hidden="1" ht="24.95" customHeight="1" s="308">
      <c r="A216" s="422">
        <f>'BASE DE DATOS'!B217</f>
        <v/>
      </c>
      <c r="B216" s="418">
        <f>VLOOKUP(A216,'BASE DE DATOS'!$B$2:$AB$702,2,0)</f>
        <v/>
      </c>
      <c r="C216" s="418">
        <f>VLOOKUP(A216,'BASE DE DATOS'!$B$2:$AB$6821,12,0)</f>
        <v/>
      </c>
      <c r="D216" s="422">
        <f>VLOOKUP(A216,'BASE DE DATOS'!$B$2:$AB$6821,13,0)</f>
        <v/>
      </c>
      <c r="E216" s="413" t="n"/>
      <c r="F216" s="348" t="n"/>
      <c r="G216" s="348" t="n"/>
    </row>
    <row r="217" hidden="1" ht="24.95" customHeight="1" s="308">
      <c r="A217" s="422">
        <f>'BASE DE DATOS'!B218</f>
        <v/>
      </c>
      <c r="B217" s="418">
        <f>VLOOKUP(A217,'BASE DE DATOS'!$B$2:$AB$702,2,0)</f>
        <v/>
      </c>
      <c r="C217" s="418">
        <f>VLOOKUP(A217,'BASE DE DATOS'!$B$2:$AB$6821,12,0)</f>
        <v/>
      </c>
      <c r="D217" s="422">
        <f>VLOOKUP(A217,'BASE DE DATOS'!$B$2:$AB$6821,13,0)</f>
        <v/>
      </c>
      <c r="E217" s="413" t="n"/>
      <c r="F217" s="348" t="n"/>
      <c r="G217" s="348" t="n"/>
    </row>
    <row r="218" hidden="1" ht="24.95" customHeight="1" s="308">
      <c r="A218" s="422">
        <f>'BASE DE DATOS'!B219</f>
        <v/>
      </c>
      <c r="B218" s="418">
        <f>VLOOKUP(A218,'BASE DE DATOS'!$B$2:$AB$702,2,0)</f>
        <v/>
      </c>
      <c r="C218" s="418">
        <f>VLOOKUP(A218,'BASE DE DATOS'!$B$2:$AB$6821,12,0)</f>
        <v/>
      </c>
      <c r="D218" s="422">
        <f>VLOOKUP(A218,'BASE DE DATOS'!$B$2:$AB$6821,13,0)</f>
        <v/>
      </c>
      <c r="E218" s="413" t="n"/>
      <c r="F218" s="348" t="n"/>
      <c r="G218" s="348" t="n"/>
    </row>
    <row r="219" hidden="1" ht="24.95" customHeight="1" s="308">
      <c r="A219" s="422">
        <f>'BASE DE DATOS'!B220</f>
        <v/>
      </c>
      <c r="B219" s="418">
        <f>VLOOKUP(A219,'BASE DE DATOS'!$B$2:$AB$702,2,0)</f>
        <v/>
      </c>
      <c r="C219" s="418">
        <f>VLOOKUP(A219,'BASE DE DATOS'!$B$2:$AB$6821,12,0)</f>
        <v/>
      </c>
      <c r="D219" s="422">
        <f>VLOOKUP(A219,'BASE DE DATOS'!$B$2:$AB$6821,13,0)</f>
        <v/>
      </c>
      <c r="E219" s="413" t="n"/>
      <c r="F219" s="348" t="n"/>
      <c r="G219" s="348" t="n"/>
    </row>
    <row r="220" hidden="1" ht="24.95" customHeight="1" s="308">
      <c r="A220" s="422">
        <f>'BASE DE DATOS'!B221</f>
        <v/>
      </c>
      <c r="B220" s="418">
        <f>VLOOKUP(A220,'BASE DE DATOS'!$B$2:$AB$702,2,0)</f>
        <v/>
      </c>
      <c r="C220" s="418">
        <f>VLOOKUP(A220,'BASE DE DATOS'!$B$2:$AB$6821,12,0)</f>
        <v/>
      </c>
      <c r="D220" s="422">
        <f>VLOOKUP(A220,'BASE DE DATOS'!$B$2:$AB$6821,13,0)</f>
        <v/>
      </c>
      <c r="E220" s="413" t="n"/>
      <c r="F220" s="348" t="n"/>
      <c r="G220" s="348" t="n"/>
    </row>
    <row r="221" hidden="1" ht="24.95" customHeight="1" s="308">
      <c r="A221" s="422">
        <f>'BASE DE DATOS'!B222</f>
        <v/>
      </c>
      <c r="B221" s="418">
        <f>VLOOKUP(A221,'BASE DE DATOS'!$B$2:$AB$702,2,0)</f>
        <v/>
      </c>
      <c r="C221" s="418">
        <f>VLOOKUP(A221,'BASE DE DATOS'!$B$2:$AB$6821,12,0)</f>
        <v/>
      </c>
      <c r="D221" s="422">
        <f>VLOOKUP(A221,'BASE DE DATOS'!$B$2:$AB$6821,13,0)</f>
        <v/>
      </c>
      <c r="E221" s="413" t="n"/>
      <c r="F221" s="348" t="n"/>
      <c r="G221" s="348" t="n"/>
    </row>
    <row r="222" hidden="1" ht="24.95" customHeight="1" s="308">
      <c r="A222" s="422">
        <f>'BASE DE DATOS'!B223</f>
        <v/>
      </c>
      <c r="B222" s="418">
        <f>VLOOKUP(A222,'BASE DE DATOS'!$B$2:$AB$702,2,0)</f>
        <v/>
      </c>
      <c r="C222" s="418">
        <f>VLOOKUP(A222,'BASE DE DATOS'!$B$2:$AB$6821,12,0)</f>
        <v/>
      </c>
      <c r="D222" s="422">
        <f>VLOOKUP(A222,'BASE DE DATOS'!$B$2:$AB$6821,13,0)</f>
        <v/>
      </c>
      <c r="E222" s="413" t="n"/>
      <c r="F222" s="348" t="n"/>
      <c r="G222" s="348" t="n"/>
    </row>
    <row r="223" ht="24.95" customHeight="1" s="308">
      <c r="A223" s="422">
        <f>'BASE DE DATOS'!B224</f>
        <v/>
      </c>
      <c r="B223" s="418">
        <f>VLOOKUP(A223,'BASE DE DATOS'!$B$2:$AB$702,2,0)</f>
        <v/>
      </c>
      <c r="C223" s="418">
        <f>VLOOKUP(A223,'BASE DE DATOS'!$B$2:$AB$6821,12,0)</f>
        <v/>
      </c>
      <c r="D223" s="422">
        <f>VLOOKUP(A223,'BASE DE DATOS'!$B$2:$AB$6821,13,0)</f>
        <v/>
      </c>
      <c r="E223" s="413" t="n"/>
      <c r="F223" s="348" t="n"/>
      <c r="G223" s="348" t="n"/>
    </row>
    <row r="224" hidden="1" ht="24.95" customHeight="1" s="308">
      <c r="A224" s="422">
        <f>'BASE DE DATOS'!B225</f>
        <v/>
      </c>
      <c r="B224" s="418">
        <f>VLOOKUP(A224,'BASE DE DATOS'!$B$2:$AB$702,2,0)</f>
        <v/>
      </c>
      <c r="C224" s="418">
        <f>VLOOKUP(A224,'BASE DE DATOS'!$B$2:$AB$6821,12,0)</f>
        <v/>
      </c>
      <c r="D224" s="422">
        <f>VLOOKUP(A224,'BASE DE DATOS'!$B$2:$AB$6821,13,0)</f>
        <v/>
      </c>
      <c r="E224" s="413" t="n"/>
      <c r="F224" s="348" t="n"/>
      <c r="G224" s="348" t="n"/>
    </row>
    <row r="225" hidden="1" ht="24.95" customHeight="1" s="308">
      <c r="A225" s="422">
        <f>'BASE DE DATOS'!B226</f>
        <v/>
      </c>
      <c r="B225" s="418">
        <f>VLOOKUP(A225,'BASE DE DATOS'!$B$2:$AB$702,2,0)</f>
        <v/>
      </c>
      <c r="C225" s="418">
        <f>VLOOKUP(A225,'BASE DE DATOS'!$B$2:$AB$6821,12,0)</f>
        <v/>
      </c>
      <c r="D225" s="422">
        <f>VLOOKUP(A225,'BASE DE DATOS'!$B$2:$AB$6821,13,0)</f>
        <v/>
      </c>
      <c r="E225" s="413" t="n"/>
      <c r="F225" s="348" t="n"/>
      <c r="G225" s="348" t="n"/>
    </row>
    <row r="226" hidden="1" ht="24.95" customHeight="1" s="308">
      <c r="A226" s="422">
        <f>'BASE DE DATOS'!B227</f>
        <v/>
      </c>
      <c r="B226" s="418">
        <f>VLOOKUP(A226,'BASE DE DATOS'!$B$2:$AB$702,2,0)</f>
        <v/>
      </c>
      <c r="C226" s="418">
        <f>VLOOKUP(A226,'BASE DE DATOS'!$B$2:$AB$6821,12,0)</f>
        <v/>
      </c>
      <c r="D226" s="422">
        <f>VLOOKUP(A226,'BASE DE DATOS'!$B$2:$AB$6821,13,0)</f>
        <v/>
      </c>
      <c r="E226" s="413" t="n"/>
      <c r="F226" s="348" t="n"/>
      <c r="G226" s="348" t="n"/>
    </row>
    <row r="227" hidden="1" ht="24.95" customHeight="1" s="308">
      <c r="A227" s="422">
        <f>'BASE DE DATOS'!B228</f>
        <v/>
      </c>
      <c r="B227" s="418">
        <f>VLOOKUP(A227,'BASE DE DATOS'!$B$2:$AB$702,2,0)</f>
        <v/>
      </c>
      <c r="C227" s="418">
        <f>VLOOKUP(A227,'BASE DE DATOS'!$B$2:$AB$6821,12,0)</f>
        <v/>
      </c>
      <c r="D227" s="422">
        <f>VLOOKUP(A227,'BASE DE DATOS'!$B$2:$AB$6821,13,0)</f>
        <v/>
      </c>
      <c r="E227" s="413" t="n"/>
      <c r="F227" s="348" t="n"/>
      <c r="G227" s="348" t="n"/>
    </row>
    <row r="228" ht="24.95" customHeight="1" s="308">
      <c r="A228" s="422">
        <f>'BASE DE DATOS'!B229</f>
        <v/>
      </c>
      <c r="B228" s="418">
        <f>VLOOKUP(A228,'BASE DE DATOS'!$B$2:$AB$702,2,0)</f>
        <v/>
      </c>
      <c r="C228" s="418">
        <f>VLOOKUP(A228,'BASE DE DATOS'!$B$2:$AB$6821,12,0)</f>
        <v/>
      </c>
      <c r="D228" s="422">
        <f>VLOOKUP(A228,'BASE DE DATOS'!$B$2:$AB$6821,13,0)</f>
        <v/>
      </c>
      <c r="E228" s="413" t="n"/>
      <c r="F228" s="348" t="n"/>
      <c r="G228" s="348" t="n"/>
    </row>
    <row r="229" hidden="1" ht="24.95" customHeight="1" s="308">
      <c r="A229" s="422">
        <f>'BASE DE DATOS'!B231</f>
        <v/>
      </c>
      <c r="B229" s="418">
        <f>VLOOKUP(A229,'BASE DE DATOS'!$B$2:$AB$702,2,0)</f>
        <v/>
      </c>
      <c r="C229" s="418">
        <f>VLOOKUP(A229,'BASE DE DATOS'!$B$2:$AB$6821,12,0)</f>
        <v/>
      </c>
      <c r="D229" s="422">
        <f>VLOOKUP(A229,'BASE DE DATOS'!$B$2:$AB$6821,13,0)</f>
        <v/>
      </c>
      <c r="E229" s="413" t="n"/>
      <c r="F229" s="348" t="n"/>
      <c r="G229" s="348" t="n"/>
    </row>
    <row r="230" hidden="1" ht="24.95" customHeight="1" s="308">
      <c r="A230" s="422">
        <f>'BASE DE DATOS'!B232</f>
        <v/>
      </c>
      <c r="B230" s="418">
        <f>VLOOKUP(A230,'BASE DE DATOS'!$B$2:$AB$702,2,0)</f>
        <v/>
      </c>
      <c r="C230" s="418">
        <f>VLOOKUP(A230,'BASE DE DATOS'!$B$2:$AB$6821,12,0)</f>
        <v/>
      </c>
      <c r="D230" s="422">
        <f>VLOOKUP(A230,'BASE DE DATOS'!$B$2:$AB$6821,13,0)</f>
        <v/>
      </c>
      <c r="E230" s="413" t="n"/>
      <c r="F230" s="348" t="n"/>
      <c r="G230" s="348" t="n"/>
    </row>
    <row r="231" hidden="1" ht="24.95" customHeight="1" s="308">
      <c r="A231" s="422">
        <f>'BASE DE DATOS'!B233</f>
        <v/>
      </c>
      <c r="B231" s="418">
        <f>VLOOKUP(A231,'BASE DE DATOS'!$B$2:$AB$702,2,0)</f>
        <v/>
      </c>
      <c r="C231" s="418">
        <f>VLOOKUP(A231,'BASE DE DATOS'!$B$2:$AB$6821,12,0)</f>
        <v/>
      </c>
      <c r="D231" s="422">
        <f>VLOOKUP(A231,'BASE DE DATOS'!$B$2:$AB$6821,13,0)</f>
        <v/>
      </c>
      <c r="E231" s="413" t="n"/>
      <c r="F231" s="348" t="n"/>
      <c r="G231" s="348" t="n"/>
    </row>
    <row r="232" hidden="1" ht="24.95" customHeight="1" s="308">
      <c r="A232" s="422">
        <f>'BASE DE DATOS'!B234</f>
        <v/>
      </c>
      <c r="B232" s="418">
        <f>VLOOKUP(A232,'BASE DE DATOS'!$B$2:$AB$702,2,0)</f>
        <v/>
      </c>
      <c r="C232" s="418">
        <f>VLOOKUP(A232,'BASE DE DATOS'!$B$2:$AB$6821,12,0)</f>
        <v/>
      </c>
      <c r="D232" s="422">
        <f>VLOOKUP(A232,'BASE DE DATOS'!$B$2:$AB$6821,13,0)</f>
        <v/>
      </c>
      <c r="E232" s="413" t="n"/>
      <c r="F232" s="348" t="n"/>
      <c r="G232" s="348" t="n"/>
    </row>
    <row r="233" hidden="1" ht="24.95" customHeight="1" s="308">
      <c r="A233" s="422">
        <f>'BASE DE DATOS'!B235</f>
        <v/>
      </c>
      <c r="B233" s="418">
        <f>VLOOKUP(A233,'BASE DE DATOS'!$B$2:$AB$702,2,0)</f>
        <v/>
      </c>
      <c r="C233" s="418">
        <f>VLOOKUP(A233,'BASE DE DATOS'!$B$2:$AB$6821,12,0)</f>
        <v/>
      </c>
      <c r="D233" s="422">
        <f>VLOOKUP(A233,'BASE DE DATOS'!$B$2:$AB$6821,13,0)</f>
        <v/>
      </c>
      <c r="E233" s="413" t="n"/>
      <c r="F233" s="348" t="n"/>
      <c r="G233" s="348" t="n"/>
    </row>
    <row r="234" hidden="1" ht="24.95" customHeight="1" s="308">
      <c r="A234" s="422">
        <f>'BASE DE DATOS'!B236</f>
        <v/>
      </c>
      <c r="B234" s="418">
        <f>VLOOKUP(A234,'BASE DE DATOS'!$B$2:$AB$702,2,0)</f>
        <v/>
      </c>
      <c r="C234" s="418">
        <f>VLOOKUP(A234,'BASE DE DATOS'!$B$2:$AB$6821,12,0)</f>
        <v/>
      </c>
      <c r="D234" s="422">
        <f>VLOOKUP(A234,'BASE DE DATOS'!$B$2:$AB$6821,13,0)</f>
        <v/>
      </c>
      <c r="E234" s="413" t="n"/>
      <c r="F234" s="348" t="n"/>
      <c r="G234" s="348" t="n"/>
    </row>
    <row r="235" hidden="1" ht="24.95" customHeight="1" s="308">
      <c r="A235" s="422">
        <f>'BASE DE DATOS'!B237</f>
        <v/>
      </c>
      <c r="B235" s="418">
        <f>VLOOKUP(A235,'BASE DE DATOS'!$B$2:$AB$702,2,0)</f>
        <v/>
      </c>
      <c r="C235" s="418">
        <f>VLOOKUP(A235,'BASE DE DATOS'!$B$2:$AB$6821,12,0)</f>
        <v/>
      </c>
      <c r="D235" s="422">
        <f>VLOOKUP(A235,'BASE DE DATOS'!$B$2:$AB$6821,13,0)</f>
        <v/>
      </c>
      <c r="E235" s="413" t="n"/>
      <c r="F235" s="348" t="n"/>
      <c r="G235" s="348" t="n"/>
    </row>
    <row r="236" hidden="1" ht="24.95" customHeight="1" s="308">
      <c r="A236" s="422">
        <f>'BASE DE DATOS'!B238</f>
        <v/>
      </c>
      <c r="B236" s="418">
        <f>VLOOKUP(A236,'BASE DE DATOS'!$B$2:$AB$702,2,0)</f>
        <v/>
      </c>
      <c r="C236" s="418">
        <f>VLOOKUP(A236,'BASE DE DATOS'!$B$2:$AB$6821,12,0)</f>
        <v/>
      </c>
      <c r="D236" s="422">
        <f>VLOOKUP(A236,'BASE DE DATOS'!$B$2:$AB$6821,13,0)</f>
        <v/>
      </c>
      <c r="E236" s="413" t="n"/>
      <c r="F236" s="348" t="n"/>
      <c r="G236" s="348" t="n"/>
    </row>
    <row r="237" hidden="1" ht="24.95" customHeight="1" s="308">
      <c r="A237" s="422">
        <f>'BASE DE DATOS'!B239</f>
        <v/>
      </c>
      <c r="B237" s="418">
        <f>VLOOKUP(A237,'BASE DE DATOS'!$B$2:$AB$702,2,0)</f>
        <v/>
      </c>
      <c r="C237" s="418">
        <f>VLOOKUP(A237,'BASE DE DATOS'!$B$2:$AB$6821,12,0)</f>
        <v/>
      </c>
      <c r="D237" s="422">
        <f>VLOOKUP(A237,'BASE DE DATOS'!$B$2:$AB$6821,13,0)</f>
        <v/>
      </c>
      <c r="E237" s="413" t="n"/>
      <c r="F237" s="348" t="n"/>
      <c r="G237" s="348" t="n"/>
    </row>
    <row r="238" hidden="1" ht="24.95" customHeight="1" s="308">
      <c r="A238" s="422">
        <f>'BASE DE DATOS'!B240</f>
        <v/>
      </c>
      <c r="B238" s="418">
        <f>VLOOKUP(A238,'BASE DE DATOS'!$B$2:$AB$702,2,0)</f>
        <v/>
      </c>
      <c r="C238" s="418">
        <f>VLOOKUP(A238,'BASE DE DATOS'!$B$2:$AB$6821,12,0)</f>
        <v/>
      </c>
      <c r="D238" s="422">
        <f>VLOOKUP(A238,'BASE DE DATOS'!$B$2:$AB$6821,13,0)</f>
        <v/>
      </c>
      <c r="E238" s="413" t="n"/>
      <c r="F238" s="348" t="n"/>
      <c r="G238" s="348" t="n"/>
    </row>
    <row r="239" hidden="1" ht="24.95" customHeight="1" s="308">
      <c r="A239" s="422">
        <f>'BASE DE DATOS'!B241</f>
        <v/>
      </c>
      <c r="B239" s="418">
        <f>VLOOKUP(A239,'BASE DE DATOS'!$B$2:$AB$702,2,0)</f>
        <v/>
      </c>
      <c r="C239" s="418">
        <f>VLOOKUP(A239,'BASE DE DATOS'!$B$2:$AB$6821,12,0)</f>
        <v/>
      </c>
      <c r="D239" s="422">
        <f>VLOOKUP(A239,'BASE DE DATOS'!$B$2:$AB$6821,13,0)</f>
        <v/>
      </c>
      <c r="E239" s="413" t="n"/>
      <c r="F239" s="348" t="n"/>
      <c r="G239" s="348" t="n"/>
    </row>
    <row r="240" hidden="1" ht="24.95" customHeight="1" s="308">
      <c r="A240" s="422">
        <f>'BASE DE DATOS'!B242</f>
        <v/>
      </c>
      <c r="B240" s="418">
        <f>VLOOKUP(A240,'BASE DE DATOS'!$B$2:$AB$702,2,0)</f>
        <v/>
      </c>
      <c r="C240" s="418">
        <f>VLOOKUP(A240,'BASE DE DATOS'!$B$2:$AB$6821,12,0)</f>
        <v/>
      </c>
      <c r="D240" s="422">
        <f>VLOOKUP(A240,'BASE DE DATOS'!$B$2:$AB$6821,13,0)</f>
        <v/>
      </c>
      <c r="E240" s="413" t="n"/>
      <c r="F240" s="348" t="n"/>
      <c r="G240" s="348" t="n"/>
    </row>
    <row r="241" hidden="1" ht="24.95" customHeight="1" s="308">
      <c r="A241" s="422">
        <f>'BASE DE DATOS'!B243</f>
        <v/>
      </c>
      <c r="B241" s="418">
        <f>VLOOKUP(A241,'BASE DE DATOS'!$B$2:$AB$702,2,0)</f>
        <v/>
      </c>
      <c r="C241" s="418">
        <f>VLOOKUP(A241,'BASE DE DATOS'!$B$2:$AB$6821,12,0)</f>
        <v/>
      </c>
      <c r="D241" s="422">
        <f>VLOOKUP(A241,'BASE DE DATOS'!$B$2:$AB$6821,13,0)</f>
        <v/>
      </c>
      <c r="E241" s="413" t="n"/>
      <c r="F241" s="348" t="n"/>
      <c r="G241" s="348" t="n"/>
    </row>
    <row r="242" hidden="1" ht="24.95" customHeight="1" s="308">
      <c r="A242" s="422">
        <f>'BASE DE DATOS'!B244</f>
        <v/>
      </c>
      <c r="B242" s="418">
        <f>VLOOKUP(A242,'BASE DE DATOS'!$B$2:$AB$702,2,0)</f>
        <v/>
      </c>
      <c r="C242" s="418">
        <f>VLOOKUP(A242,'BASE DE DATOS'!$B$2:$AB$6821,12,0)</f>
        <v/>
      </c>
      <c r="D242" s="422">
        <f>VLOOKUP(A242,'BASE DE DATOS'!$B$2:$AB$6821,13,0)</f>
        <v/>
      </c>
      <c r="E242" s="413" t="n"/>
      <c r="F242" s="348" t="n"/>
      <c r="G242" s="348" t="n"/>
    </row>
    <row r="243" hidden="1" ht="24.95" customFormat="1" customHeight="1" s="98">
      <c r="A243" s="422">
        <f>'BASE DE DATOS'!B245</f>
        <v/>
      </c>
      <c r="B243" s="418">
        <f>VLOOKUP(A243,'BASE DE DATOS'!$B$2:$AB$702,2,0)</f>
        <v/>
      </c>
      <c r="C243" s="418">
        <f>VLOOKUP(A243,'BASE DE DATOS'!$B$2:$AB$6821,12,0)</f>
        <v/>
      </c>
      <c r="D243" s="422">
        <f>VLOOKUP(A243,'BASE DE DATOS'!$B$2:$AB$6821,13,0)</f>
        <v/>
      </c>
      <c r="E243" s="414" t="n"/>
      <c r="F243" s="352" t="n"/>
      <c r="G243" s="352" t="n"/>
    </row>
    <row r="244" hidden="1" ht="24.95" customHeight="1" s="308">
      <c r="A244" s="422">
        <f>'BASE DE DATOS'!B246</f>
        <v/>
      </c>
      <c r="B244" s="418">
        <f>VLOOKUP(A244,'BASE DE DATOS'!$B$2:$AB$702,2,0)</f>
        <v/>
      </c>
      <c r="C244" s="418">
        <f>VLOOKUP(A244,'BASE DE DATOS'!$B$2:$AB$6821,12,0)</f>
        <v/>
      </c>
      <c r="D244" s="422">
        <f>VLOOKUP(A244,'BASE DE DATOS'!$B$2:$AB$6821,13,0)</f>
        <v/>
      </c>
      <c r="E244" s="413" t="n"/>
      <c r="F244" s="348" t="n"/>
      <c r="G244" s="348" t="n"/>
    </row>
    <row r="245" hidden="1" ht="24.95" customHeight="1" s="308">
      <c r="A245" s="422">
        <f>'BASE DE DATOS'!B247</f>
        <v/>
      </c>
      <c r="B245" s="418">
        <f>VLOOKUP(A245,'BASE DE DATOS'!$B$2:$AB$702,2,0)</f>
        <v/>
      </c>
      <c r="C245" s="418">
        <f>VLOOKUP(A245,'BASE DE DATOS'!$B$2:$AB$6821,12,0)</f>
        <v/>
      </c>
      <c r="D245" s="422">
        <f>VLOOKUP(A245,'BASE DE DATOS'!$B$2:$AB$6821,13,0)</f>
        <v/>
      </c>
      <c r="E245" s="413" t="n"/>
      <c r="F245" s="348" t="n"/>
      <c r="G245" s="348" t="n"/>
    </row>
    <row r="246" hidden="1" ht="24.95" customHeight="1" s="308">
      <c r="A246" s="422">
        <f>'BASE DE DATOS'!B248</f>
        <v/>
      </c>
      <c r="B246" s="418">
        <f>VLOOKUP(A246,'BASE DE DATOS'!$B$2:$AB$702,2,0)</f>
        <v/>
      </c>
      <c r="C246" s="418">
        <f>VLOOKUP(A246,'BASE DE DATOS'!$B$2:$AB$6821,12,0)</f>
        <v/>
      </c>
      <c r="D246" s="422">
        <f>VLOOKUP(A246,'BASE DE DATOS'!$B$2:$AB$6821,13,0)</f>
        <v/>
      </c>
      <c r="E246" s="413" t="n"/>
      <c r="F246" s="348" t="n"/>
      <c r="G246" s="348" t="n"/>
    </row>
    <row r="247" hidden="1" ht="24.95" customHeight="1" s="308">
      <c r="A247" s="422">
        <f>'BASE DE DATOS'!B250</f>
        <v/>
      </c>
      <c r="B247" s="418">
        <f>VLOOKUP(A247,'BASE DE DATOS'!$B$2:$AB$702,2,0)</f>
        <v/>
      </c>
      <c r="C247" s="418">
        <f>VLOOKUP(A247,'BASE DE DATOS'!$B$2:$AB$6821,12,0)</f>
        <v/>
      </c>
      <c r="D247" s="422">
        <f>VLOOKUP(A247,'BASE DE DATOS'!$B$2:$AB$6821,13,0)</f>
        <v/>
      </c>
      <c r="E247" s="413" t="n"/>
      <c r="F247" s="348" t="n"/>
      <c r="G247" s="348" t="n"/>
    </row>
    <row r="248" hidden="1" ht="24.95" customHeight="1" s="308">
      <c r="A248" s="422">
        <f>'BASE DE DATOS'!B251</f>
        <v/>
      </c>
      <c r="B248" s="418">
        <f>VLOOKUP(A248,'BASE DE DATOS'!$B$2:$AB$702,2,0)</f>
        <v/>
      </c>
      <c r="C248" s="418">
        <f>VLOOKUP(A248,'BASE DE DATOS'!$B$2:$AB$6821,12,0)</f>
        <v/>
      </c>
      <c r="D248" s="422">
        <f>VLOOKUP(A248,'BASE DE DATOS'!$B$2:$AB$6821,13,0)</f>
        <v/>
      </c>
      <c r="E248" s="413" t="n"/>
      <c r="F248" s="348" t="n"/>
      <c r="G248" s="348" t="n"/>
    </row>
    <row r="249" hidden="1" ht="24.95" customHeight="1" s="308">
      <c r="A249" s="422">
        <f>'BASE DE DATOS'!B252</f>
        <v/>
      </c>
      <c r="B249" s="418">
        <f>VLOOKUP(A249,'BASE DE DATOS'!$B$2:$AB$702,2,0)</f>
        <v/>
      </c>
      <c r="C249" s="418">
        <f>VLOOKUP(A249,'BASE DE DATOS'!$B$2:$AB$6821,12,0)</f>
        <v/>
      </c>
      <c r="D249" s="422">
        <f>VLOOKUP(A249,'BASE DE DATOS'!$B$2:$AB$6821,13,0)</f>
        <v/>
      </c>
      <c r="E249" s="413" t="n"/>
      <c r="F249" s="348" t="n"/>
      <c r="G249" s="348" t="n"/>
    </row>
    <row r="250" hidden="1" ht="24.95" customHeight="1" s="308">
      <c r="A250" s="422">
        <f>'BASE DE DATOS'!B253</f>
        <v/>
      </c>
      <c r="B250" s="418">
        <f>VLOOKUP(A250,'BASE DE DATOS'!$B$2:$AB$702,2,0)</f>
        <v/>
      </c>
      <c r="C250" s="418">
        <f>VLOOKUP(A250,'BASE DE DATOS'!$B$2:$AB$6821,12,0)</f>
        <v/>
      </c>
      <c r="D250" s="422">
        <f>VLOOKUP(A250,'BASE DE DATOS'!$B$2:$AB$6821,13,0)</f>
        <v/>
      </c>
      <c r="E250" s="413" t="n"/>
      <c r="F250" s="348" t="n"/>
      <c r="G250" s="348" t="n"/>
    </row>
    <row r="251" hidden="1" ht="24.95" customFormat="1" customHeight="1" s="93">
      <c r="A251" s="422">
        <f>'BASE DE DATOS'!B254</f>
        <v/>
      </c>
      <c r="B251" s="418">
        <f>VLOOKUP(A251,'BASE DE DATOS'!$B$2:$AB$702,2,0)</f>
        <v/>
      </c>
      <c r="C251" s="418">
        <f>VLOOKUP(A251,'BASE DE DATOS'!$B$2:$AB$6821,12,0)</f>
        <v/>
      </c>
      <c r="D251" s="422">
        <f>VLOOKUP(A251,'BASE DE DATOS'!$B$2:$AB$6821,13,0)</f>
        <v/>
      </c>
      <c r="E251" s="416" t="n"/>
      <c r="F251" s="351" t="n"/>
      <c r="G251" s="351" t="n"/>
    </row>
    <row r="252" hidden="1" ht="24.95" customHeight="1" s="308">
      <c r="A252" s="422">
        <f>'BASE DE DATOS'!B255</f>
        <v/>
      </c>
      <c r="B252" s="418">
        <f>VLOOKUP(A252,'BASE DE DATOS'!$B$2:$AB$702,2,0)</f>
        <v/>
      </c>
      <c r="C252" s="418">
        <f>VLOOKUP(A252,'BASE DE DATOS'!$B$2:$AB$6821,12,0)</f>
        <v/>
      </c>
      <c r="D252" s="422">
        <f>VLOOKUP(A252,'BASE DE DATOS'!$B$2:$AB$6821,13,0)</f>
        <v/>
      </c>
      <c r="E252" s="413" t="n"/>
      <c r="F252" s="348" t="n"/>
      <c r="G252" s="348" t="n"/>
    </row>
    <row r="253" hidden="1" ht="24.95" customHeight="1" s="308">
      <c r="A253" s="422">
        <f>'BASE DE DATOS'!B256</f>
        <v/>
      </c>
      <c r="B253" s="418">
        <f>VLOOKUP(A253,'BASE DE DATOS'!$B$2:$AB$702,2,0)</f>
        <v/>
      </c>
      <c r="C253" s="418">
        <f>VLOOKUP(A253,'BASE DE DATOS'!$B$2:$AB$6821,12,0)</f>
        <v/>
      </c>
      <c r="D253" s="422">
        <f>VLOOKUP(A253,'BASE DE DATOS'!$B$2:$AB$6821,13,0)</f>
        <v/>
      </c>
      <c r="E253" s="413" t="n"/>
      <c r="F253" s="348" t="n"/>
      <c r="G253" s="348" t="n"/>
    </row>
    <row r="254" hidden="1" ht="24.95" customHeight="1" s="308">
      <c r="A254" s="422">
        <f>'BASE DE DATOS'!B257</f>
        <v/>
      </c>
      <c r="B254" s="418">
        <f>VLOOKUP(A254,'BASE DE DATOS'!$B$2:$AB$702,2,0)</f>
        <v/>
      </c>
      <c r="C254" s="418">
        <f>VLOOKUP(A254,'BASE DE DATOS'!$B$2:$AB$6821,12,0)</f>
        <v/>
      </c>
      <c r="D254" s="422">
        <f>VLOOKUP(A254,'BASE DE DATOS'!$B$2:$AB$6821,13,0)</f>
        <v/>
      </c>
      <c r="E254" s="413" t="n"/>
      <c r="F254" s="348" t="n"/>
      <c r="G254" s="348" t="n"/>
    </row>
    <row r="255" hidden="1" ht="24.95" customHeight="1" s="308">
      <c r="A255" s="422">
        <f>'BASE DE DATOS'!B258</f>
        <v/>
      </c>
      <c r="B255" s="418">
        <f>VLOOKUP(A255,'BASE DE DATOS'!$B$2:$AB$702,2,0)</f>
        <v/>
      </c>
      <c r="C255" s="418">
        <f>VLOOKUP(A255,'BASE DE DATOS'!$B$2:$AB$6821,12,0)</f>
        <v/>
      </c>
      <c r="D255" s="422">
        <f>VLOOKUP(A255,'BASE DE DATOS'!$B$2:$AB$6821,13,0)</f>
        <v/>
      </c>
      <c r="E255" s="413" t="n"/>
      <c r="F255" s="348" t="n"/>
      <c r="G255" s="348" t="n"/>
    </row>
    <row r="256" hidden="1" ht="24.95" customHeight="1" s="308">
      <c r="A256" s="422">
        <f>'BASE DE DATOS'!B259</f>
        <v/>
      </c>
      <c r="B256" s="418">
        <f>VLOOKUP(A256,'BASE DE DATOS'!$B$2:$AB$702,2,0)</f>
        <v/>
      </c>
      <c r="C256" s="418">
        <f>VLOOKUP(A256,'BASE DE DATOS'!$B$2:$AB$6821,12,0)</f>
        <v/>
      </c>
      <c r="D256" s="422">
        <f>VLOOKUP(A256,'BASE DE DATOS'!$B$2:$AB$6821,13,0)</f>
        <v/>
      </c>
      <c r="E256" s="413" t="n"/>
      <c r="F256" s="348" t="n"/>
      <c r="G256" s="348" t="n"/>
    </row>
    <row r="257" ht="24.95" customHeight="1" s="308">
      <c r="A257" s="422">
        <f>'BASE DE DATOS'!B260</f>
        <v/>
      </c>
      <c r="B257" s="418">
        <f>VLOOKUP(A257,'BASE DE DATOS'!$B$2:$AB$702,2,0)</f>
        <v/>
      </c>
      <c r="C257" s="418">
        <f>VLOOKUP(A257,'BASE DE DATOS'!$B$2:$AB$6821,12,0)</f>
        <v/>
      </c>
      <c r="D257" s="422">
        <f>VLOOKUP(A257,'BASE DE DATOS'!$B$2:$AB$6821,13,0)</f>
        <v/>
      </c>
      <c r="E257" s="413" t="n"/>
      <c r="F257" s="348" t="n"/>
      <c r="G257" s="348" t="n"/>
    </row>
    <row r="258" hidden="1" ht="24.95" customHeight="1" s="308">
      <c r="A258" s="422">
        <f>'BASE DE DATOS'!B261</f>
        <v/>
      </c>
      <c r="B258" s="418">
        <f>VLOOKUP(A258,'BASE DE DATOS'!$B$2:$AB$702,2,0)</f>
        <v/>
      </c>
      <c r="C258" s="418">
        <f>VLOOKUP(A258,'BASE DE DATOS'!$B$2:$AB$6821,12,0)</f>
        <v/>
      </c>
      <c r="D258" s="422">
        <f>VLOOKUP(A258,'BASE DE DATOS'!$B$2:$AB$6821,13,0)</f>
        <v/>
      </c>
      <c r="E258" s="413" t="n"/>
      <c r="F258" s="348" t="n"/>
      <c r="G258" s="348" t="n"/>
    </row>
    <row r="259" hidden="1" ht="24.95" customHeight="1" s="308">
      <c r="A259" s="422">
        <f>'BASE DE DATOS'!B262</f>
        <v/>
      </c>
      <c r="B259" s="418">
        <f>VLOOKUP(A259,'BASE DE DATOS'!$B$2:$AB$702,2,0)</f>
        <v/>
      </c>
      <c r="C259" s="418">
        <f>VLOOKUP(A259,'BASE DE DATOS'!$B$2:$AB$6821,12,0)</f>
        <v/>
      </c>
      <c r="D259" s="422">
        <f>VLOOKUP(A259,'BASE DE DATOS'!$B$2:$AB$6821,13,0)</f>
        <v/>
      </c>
      <c r="E259" s="413" t="n"/>
      <c r="F259" s="348" t="n"/>
      <c r="G259" s="348" t="n"/>
    </row>
    <row r="260" hidden="1" ht="24.95" customHeight="1" s="308">
      <c r="A260" s="422">
        <f>'BASE DE DATOS'!B263</f>
        <v/>
      </c>
      <c r="B260" s="418">
        <f>VLOOKUP(A260,'BASE DE DATOS'!$B$2:$AB$702,2,0)</f>
        <v/>
      </c>
      <c r="C260" s="418">
        <f>VLOOKUP(A260,'BASE DE DATOS'!$B$2:$AB$6821,12,0)</f>
        <v/>
      </c>
      <c r="D260" s="422">
        <f>VLOOKUP(A260,'BASE DE DATOS'!$B$2:$AB$6821,13,0)</f>
        <v/>
      </c>
      <c r="E260" s="413" t="n"/>
      <c r="F260" s="348" t="n"/>
      <c r="G260" s="348" t="n"/>
    </row>
    <row r="261" hidden="1" ht="24.95" customHeight="1" s="308">
      <c r="A261" s="422">
        <f>'BASE DE DATOS'!B264</f>
        <v/>
      </c>
      <c r="B261" s="418">
        <f>VLOOKUP(A261,'BASE DE DATOS'!$B$2:$AB$702,2,0)</f>
        <v/>
      </c>
      <c r="C261" s="418">
        <f>VLOOKUP(A261,'BASE DE DATOS'!$B$2:$AB$6821,12,0)</f>
        <v/>
      </c>
      <c r="D261" s="422">
        <f>VLOOKUP(A261,'BASE DE DATOS'!$B$2:$AB$6821,13,0)</f>
        <v/>
      </c>
      <c r="E261" s="413" t="n"/>
      <c r="F261" s="348" t="n"/>
      <c r="G261" s="348" t="n"/>
    </row>
    <row r="262" hidden="1" ht="24.95" customHeight="1" s="308">
      <c r="A262" s="422">
        <f>'BASE DE DATOS'!B265</f>
        <v/>
      </c>
      <c r="B262" s="418">
        <f>VLOOKUP(A262,'BASE DE DATOS'!$B$2:$AB$702,2,0)</f>
        <v/>
      </c>
      <c r="C262" s="418">
        <f>VLOOKUP(A262,'BASE DE DATOS'!$B$2:$AB$6821,12,0)</f>
        <v/>
      </c>
      <c r="D262" s="422">
        <f>VLOOKUP(A262,'BASE DE DATOS'!$B$2:$AB$6821,13,0)</f>
        <v/>
      </c>
      <c r="E262" s="413" t="n"/>
      <c r="F262" s="348" t="n"/>
      <c r="G262" s="348" t="n"/>
    </row>
    <row r="263" hidden="1" ht="24.95" customHeight="1" s="308">
      <c r="A263" s="422">
        <f>'BASE DE DATOS'!B266</f>
        <v/>
      </c>
      <c r="B263" s="418">
        <f>VLOOKUP(A263,'BASE DE DATOS'!$B$2:$AB$702,2,0)</f>
        <v/>
      </c>
      <c r="C263" s="418">
        <f>VLOOKUP(A263,'BASE DE DATOS'!$B$2:$AB$6821,12,0)</f>
        <v/>
      </c>
      <c r="D263" s="422">
        <f>VLOOKUP(A263,'BASE DE DATOS'!$B$2:$AB$6821,13,0)</f>
        <v/>
      </c>
      <c r="E263" s="413" t="n"/>
      <c r="F263" s="348" t="n"/>
      <c r="G263" s="348" t="n"/>
    </row>
    <row r="264" hidden="1" ht="24.95" customHeight="1" s="308">
      <c r="A264" s="422">
        <f>'BASE DE DATOS'!B267</f>
        <v/>
      </c>
      <c r="B264" s="418">
        <f>VLOOKUP(A264,'BASE DE DATOS'!$B$2:$AB$702,2,0)</f>
        <v/>
      </c>
      <c r="C264" s="418">
        <f>VLOOKUP(A264,'BASE DE DATOS'!$B$2:$AB$6821,12,0)</f>
        <v/>
      </c>
      <c r="D264" s="422">
        <f>VLOOKUP(A264,'BASE DE DATOS'!$B$2:$AB$6821,13,0)</f>
        <v/>
      </c>
      <c r="E264" s="413" t="n"/>
      <c r="F264" s="348" t="n"/>
      <c r="G264" s="348" t="n"/>
    </row>
    <row r="265" hidden="1" ht="24.95" customHeight="1" s="308">
      <c r="A265" s="422">
        <f>'BASE DE DATOS'!B268</f>
        <v/>
      </c>
      <c r="B265" s="418">
        <f>VLOOKUP(A265,'BASE DE DATOS'!$B$2:$AB$702,2,0)</f>
        <v/>
      </c>
      <c r="C265" s="418">
        <f>VLOOKUP(A265,'BASE DE DATOS'!$B$2:$AB$6821,12,0)</f>
        <v/>
      </c>
      <c r="D265" s="422">
        <f>VLOOKUP(A265,'BASE DE DATOS'!$B$2:$AB$6821,13,0)</f>
        <v/>
      </c>
      <c r="E265" s="413" t="n"/>
      <c r="F265" s="348" t="n"/>
      <c r="G265" s="348" t="n"/>
    </row>
    <row r="266" hidden="1" ht="24.95" customHeight="1" s="308">
      <c r="A266" s="422">
        <f>'BASE DE DATOS'!B269</f>
        <v/>
      </c>
      <c r="B266" s="418">
        <f>VLOOKUP(A266,'BASE DE DATOS'!$B$2:$AB$702,2,0)</f>
        <v/>
      </c>
      <c r="C266" s="418">
        <f>VLOOKUP(A266,'BASE DE DATOS'!$B$2:$AB$6821,12,0)</f>
        <v/>
      </c>
      <c r="D266" s="422">
        <f>VLOOKUP(A266,'BASE DE DATOS'!$B$2:$AB$6821,13,0)</f>
        <v/>
      </c>
      <c r="E266" s="413" t="n"/>
      <c r="F266" s="348" t="n"/>
      <c r="G266" s="348" t="n"/>
    </row>
    <row r="267" hidden="1" ht="24.95" customHeight="1" s="308">
      <c r="A267" s="422">
        <f>'BASE DE DATOS'!B270</f>
        <v/>
      </c>
      <c r="B267" s="418">
        <f>VLOOKUP(A267,'BASE DE DATOS'!$B$2:$AB$702,2,0)</f>
        <v/>
      </c>
      <c r="C267" s="418">
        <f>VLOOKUP(A267,'BASE DE DATOS'!$B$2:$AB$6821,12,0)</f>
        <v/>
      </c>
      <c r="D267" s="422">
        <f>VLOOKUP(A267,'BASE DE DATOS'!$B$2:$AB$6821,13,0)</f>
        <v/>
      </c>
      <c r="E267" s="413" t="n"/>
      <c r="F267" s="348" t="n"/>
      <c r="G267" s="348" t="n"/>
    </row>
    <row r="268" hidden="1" ht="24.95" customHeight="1" s="308">
      <c r="A268" s="422">
        <f>'BASE DE DATOS'!B271</f>
        <v/>
      </c>
      <c r="B268" s="418">
        <f>VLOOKUP(A268,'BASE DE DATOS'!$B$2:$AB$702,2,0)</f>
        <v/>
      </c>
      <c r="C268" s="418">
        <f>VLOOKUP(A268,'BASE DE DATOS'!$B$2:$AB$6821,12,0)</f>
        <v/>
      </c>
      <c r="D268" s="422">
        <f>VLOOKUP(A268,'BASE DE DATOS'!$B$2:$AB$6821,13,0)</f>
        <v/>
      </c>
      <c r="E268" s="413" t="n"/>
      <c r="F268" s="348" t="n"/>
      <c r="G268" s="348" t="n"/>
    </row>
    <row r="269" hidden="1" ht="24.95" customHeight="1" s="308">
      <c r="A269" s="422">
        <f>'BASE DE DATOS'!B272</f>
        <v/>
      </c>
      <c r="B269" s="418">
        <f>VLOOKUP(A269,'BASE DE DATOS'!$B$2:$AB$702,2,0)</f>
        <v/>
      </c>
      <c r="C269" s="418">
        <f>VLOOKUP(A269,'BASE DE DATOS'!$B$2:$AB$6821,12,0)</f>
        <v/>
      </c>
      <c r="D269" s="422">
        <f>VLOOKUP(A269,'BASE DE DATOS'!$B$2:$AB$6821,13,0)</f>
        <v/>
      </c>
      <c r="E269" s="413" t="n"/>
      <c r="F269" s="348" t="n"/>
      <c r="G269" s="348" t="n"/>
    </row>
    <row r="270" hidden="1" ht="24.95" customHeight="1" s="308">
      <c r="A270" s="422">
        <f>'BASE DE DATOS'!B273</f>
        <v/>
      </c>
      <c r="B270" s="418">
        <f>VLOOKUP(A270,'BASE DE DATOS'!$B$2:$AB$702,2,0)</f>
        <v/>
      </c>
      <c r="C270" s="418">
        <f>VLOOKUP(A270,'BASE DE DATOS'!$B$2:$AB$6821,12,0)</f>
        <v/>
      </c>
      <c r="D270" s="422">
        <f>VLOOKUP(A270,'BASE DE DATOS'!$B$2:$AB$6821,13,0)</f>
        <v/>
      </c>
      <c r="E270" s="413" t="n"/>
      <c r="F270" s="348" t="n"/>
      <c r="G270" s="348" t="n"/>
    </row>
    <row r="271" hidden="1" ht="24.95" customHeight="1" s="308">
      <c r="A271" s="422">
        <f>'BASE DE DATOS'!B274</f>
        <v/>
      </c>
      <c r="B271" s="418">
        <f>VLOOKUP(A271,'BASE DE DATOS'!$B$2:$AB$702,2,0)</f>
        <v/>
      </c>
      <c r="C271" s="418">
        <f>VLOOKUP(A271,'BASE DE DATOS'!$B$2:$AB$6821,12,0)</f>
        <v/>
      </c>
      <c r="D271" s="422">
        <f>VLOOKUP(A271,'BASE DE DATOS'!$B$2:$AB$6821,13,0)</f>
        <v/>
      </c>
      <c r="E271" s="413" t="n"/>
      <c r="F271" s="348" t="n"/>
      <c r="G271" s="348" t="n"/>
    </row>
    <row r="272" hidden="1" ht="24.95" customHeight="1" s="308">
      <c r="A272" s="422">
        <f>'BASE DE DATOS'!B275</f>
        <v/>
      </c>
      <c r="B272" s="418">
        <f>VLOOKUP(A272,'BASE DE DATOS'!$B$2:$AB$702,2,0)</f>
        <v/>
      </c>
      <c r="C272" s="418">
        <f>VLOOKUP(A272,'BASE DE DATOS'!$B$2:$AB$6821,12,0)</f>
        <v/>
      </c>
      <c r="D272" s="422">
        <f>VLOOKUP(A272,'BASE DE DATOS'!$B$2:$AB$6821,13,0)</f>
        <v/>
      </c>
      <c r="E272" s="413" t="n"/>
      <c r="F272" s="348" t="n"/>
      <c r="G272" s="348" t="n"/>
    </row>
    <row r="273" hidden="1" ht="24.95" customHeight="1" s="308">
      <c r="A273" s="422">
        <f>'BASE DE DATOS'!B276</f>
        <v/>
      </c>
      <c r="B273" s="418">
        <f>VLOOKUP(A273,'BASE DE DATOS'!$B$2:$AB$702,2,0)</f>
        <v/>
      </c>
      <c r="C273" s="418">
        <f>VLOOKUP(A273,'BASE DE DATOS'!$B$2:$AB$6821,12,0)</f>
        <v/>
      </c>
      <c r="D273" s="422">
        <f>VLOOKUP(A273,'BASE DE DATOS'!$B$2:$AB$6821,13,0)</f>
        <v/>
      </c>
      <c r="E273" s="413" t="n"/>
      <c r="F273" s="348" t="n"/>
      <c r="G273" s="348" t="n"/>
    </row>
    <row r="274" hidden="1" ht="24.95" customHeight="1" s="308">
      <c r="A274" s="422">
        <f>'BASE DE DATOS'!B277</f>
        <v/>
      </c>
      <c r="B274" s="418">
        <f>VLOOKUP(A274,'BASE DE DATOS'!$B$2:$AB$702,2,0)</f>
        <v/>
      </c>
      <c r="C274" s="418">
        <f>VLOOKUP(A274,'BASE DE DATOS'!$B$2:$AB$6821,12,0)</f>
        <v/>
      </c>
      <c r="D274" s="422">
        <f>VLOOKUP(A274,'BASE DE DATOS'!$B$2:$AB$6821,13,0)</f>
        <v/>
      </c>
      <c r="E274" s="413" t="n"/>
      <c r="F274" s="348" t="n"/>
      <c r="G274" s="348" t="n"/>
    </row>
    <row r="275" ht="24.95" customHeight="1" s="308">
      <c r="A275" s="422">
        <f>'BASE DE DATOS'!B278</f>
        <v/>
      </c>
      <c r="B275" s="418">
        <f>VLOOKUP(A275,'BASE DE DATOS'!$B$2:$AB$702,2,0)</f>
        <v/>
      </c>
      <c r="C275" s="418">
        <f>VLOOKUP(A275,'BASE DE DATOS'!$B$2:$AB$6821,12,0)</f>
        <v/>
      </c>
      <c r="D275" s="422">
        <f>VLOOKUP(A275,'BASE DE DATOS'!$B$2:$AB$6821,13,0)</f>
        <v/>
      </c>
      <c r="E275" s="413" t="n"/>
      <c r="F275" s="348" t="n"/>
      <c r="G275" s="348" t="n"/>
    </row>
    <row r="276" hidden="1" ht="24.95" customHeight="1" s="308">
      <c r="A276" s="422">
        <f>'BASE DE DATOS'!B279</f>
        <v/>
      </c>
      <c r="B276" s="418">
        <f>VLOOKUP(A276,'BASE DE DATOS'!$B$2:$AB$702,2,0)</f>
        <v/>
      </c>
      <c r="C276" s="418">
        <f>VLOOKUP(A276,'BASE DE DATOS'!$B$2:$AB$6821,12,0)</f>
        <v/>
      </c>
      <c r="D276" s="422">
        <f>VLOOKUP(A276,'BASE DE DATOS'!$B$2:$AB$6821,13,0)</f>
        <v/>
      </c>
      <c r="E276" s="413" t="n"/>
      <c r="F276" s="348" t="n"/>
      <c r="G276" s="348" t="n"/>
    </row>
    <row r="277" ht="24.95" customHeight="1" s="308">
      <c r="A277" s="422">
        <f>'BASE DE DATOS'!B280</f>
        <v/>
      </c>
      <c r="B277" s="418">
        <f>VLOOKUP(A277,'BASE DE DATOS'!$B$2:$AB$702,2,0)</f>
        <v/>
      </c>
      <c r="C277" s="418">
        <f>VLOOKUP(A277,'BASE DE DATOS'!$B$2:$AB$6821,12,0)</f>
        <v/>
      </c>
      <c r="D277" s="422">
        <f>VLOOKUP(A277,'BASE DE DATOS'!$B$2:$AB$6821,13,0)</f>
        <v/>
      </c>
      <c r="E277" s="413" t="n"/>
      <c r="F277" s="348" t="n"/>
      <c r="G277" s="348" t="n"/>
    </row>
    <row r="278" hidden="1" ht="24.95" customHeight="1" s="308">
      <c r="A278" s="422">
        <f>'BASE DE DATOS'!B282</f>
        <v/>
      </c>
      <c r="B278" s="418">
        <f>VLOOKUP(A278,'BASE DE DATOS'!$B$2:$AB$702,2,0)</f>
        <v/>
      </c>
      <c r="C278" s="418">
        <f>VLOOKUP(A278,'BASE DE DATOS'!$B$2:$AB$6821,12,0)</f>
        <v/>
      </c>
      <c r="D278" s="422">
        <f>VLOOKUP(A278,'BASE DE DATOS'!$B$2:$AB$6821,13,0)</f>
        <v/>
      </c>
      <c r="E278" s="413" t="n"/>
      <c r="F278" s="348" t="n"/>
      <c r="G278" s="348" t="n"/>
    </row>
    <row r="279" hidden="1" ht="24.95" customHeight="1" s="308">
      <c r="A279" s="422">
        <f>'BASE DE DATOS'!B283</f>
        <v/>
      </c>
      <c r="B279" s="418">
        <f>VLOOKUP(A279,'BASE DE DATOS'!$B$2:$AB$702,2,0)</f>
        <v/>
      </c>
      <c r="C279" s="418">
        <f>VLOOKUP(A279,'BASE DE DATOS'!$B$2:$AB$6821,12,0)</f>
        <v/>
      </c>
      <c r="D279" s="422">
        <f>VLOOKUP(A279,'BASE DE DATOS'!$B$2:$AB$6821,13,0)</f>
        <v/>
      </c>
      <c r="E279" s="413" t="n"/>
      <c r="F279" s="348" t="n"/>
      <c r="G279" s="348" t="n"/>
    </row>
    <row r="280" hidden="1" ht="24.95" customHeight="1" s="308">
      <c r="A280" s="422">
        <f>'BASE DE DATOS'!B284</f>
        <v/>
      </c>
      <c r="B280" s="418">
        <f>VLOOKUP(A280,'BASE DE DATOS'!$B$2:$AB$702,2,0)</f>
        <v/>
      </c>
      <c r="C280" s="418">
        <f>VLOOKUP(A280,'BASE DE DATOS'!$B$2:$AB$6821,12,0)</f>
        <v/>
      </c>
      <c r="D280" s="422">
        <f>VLOOKUP(A280,'BASE DE DATOS'!$B$2:$AB$6821,13,0)</f>
        <v/>
      </c>
      <c r="E280" s="413" t="n"/>
      <c r="F280" s="348" t="n"/>
      <c r="G280" s="348" t="n"/>
    </row>
    <row r="281" ht="24.95" customHeight="1" s="308">
      <c r="A281" s="422">
        <f>'BASE DE DATOS'!B285</f>
        <v/>
      </c>
      <c r="B281" s="418">
        <f>VLOOKUP(A281,'BASE DE DATOS'!$B$2:$AB$702,2,0)</f>
        <v/>
      </c>
      <c r="C281" s="418">
        <f>VLOOKUP(A281,'BASE DE DATOS'!$B$2:$AB$6821,12,0)</f>
        <v/>
      </c>
      <c r="D281" s="422">
        <f>VLOOKUP(A281,'BASE DE DATOS'!$B$2:$AB$6821,13,0)</f>
        <v/>
      </c>
      <c r="E281" s="413" t="n"/>
      <c r="F281" s="348" t="n"/>
      <c r="G281" s="348" t="n"/>
    </row>
    <row r="282" hidden="1" ht="24.95" customHeight="1" s="308">
      <c r="A282" s="422">
        <f>'BASE DE DATOS'!B286</f>
        <v/>
      </c>
      <c r="B282" s="418">
        <f>VLOOKUP(A282,'BASE DE DATOS'!$B$2:$AB$702,2,0)</f>
        <v/>
      </c>
      <c r="C282" s="418">
        <f>VLOOKUP(A282,'BASE DE DATOS'!$B$2:$AB$6821,12,0)</f>
        <v/>
      </c>
      <c r="D282" s="422">
        <f>VLOOKUP(A282,'BASE DE DATOS'!$B$2:$AB$6821,13,0)</f>
        <v/>
      </c>
      <c r="E282" s="413" t="n"/>
      <c r="F282" s="348" t="n"/>
      <c r="G282" s="348" t="n"/>
    </row>
    <row r="283" hidden="1" ht="24.95" customHeight="1" s="308">
      <c r="A283" s="422">
        <f>'BASE DE DATOS'!B287</f>
        <v/>
      </c>
      <c r="B283" s="418">
        <f>VLOOKUP(A283,'BASE DE DATOS'!$B$2:$AB$702,2,0)</f>
        <v/>
      </c>
      <c r="C283" s="418">
        <f>VLOOKUP(A283,'BASE DE DATOS'!$B$2:$AB$6821,12,0)</f>
        <v/>
      </c>
      <c r="D283" s="422">
        <f>VLOOKUP(A283,'BASE DE DATOS'!$B$2:$AB$6821,13,0)</f>
        <v/>
      </c>
      <c r="E283" s="413" t="n"/>
      <c r="F283" s="348" t="n"/>
      <c r="G283" s="348" t="n"/>
    </row>
    <row r="284" hidden="1" ht="24.95" customHeight="1" s="308">
      <c r="A284" s="422">
        <f>'BASE DE DATOS'!B288</f>
        <v/>
      </c>
      <c r="B284" s="418">
        <f>VLOOKUP(A284,'BASE DE DATOS'!$B$2:$AB$702,2,0)</f>
        <v/>
      </c>
      <c r="C284" s="418">
        <f>VLOOKUP(A284,'BASE DE DATOS'!$B$2:$AB$6821,12,0)</f>
        <v/>
      </c>
      <c r="D284" s="422">
        <f>VLOOKUP(A284,'BASE DE DATOS'!$B$2:$AB$6821,13,0)</f>
        <v/>
      </c>
      <c r="E284" s="413" t="n"/>
      <c r="F284" s="348" t="n"/>
      <c r="G284" s="348" t="n"/>
    </row>
    <row r="285" hidden="1" ht="24.95" customHeight="1" s="308">
      <c r="A285" s="422">
        <f>'BASE DE DATOS'!B289</f>
        <v/>
      </c>
      <c r="B285" s="418">
        <f>VLOOKUP(A285,'BASE DE DATOS'!$B$2:$AB$702,2,0)</f>
        <v/>
      </c>
      <c r="C285" s="418">
        <f>VLOOKUP(A285,'BASE DE DATOS'!$B$2:$AB$6821,12,0)</f>
        <v/>
      </c>
      <c r="D285" s="422">
        <f>VLOOKUP(A285,'BASE DE DATOS'!$B$2:$AB$6821,13,0)</f>
        <v/>
      </c>
      <c r="E285" s="413" t="n"/>
      <c r="F285" s="348" t="n"/>
      <c r="G285" s="348" t="n"/>
    </row>
    <row r="286" hidden="1" ht="24.95" customHeight="1" s="308">
      <c r="A286" s="422">
        <f>'BASE DE DATOS'!B290</f>
        <v/>
      </c>
      <c r="B286" s="418">
        <f>VLOOKUP(A286,'BASE DE DATOS'!$B$2:$AB$702,2,0)</f>
        <v/>
      </c>
      <c r="C286" s="418">
        <f>VLOOKUP(A286,'BASE DE DATOS'!$B$2:$AB$6821,12,0)</f>
        <v/>
      </c>
      <c r="D286" s="422">
        <f>VLOOKUP(A286,'BASE DE DATOS'!$B$2:$AB$6821,13,0)</f>
        <v/>
      </c>
      <c r="E286" s="413" t="n"/>
      <c r="F286" s="348" t="n"/>
      <c r="G286" s="348" t="n"/>
    </row>
    <row r="287" hidden="1" ht="24.95" customHeight="1" s="308">
      <c r="A287" s="422">
        <f>'BASE DE DATOS'!B291</f>
        <v/>
      </c>
      <c r="B287" s="418">
        <f>VLOOKUP(A287,'BASE DE DATOS'!$B$2:$AB$702,2,0)</f>
        <v/>
      </c>
      <c r="C287" s="418">
        <f>VLOOKUP(A287,'BASE DE DATOS'!$B$2:$AB$6821,12,0)</f>
        <v/>
      </c>
      <c r="D287" s="422">
        <f>VLOOKUP(A287,'BASE DE DATOS'!$B$2:$AB$6821,13,0)</f>
        <v/>
      </c>
      <c r="E287" s="413" t="n"/>
      <c r="F287" s="348" t="n"/>
      <c r="G287" s="348" t="n"/>
    </row>
    <row r="288" ht="24.95" customHeight="1" s="308">
      <c r="A288" s="422">
        <f>'BASE DE DATOS'!B292</f>
        <v/>
      </c>
      <c r="B288" s="418">
        <f>VLOOKUP(A288,'BASE DE DATOS'!$B$2:$AB$702,2,0)</f>
        <v/>
      </c>
      <c r="C288" s="418">
        <f>VLOOKUP(A288,'BASE DE DATOS'!$B$2:$AB$6821,12,0)</f>
        <v/>
      </c>
      <c r="D288" s="422">
        <f>VLOOKUP(A288,'BASE DE DATOS'!$B$2:$AB$6821,13,0)</f>
        <v/>
      </c>
      <c r="E288" s="413" t="n"/>
      <c r="F288" s="348" t="n"/>
      <c r="G288" s="348" t="n"/>
    </row>
    <row r="289" hidden="1" ht="24.95" customHeight="1" s="308">
      <c r="A289" s="422">
        <f>'BASE DE DATOS'!B293</f>
        <v/>
      </c>
      <c r="B289" s="418">
        <f>VLOOKUP(A289,'BASE DE DATOS'!$B$2:$AB$702,2,0)</f>
        <v/>
      </c>
      <c r="C289" s="418">
        <f>VLOOKUP(A289,'BASE DE DATOS'!$B$2:$AB$6821,12,0)</f>
        <v/>
      </c>
      <c r="D289" s="422">
        <f>VLOOKUP(A289,'BASE DE DATOS'!$B$2:$AB$6821,13,0)</f>
        <v/>
      </c>
      <c r="E289" s="413" t="n"/>
      <c r="F289" s="348" t="n"/>
      <c r="G289" s="348" t="n"/>
    </row>
    <row r="290" hidden="1" ht="24.95" customHeight="1" s="308">
      <c r="A290" s="422">
        <f>'BASE DE DATOS'!B294</f>
        <v/>
      </c>
      <c r="B290" s="418">
        <f>VLOOKUP(A290,'BASE DE DATOS'!$B$2:$AB$702,2,0)</f>
        <v/>
      </c>
      <c r="C290" s="418">
        <f>VLOOKUP(A290,'BASE DE DATOS'!$B$2:$AB$6821,12,0)</f>
        <v/>
      </c>
      <c r="D290" s="422">
        <f>VLOOKUP(A290,'BASE DE DATOS'!$B$2:$AB$6821,13,0)</f>
        <v/>
      </c>
      <c r="E290" s="413" t="n"/>
      <c r="F290" s="348" t="n"/>
      <c r="G290" s="348" t="n"/>
    </row>
    <row r="291" hidden="1" ht="24.95" customHeight="1" s="308">
      <c r="A291" s="422">
        <f>'BASE DE DATOS'!B295</f>
        <v/>
      </c>
      <c r="B291" s="418">
        <f>VLOOKUP(A291,'BASE DE DATOS'!$B$2:$AB$702,2,0)</f>
        <v/>
      </c>
      <c r="C291" s="418">
        <f>VLOOKUP(A291,'BASE DE DATOS'!$B$2:$AB$6821,12,0)</f>
        <v/>
      </c>
      <c r="D291" s="422">
        <f>VLOOKUP(A291,'BASE DE DATOS'!$B$2:$AB$6821,13,0)</f>
        <v/>
      </c>
      <c r="E291" s="413" t="n"/>
      <c r="F291" s="348" t="n"/>
      <c r="G291" s="348" t="n"/>
    </row>
    <row r="292" ht="24.95" customHeight="1" s="308">
      <c r="A292" s="422">
        <f>'BASE DE DATOS'!B296</f>
        <v/>
      </c>
      <c r="B292" s="418">
        <f>VLOOKUP(A292,'BASE DE DATOS'!$B$2:$AB$702,2,0)</f>
        <v/>
      </c>
      <c r="C292" s="418">
        <f>VLOOKUP(A292,'BASE DE DATOS'!$B$2:$AB$6821,12,0)</f>
        <v/>
      </c>
      <c r="D292" s="422">
        <f>VLOOKUP(A292,'BASE DE DATOS'!$B$2:$AB$6821,13,0)</f>
        <v/>
      </c>
      <c r="E292" s="413" t="n"/>
      <c r="F292" s="348" t="n"/>
      <c r="G292" s="348" t="n"/>
    </row>
    <row r="293" hidden="1" ht="24.95" customHeight="1" s="308">
      <c r="A293" s="422">
        <f>'BASE DE DATOS'!B297</f>
        <v/>
      </c>
      <c r="B293" s="418">
        <f>VLOOKUP(A293,'BASE DE DATOS'!$B$2:$AB$702,2,0)</f>
        <v/>
      </c>
      <c r="C293" s="418">
        <f>VLOOKUP(A293,'BASE DE DATOS'!$B$2:$AB$6821,12,0)</f>
        <v/>
      </c>
      <c r="D293" s="422">
        <f>VLOOKUP(A293,'BASE DE DATOS'!$B$2:$AB$6821,13,0)</f>
        <v/>
      </c>
      <c r="E293" s="413" t="n"/>
      <c r="F293" s="348" t="n"/>
      <c r="G293" s="348" t="n"/>
    </row>
    <row r="294" hidden="1" ht="24.95" customHeight="1" s="308">
      <c r="A294" s="422">
        <f>'BASE DE DATOS'!B298</f>
        <v/>
      </c>
      <c r="B294" s="418">
        <f>VLOOKUP(A294,'BASE DE DATOS'!$B$2:$AB$702,2,0)</f>
        <v/>
      </c>
      <c r="C294" s="418">
        <f>VLOOKUP(A294,'BASE DE DATOS'!$B$2:$AB$6821,12,0)</f>
        <v/>
      </c>
      <c r="D294" s="422">
        <f>VLOOKUP(A294,'BASE DE DATOS'!$B$2:$AB$6821,13,0)</f>
        <v/>
      </c>
      <c r="E294" s="413" t="n"/>
      <c r="F294" s="348" t="n"/>
      <c r="G294" s="348" t="n"/>
    </row>
    <row r="295" hidden="1" ht="24.95" customHeight="1" s="308">
      <c r="A295" s="422">
        <f>'BASE DE DATOS'!B299</f>
        <v/>
      </c>
      <c r="B295" s="418">
        <f>VLOOKUP(A295,'BASE DE DATOS'!$B$2:$AB$702,2,0)</f>
        <v/>
      </c>
      <c r="C295" s="418">
        <f>VLOOKUP(A295,'BASE DE DATOS'!$B$2:$AB$6821,12,0)</f>
        <v/>
      </c>
      <c r="D295" s="422">
        <f>VLOOKUP(A295,'BASE DE DATOS'!$B$2:$AB$6821,13,0)</f>
        <v/>
      </c>
      <c r="E295" s="413" t="n"/>
      <c r="F295" s="348" t="n"/>
      <c r="G295" s="348" t="n"/>
    </row>
    <row r="296" hidden="1" ht="24.95" customHeight="1" s="308">
      <c r="A296" s="422">
        <f>'BASE DE DATOS'!B300</f>
        <v/>
      </c>
      <c r="B296" s="418">
        <f>VLOOKUP(A296,'BASE DE DATOS'!$B$2:$AB$702,2,0)</f>
        <v/>
      </c>
      <c r="C296" s="418">
        <f>VLOOKUP(A296,'BASE DE DATOS'!$B$2:$AB$6821,12,0)</f>
        <v/>
      </c>
      <c r="D296" s="422">
        <f>VLOOKUP(A296,'BASE DE DATOS'!$B$2:$AB$6821,13,0)</f>
        <v/>
      </c>
      <c r="E296" s="413" t="n"/>
      <c r="F296" s="348" t="n"/>
      <c r="G296" s="348" t="n"/>
    </row>
    <row r="297" hidden="1" ht="24.95" customHeight="1" s="308">
      <c r="A297" s="422">
        <f>'BASE DE DATOS'!B301</f>
        <v/>
      </c>
      <c r="B297" s="418">
        <f>VLOOKUP(A297,'BASE DE DATOS'!$B$2:$AB$702,2,0)</f>
        <v/>
      </c>
      <c r="C297" s="418">
        <f>VLOOKUP(A297,'BASE DE DATOS'!$B$2:$AB$6821,12,0)</f>
        <v/>
      </c>
      <c r="D297" s="422">
        <f>VLOOKUP(A297,'BASE DE DATOS'!$B$2:$AB$6821,13,0)</f>
        <v/>
      </c>
      <c r="E297" s="413" t="n"/>
      <c r="F297" s="348" t="n"/>
      <c r="G297" s="348" t="n"/>
    </row>
    <row r="298" ht="24.95" customHeight="1" s="308">
      <c r="A298" s="422">
        <f>'BASE DE DATOS'!B302</f>
        <v/>
      </c>
      <c r="B298" s="418">
        <f>VLOOKUP(A298,'BASE DE DATOS'!$B$2:$AB$702,2,0)</f>
        <v/>
      </c>
      <c r="C298" s="418">
        <f>VLOOKUP(A298,'BASE DE DATOS'!$B$2:$AB$6821,12,0)</f>
        <v/>
      </c>
      <c r="D298" s="422">
        <f>VLOOKUP(A298,'BASE DE DATOS'!$B$2:$AB$6821,13,0)</f>
        <v/>
      </c>
      <c r="E298" s="413" t="n"/>
      <c r="F298" s="348" t="n"/>
      <c r="G298" s="348" t="n"/>
    </row>
    <row r="299" hidden="1" ht="24.95" customHeight="1" s="308">
      <c r="A299" s="422">
        <f>'BASE DE DATOS'!B303</f>
        <v/>
      </c>
      <c r="B299" s="418">
        <f>VLOOKUP(A299,'BASE DE DATOS'!$B$2:$AB$702,2,0)</f>
        <v/>
      </c>
      <c r="C299" s="418">
        <f>VLOOKUP(A299,'BASE DE DATOS'!$B$2:$AB$6821,12,0)</f>
        <v/>
      </c>
      <c r="D299" s="422">
        <f>VLOOKUP(A299,'BASE DE DATOS'!$B$2:$AB$6821,13,0)</f>
        <v/>
      </c>
      <c r="E299" s="413" t="n"/>
      <c r="F299" s="348" t="n"/>
      <c r="G299" s="348" t="n"/>
    </row>
    <row r="300" hidden="1" ht="24.95" customHeight="1" s="308">
      <c r="A300" s="422">
        <f>'BASE DE DATOS'!B304</f>
        <v/>
      </c>
      <c r="B300" s="418">
        <f>VLOOKUP(A300,'BASE DE DATOS'!$B$2:$AB$702,2,0)</f>
        <v/>
      </c>
      <c r="C300" s="418">
        <f>VLOOKUP(A300,'BASE DE DATOS'!$B$2:$AB$6821,12,0)</f>
        <v/>
      </c>
      <c r="D300" s="422">
        <f>VLOOKUP(A300,'BASE DE DATOS'!$B$2:$AB$6821,13,0)</f>
        <v/>
      </c>
      <c r="E300" s="413" t="n"/>
      <c r="F300" s="348" t="n"/>
      <c r="G300" s="348" t="n"/>
    </row>
    <row r="301" hidden="1" ht="24.95" customHeight="1" s="308">
      <c r="A301" s="422">
        <f>'BASE DE DATOS'!B305</f>
        <v/>
      </c>
      <c r="B301" s="418">
        <f>VLOOKUP(A301,'BASE DE DATOS'!$B$2:$AB$702,2,0)</f>
        <v/>
      </c>
      <c r="C301" s="418">
        <f>VLOOKUP(A301,'BASE DE DATOS'!$B$2:$AB$6821,12,0)</f>
        <v/>
      </c>
      <c r="D301" s="422">
        <f>VLOOKUP(A301,'BASE DE DATOS'!$B$2:$AB$6821,13,0)</f>
        <v/>
      </c>
      <c r="E301" s="413" t="n"/>
      <c r="F301" s="348" t="n"/>
      <c r="G301" s="348" t="n"/>
    </row>
    <row r="302" hidden="1" ht="24.95" customHeight="1" s="308">
      <c r="A302" s="422">
        <f>'BASE DE DATOS'!B307</f>
        <v/>
      </c>
      <c r="B302" s="418">
        <f>VLOOKUP(A302,'BASE DE DATOS'!$B$2:$AB$702,2,0)</f>
        <v/>
      </c>
      <c r="C302" s="418">
        <f>VLOOKUP(A302,'BASE DE DATOS'!$B$2:$AB$6821,12,0)</f>
        <v/>
      </c>
      <c r="D302" s="422">
        <f>VLOOKUP(A302,'BASE DE DATOS'!$B$2:$AB$6821,13,0)</f>
        <v/>
      </c>
      <c r="E302" s="413" t="n"/>
      <c r="F302" s="348" t="n"/>
      <c r="G302" s="348" t="n"/>
    </row>
    <row r="303" hidden="1" ht="24.95" customHeight="1" s="308">
      <c r="A303" s="422">
        <f>'BASE DE DATOS'!B308</f>
        <v/>
      </c>
      <c r="B303" s="418">
        <f>VLOOKUP(A303,'BASE DE DATOS'!$B$2:$AB$702,2,0)</f>
        <v/>
      </c>
      <c r="C303" s="418">
        <f>VLOOKUP(A303,'BASE DE DATOS'!$B$2:$AB$6821,12,0)</f>
        <v/>
      </c>
      <c r="D303" s="422">
        <f>VLOOKUP(A303,'BASE DE DATOS'!$B$2:$AB$6821,13,0)</f>
        <v/>
      </c>
      <c r="E303" s="413" t="n"/>
      <c r="F303" s="348" t="n"/>
      <c r="G303" s="348" t="n"/>
    </row>
    <row r="304" hidden="1" ht="24.95" customHeight="1" s="308">
      <c r="A304" s="422">
        <f>'BASE DE DATOS'!B309</f>
        <v/>
      </c>
      <c r="B304" s="418">
        <f>VLOOKUP(A304,'BASE DE DATOS'!$B$2:$AB$702,2,0)</f>
        <v/>
      </c>
      <c r="C304" s="418">
        <f>VLOOKUP(A304,'BASE DE DATOS'!$B$2:$AB$6821,12,0)</f>
        <v/>
      </c>
      <c r="D304" s="422">
        <f>VLOOKUP(A304,'BASE DE DATOS'!$B$2:$AB$6821,13,0)</f>
        <v/>
      </c>
      <c r="E304" s="413" t="n"/>
      <c r="F304" s="348" t="n"/>
      <c r="G304" s="348" t="n"/>
    </row>
    <row r="305" hidden="1" ht="24.95" customHeight="1" s="308">
      <c r="A305" s="422">
        <f>'BASE DE DATOS'!B310</f>
        <v/>
      </c>
      <c r="B305" s="418">
        <f>VLOOKUP(A305,'BASE DE DATOS'!$B$2:$AB$702,2,0)</f>
        <v/>
      </c>
      <c r="C305" s="418">
        <f>VLOOKUP(A305,'BASE DE DATOS'!$B$2:$AB$6821,12,0)</f>
        <v/>
      </c>
      <c r="D305" s="422">
        <f>VLOOKUP(A305,'BASE DE DATOS'!$B$2:$AB$6821,13,0)</f>
        <v/>
      </c>
      <c r="E305" s="413" t="n"/>
      <c r="F305" s="348" t="n"/>
      <c r="G305" s="348" t="n"/>
    </row>
    <row r="306" hidden="1" ht="24.95" customHeight="1" s="308">
      <c r="A306" s="422">
        <f>'BASE DE DATOS'!B312</f>
        <v/>
      </c>
      <c r="B306" s="418">
        <f>VLOOKUP(A306,'BASE DE DATOS'!$B$2:$AB$702,2,0)</f>
        <v/>
      </c>
      <c r="C306" s="418">
        <f>VLOOKUP(A306,'BASE DE DATOS'!$B$2:$AB$6821,12,0)</f>
        <v/>
      </c>
      <c r="D306" s="422">
        <f>VLOOKUP(A306,'BASE DE DATOS'!$B$2:$AB$6821,13,0)</f>
        <v/>
      </c>
      <c r="E306" s="413" t="n"/>
      <c r="F306" s="348" t="n"/>
      <c r="G306" s="348" t="n"/>
    </row>
    <row r="307" hidden="1" ht="24.95" customHeight="1" s="308">
      <c r="A307" s="422">
        <f>'BASE DE DATOS'!B313</f>
        <v/>
      </c>
      <c r="B307" s="418">
        <f>VLOOKUP(A307,'BASE DE DATOS'!$B$2:$AB$702,2,0)</f>
        <v/>
      </c>
      <c r="C307" s="418">
        <f>VLOOKUP(A307,'BASE DE DATOS'!$B$2:$AB$6821,12,0)</f>
        <v/>
      </c>
      <c r="D307" s="422">
        <f>VLOOKUP(A307,'BASE DE DATOS'!$B$2:$AB$6821,13,0)</f>
        <v/>
      </c>
      <c r="E307" s="413" t="n"/>
      <c r="F307" s="348" t="n"/>
      <c r="G307" s="348" t="n"/>
    </row>
    <row r="308" hidden="1" ht="24.95" customHeight="1" s="308">
      <c r="A308" s="422">
        <f>'BASE DE DATOS'!B314</f>
        <v/>
      </c>
      <c r="B308" s="418">
        <f>VLOOKUP(A308,'BASE DE DATOS'!$B$2:$AB$702,2,0)</f>
        <v/>
      </c>
      <c r="C308" s="418">
        <f>VLOOKUP(A308,'BASE DE DATOS'!$B$2:$AB$6821,12,0)</f>
        <v/>
      </c>
      <c r="D308" s="422">
        <f>VLOOKUP(A308,'BASE DE DATOS'!$B$2:$AB$6821,13,0)</f>
        <v/>
      </c>
      <c r="E308" s="413" t="n"/>
      <c r="F308" s="348" t="n"/>
      <c r="G308" s="348" t="n"/>
    </row>
    <row r="309" hidden="1" ht="24.95" customHeight="1" s="308">
      <c r="A309" s="422">
        <f>'BASE DE DATOS'!B315</f>
        <v/>
      </c>
      <c r="B309" s="418">
        <f>VLOOKUP(A309,'BASE DE DATOS'!$B$2:$AB$702,2,0)</f>
        <v/>
      </c>
      <c r="C309" s="418">
        <f>VLOOKUP(A309,'BASE DE DATOS'!$B$2:$AB$6821,12,0)</f>
        <v/>
      </c>
      <c r="D309" s="422">
        <f>VLOOKUP(A309,'BASE DE DATOS'!$B$2:$AB$6821,13,0)</f>
        <v/>
      </c>
      <c r="E309" s="413" t="n"/>
      <c r="F309" s="348" t="n"/>
      <c r="G309" s="348" t="n"/>
    </row>
    <row r="310" hidden="1" ht="24.95" customHeight="1" s="308">
      <c r="A310" s="422">
        <f>'BASE DE DATOS'!B316</f>
        <v/>
      </c>
      <c r="B310" s="418">
        <f>VLOOKUP(A310,'BASE DE DATOS'!$B$2:$AB$702,2,0)</f>
        <v/>
      </c>
      <c r="C310" s="418">
        <f>VLOOKUP(A310,'BASE DE DATOS'!$B$2:$AB$6821,12,0)</f>
        <v/>
      </c>
      <c r="D310" s="422">
        <f>VLOOKUP(A310,'BASE DE DATOS'!$B$2:$AB$6821,13,0)</f>
        <v/>
      </c>
      <c r="E310" s="413" t="n"/>
      <c r="F310" s="348" t="n"/>
      <c r="G310" s="348" t="n"/>
    </row>
    <row r="311" hidden="1" ht="24.95" customHeight="1" s="308">
      <c r="A311" s="422">
        <f>'BASE DE DATOS'!B317</f>
        <v/>
      </c>
      <c r="B311" s="418">
        <f>VLOOKUP(A311,'BASE DE DATOS'!$B$2:$AB$702,2,0)</f>
        <v/>
      </c>
      <c r="C311" s="418">
        <f>VLOOKUP(A311,'BASE DE DATOS'!$B$2:$AB$6821,12,0)</f>
        <v/>
      </c>
      <c r="D311" s="422">
        <f>VLOOKUP(A311,'BASE DE DATOS'!$B$2:$AB$6821,13,0)</f>
        <v/>
      </c>
      <c r="E311" s="413" t="n"/>
      <c r="F311" s="348" t="n"/>
      <c r="G311" s="348" t="n"/>
    </row>
    <row r="312" hidden="1" ht="24.95" customHeight="1" s="308">
      <c r="A312" s="422">
        <f>'BASE DE DATOS'!B318</f>
        <v/>
      </c>
      <c r="B312" s="418">
        <f>VLOOKUP(A312,'BASE DE DATOS'!$B$2:$AB$702,2,0)</f>
        <v/>
      </c>
      <c r="C312" s="418">
        <f>VLOOKUP(A312,'BASE DE DATOS'!$B$2:$AB$6821,12,0)</f>
        <v/>
      </c>
      <c r="D312" s="422">
        <f>VLOOKUP(A312,'BASE DE DATOS'!$B$2:$AB$6821,13,0)</f>
        <v/>
      </c>
      <c r="E312" s="413" t="n"/>
      <c r="F312" s="348" t="n"/>
      <c r="G312" s="348" t="n"/>
    </row>
    <row r="313" hidden="1" ht="24.95" customHeight="1" s="308">
      <c r="A313" s="422">
        <f>'BASE DE DATOS'!B319</f>
        <v/>
      </c>
      <c r="B313" s="418">
        <f>VLOOKUP(A313,'BASE DE DATOS'!$B$2:$AB$702,2,0)</f>
        <v/>
      </c>
      <c r="C313" s="418">
        <f>VLOOKUP(A313,'BASE DE DATOS'!$B$2:$AB$6821,12,0)</f>
        <v/>
      </c>
      <c r="D313" s="422">
        <f>VLOOKUP(A313,'BASE DE DATOS'!$B$2:$AB$6821,13,0)</f>
        <v/>
      </c>
      <c r="E313" s="413" t="n"/>
      <c r="F313" s="348" t="n"/>
      <c r="G313" s="348" t="n"/>
    </row>
    <row r="314" hidden="1" ht="24.95" customHeight="1" s="308">
      <c r="A314" s="422">
        <f>'BASE DE DATOS'!B320</f>
        <v/>
      </c>
      <c r="B314" s="418">
        <f>VLOOKUP(A314,'BASE DE DATOS'!$B$2:$AB$702,2,0)</f>
        <v/>
      </c>
      <c r="C314" s="418">
        <f>VLOOKUP(A314,'BASE DE DATOS'!$B$2:$AB$6821,12,0)</f>
        <v/>
      </c>
      <c r="D314" s="422">
        <f>VLOOKUP(A314,'BASE DE DATOS'!$B$2:$AB$6821,13,0)</f>
        <v/>
      </c>
      <c r="E314" s="413" t="n"/>
      <c r="F314" s="348" t="n"/>
      <c r="G314" s="348" t="n"/>
    </row>
    <row r="315" hidden="1" ht="24.95" customHeight="1" s="308">
      <c r="A315" s="422">
        <f>'BASE DE DATOS'!B321</f>
        <v/>
      </c>
      <c r="B315" s="418">
        <f>VLOOKUP(A315,'BASE DE DATOS'!$B$2:$AB$702,2,0)</f>
        <v/>
      </c>
      <c r="C315" s="418">
        <f>VLOOKUP(A315,'BASE DE DATOS'!$B$2:$AB$6821,12,0)</f>
        <v/>
      </c>
      <c r="D315" s="422">
        <f>VLOOKUP(A315,'BASE DE DATOS'!$B$2:$AB$6821,13,0)</f>
        <v/>
      </c>
      <c r="E315" s="413" t="n"/>
      <c r="F315" s="348" t="n"/>
      <c r="G315" s="348" t="n"/>
    </row>
    <row r="316" hidden="1" ht="24.95" customHeight="1" s="308">
      <c r="A316" s="422">
        <f>'BASE DE DATOS'!B322</f>
        <v/>
      </c>
      <c r="B316" s="418">
        <f>VLOOKUP(A316,'BASE DE DATOS'!$B$2:$AB$702,2,0)</f>
        <v/>
      </c>
      <c r="C316" s="418">
        <f>VLOOKUP(A316,'BASE DE DATOS'!$B$2:$AB$6821,12,0)</f>
        <v/>
      </c>
      <c r="D316" s="422">
        <f>VLOOKUP(A316,'BASE DE DATOS'!$B$2:$AB$6821,13,0)</f>
        <v/>
      </c>
      <c r="E316" s="413" t="n"/>
      <c r="F316" s="348" t="n"/>
      <c r="G316" s="348" t="n"/>
    </row>
    <row r="317" ht="24.95" customHeight="1" s="308">
      <c r="A317" s="422">
        <f>'BASE DE DATOS'!B323</f>
        <v/>
      </c>
      <c r="B317" s="418">
        <f>VLOOKUP(A317,'BASE DE DATOS'!$B$2:$AB$702,2,0)</f>
        <v/>
      </c>
      <c r="C317" s="418">
        <f>VLOOKUP(A317,'BASE DE DATOS'!$B$2:$AB$6821,12,0)</f>
        <v/>
      </c>
      <c r="D317" s="422">
        <f>VLOOKUP(A317,'BASE DE DATOS'!$B$2:$AB$6821,13,0)</f>
        <v/>
      </c>
      <c r="E317" s="413" t="n"/>
      <c r="F317" s="348" t="n"/>
      <c r="G317" s="348" t="n"/>
    </row>
    <row r="318" hidden="1" ht="24.95" customHeight="1" s="308">
      <c r="A318" s="422">
        <f>'BASE DE DATOS'!B324</f>
        <v/>
      </c>
      <c r="B318" s="418">
        <f>VLOOKUP(A318,'BASE DE DATOS'!$B$2:$AB$702,2,0)</f>
        <v/>
      </c>
      <c r="C318" s="418">
        <f>VLOOKUP(A318,'BASE DE DATOS'!$B$2:$AB$6821,12,0)</f>
        <v/>
      </c>
      <c r="D318" s="422">
        <f>VLOOKUP(A318,'BASE DE DATOS'!$B$2:$AB$6821,13,0)</f>
        <v/>
      </c>
      <c r="E318" s="413" t="n"/>
      <c r="F318" s="348" t="n"/>
      <c r="G318" s="348" t="n"/>
    </row>
    <row r="319" ht="24.95" customHeight="1" s="308">
      <c r="A319" s="422">
        <f>'BASE DE DATOS'!B325</f>
        <v/>
      </c>
      <c r="B319" s="418">
        <f>VLOOKUP(A319,'BASE DE DATOS'!$B$2:$AB$702,2,0)</f>
        <v/>
      </c>
      <c r="C319" s="418">
        <f>VLOOKUP(A319,'BASE DE DATOS'!$B$2:$AB$6821,12,0)</f>
        <v/>
      </c>
      <c r="D319" s="422">
        <f>VLOOKUP(A319,'BASE DE DATOS'!$B$2:$AB$6821,13,0)</f>
        <v/>
      </c>
      <c r="E319" s="413" t="n"/>
      <c r="F319" s="348" t="n"/>
      <c r="G319" s="348" t="n"/>
    </row>
    <row r="320" hidden="1" ht="24.95" customHeight="1" s="308">
      <c r="A320" s="422">
        <f>'BASE DE DATOS'!B326</f>
        <v/>
      </c>
      <c r="B320" s="418">
        <f>VLOOKUP(A320,'BASE DE DATOS'!$B$2:$AB$702,2,0)</f>
        <v/>
      </c>
      <c r="C320" s="418">
        <f>VLOOKUP(A320,'BASE DE DATOS'!$B$2:$AB$6821,12,0)</f>
        <v/>
      </c>
      <c r="D320" s="422">
        <f>VLOOKUP(A320,'BASE DE DATOS'!$B$2:$AB$6821,13,0)</f>
        <v/>
      </c>
      <c r="E320" s="413" t="n"/>
      <c r="F320" s="348" t="n"/>
      <c r="G320" s="348" t="n"/>
    </row>
    <row r="321" hidden="1" ht="24.95" customHeight="1" s="308">
      <c r="A321" s="422">
        <f>'BASE DE DATOS'!B327</f>
        <v/>
      </c>
      <c r="B321" s="418">
        <f>VLOOKUP(A321,'BASE DE DATOS'!$B$2:$AB$702,2,0)</f>
        <v/>
      </c>
      <c r="C321" s="418">
        <f>VLOOKUP(A321,'BASE DE DATOS'!$B$2:$AB$6821,12,0)</f>
        <v/>
      </c>
      <c r="D321" s="422">
        <f>VLOOKUP(A321,'BASE DE DATOS'!$B$2:$AB$6821,13,0)</f>
        <v/>
      </c>
      <c r="E321" s="413" t="n"/>
      <c r="F321" s="348" t="n"/>
      <c r="G321" s="348" t="n"/>
    </row>
    <row r="322" hidden="1" ht="24.95" customHeight="1" s="308">
      <c r="A322" s="422">
        <f>'BASE DE DATOS'!B328</f>
        <v/>
      </c>
      <c r="B322" s="418">
        <f>VLOOKUP(A322,'BASE DE DATOS'!$B$2:$AB$702,2,0)</f>
        <v/>
      </c>
      <c r="C322" s="418">
        <f>VLOOKUP(A322,'BASE DE DATOS'!$B$2:$AB$6821,12,0)</f>
        <v/>
      </c>
      <c r="D322" s="422">
        <f>VLOOKUP(A322,'BASE DE DATOS'!$B$2:$AB$6821,13,0)</f>
        <v/>
      </c>
      <c r="E322" s="413" t="n"/>
      <c r="F322" s="348" t="n"/>
      <c r="G322" s="348" t="n"/>
    </row>
    <row r="323" hidden="1" ht="24.95" customHeight="1" s="308">
      <c r="A323" s="422">
        <f>'BASE DE DATOS'!B329</f>
        <v/>
      </c>
      <c r="B323" s="418">
        <f>VLOOKUP(A323,'BASE DE DATOS'!$B$2:$AB$702,2,0)</f>
        <v/>
      </c>
      <c r="C323" s="418">
        <f>VLOOKUP(A323,'BASE DE DATOS'!$B$2:$AB$6821,12,0)</f>
        <v/>
      </c>
      <c r="D323" s="422">
        <f>VLOOKUP(A323,'BASE DE DATOS'!$B$2:$AB$6821,13,0)</f>
        <v/>
      </c>
      <c r="E323" s="413" t="n"/>
      <c r="F323" s="348" t="n"/>
      <c r="G323" s="348" t="n"/>
    </row>
    <row r="324" hidden="1" ht="24.95" customHeight="1" s="308">
      <c r="A324" s="422">
        <f>'BASE DE DATOS'!B330</f>
        <v/>
      </c>
      <c r="B324" s="418">
        <f>VLOOKUP(A324,'BASE DE DATOS'!$B$2:$AB$702,2,0)</f>
        <v/>
      </c>
      <c r="C324" s="418">
        <f>VLOOKUP(A324,'BASE DE DATOS'!$B$2:$AB$6821,12,0)</f>
        <v/>
      </c>
      <c r="D324" s="422">
        <f>VLOOKUP(A324,'BASE DE DATOS'!$B$2:$AB$6821,13,0)</f>
        <v/>
      </c>
      <c r="E324" s="413" t="n"/>
      <c r="F324" s="348" t="n"/>
      <c r="G324" s="348" t="n"/>
    </row>
    <row r="325" hidden="1" ht="24.95" customHeight="1" s="308">
      <c r="A325" s="422">
        <f>'BASE DE DATOS'!B331</f>
        <v/>
      </c>
      <c r="B325" s="418">
        <f>VLOOKUP(A325,'BASE DE DATOS'!$B$2:$AB$702,2,0)</f>
        <v/>
      </c>
      <c r="C325" s="418">
        <f>VLOOKUP(A325,'BASE DE DATOS'!$B$2:$AB$6821,12,0)</f>
        <v/>
      </c>
      <c r="D325" s="422">
        <f>VLOOKUP(A325,'BASE DE DATOS'!$B$2:$AB$6821,13,0)</f>
        <v/>
      </c>
      <c r="E325" s="413" t="n"/>
      <c r="F325" s="348" t="n"/>
      <c r="G325" s="348" t="n"/>
    </row>
    <row r="326" hidden="1" ht="24.95" customHeight="1" s="308">
      <c r="A326" s="422">
        <f>'BASE DE DATOS'!B332</f>
        <v/>
      </c>
      <c r="B326" s="418">
        <f>VLOOKUP(A326,'BASE DE DATOS'!$B$2:$AB$702,2,0)</f>
        <v/>
      </c>
      <c r="C326" s="418">
        <f>VLOOKUP(A326,'BASE DE DATOS'!$B$2:$AB$6821,12,0)</f>
        <v/>
      </c>
      <c r="D326" s="422">
        <f>VLOOKUP(A326,'BASE DE DATOS'!$B$2:$AB$6821,13,0)</f>
        <v/>
      </c>
      <c r="E326" s="413" t="n"/>
      <c r="F326" s="348" t="n"/>
      <c r="G326" s="348" t="n"/>
    </row>
    <row r="327" hidden="1" ht="24.95" customHeight="1" s="308">
      <c r="A327" s="422">
        <f>'BASE DE DATOS'!B333</f>
        <v/>
      </c>
      <c r="B327" s="418">
        <f>VLOOKUP(A327,'BASE DE DATOS'!$B$2:$AB$702,2,0)</f>
        <v/>
      </c>
      <c r="C327" s="418">
        <f>VLOOKUP(A327,'BASE DE DATOS'!$B$2:$AB$6821,12,0)</f>
        <v/>
      </c>
      <c r="D327" s="422">
        <f>VLOOKUP(A327,'BASE DE DATOS'!$B$2:$AB$6821,13,0)</f>
        <v/>
      </c>
      <c r="E327" s="413" t="n"/>
      <c r="F327" s="348" t="n"/>
      <c r="G327" s="348" t="n"/>
      <c r="BS327" t="inlineStr">
        <is>
          <t> </t>
        </is>
      </c>
    </row>
    <row r="328" hidden="1" ht="24.95" customHeight="1" s="308">
      <c r="A328" s="422">
        <f>'BASE DE DATOS'!B334</f>
        <v/>
      </c>
      <c r="B328" s="418">
        <f>VLOOKUP(A328,'BASE DE DATOS'!$B$2:$AB$702,2,0)</f>
        <v/>
      </c>
      <c r="C328" s="418">
        <f>VLOOKUP(A328,'BASE DE DATOS'!$B$2:$AB$6821,12,0)</f>
        <v/>
      </c>
      <c r="D328" s="422">
        <f>VLOOKUP(A328,'BASE DE DATOS'!$B$2:$AB$6821,13,0)</f>
        <v/>
      </c>
      <c r="E328" s="413" t="n"/>
      <c r="F328" s="348" t="n"/>
      <c r="G328" s="348" t="n"/>
    </row>
    <row r="329" hidden="1" ht="24.95" customHeight="1" s="308">
      <c r="A329" s="422">
        <f>'BASE DE DATOS'!B335</f>
        <v/>
      </c>
      <c r="B329" s="418">
        <f>VLOOKUP(A329,'BASE DE DATOS'!$B$2:$AB$702,2,0)</f>
        <v/>
      </c>
      <c r="C329" s="418">
        <f>VLOOKUP(A329,'BASE DE DATOS'!$B$2:$AB$6821,12,0)</f>
        <v/>
      </c>
      <c r="D329" s="422">
        <f>VLOOKUP(A329,'BASE DE DATOS'!$B$2:$AB$6821,13,0)</f>
        <v/>
      </c>
      <c r="E329" s="413" t="n"/>
      <c r="F329" s="348" t="n"/>
      <c r="G329" s="348" t="n"/>
    </row>
    <row r="330" hidden="1" ht="24.95" customHeight="1" s="308">
      <c r="A330" s="422">
        <f>'BASE DE DATOS'!B336</f>
        <v/>
      </c>
      <c r="B330" s="418">
        <f>VLOOKUP(A330,'BASE DE DATOS'!$B$2:$AB$702,2,0)</f>
        <v/>
      </c>
      <c r="C330" s="418">
        <f>VLOOKUP(A330,'BASE DE DATOS'!$B$2:$AB$6821,12,0)</f>
        <v/>
      </c>
      <c r="D330" s="422">
        <f>VLOOKUP(A330,'BASE DE DATOS'!$B$2:$AB$6821,13,0)</f>
        <v/>
      </c>
      <c r="E330" s="413" t="n"/>
      <c r="F330" s="348" t="n"/>
      <c r="G330" s="348" t="n"/>
    </row>
    <row r="331" hidden="1" ht="24.95" customHeight="1" s="308">
      <c r="A331" s="422">
        <f>'BASE DE DATOS'!B337</f>
        <v/>
      </c>
      <c r="B331" s="418">
        <f>VLOOKUP(A331,'BASE DE DATOS'!$B$2:$AB$702,2,0)</f>
        <v/>
      </c>
      <c r="C331" s="418">
        <f>VLOOKUP(A331,'BASE DE DATOS'!$B$2:$AB$6821,12,0)</f>
        <v/>
      </c>
      <c r="D331" s="422">
        <f>VLOOKUP(A331,'BASE DE DATOS'!$B$2:$AB$6821,13,0)</f>
        <v/>
      </c>
      <c r="E331" s="413" t="n"/>
      <c r="F331" s="348" t="n"/>
      <c r="G331" s="348" t="n"/>
    </row>
    <row r="332" hidden="1" ht="24.95" customHeight="1" s="308">
      <c r="A332" s="422">
        <f>'BASE DE DATOS'!B338</f>
        <v/>
      </c>
      <c r="B332" s="418">
        <f>VLOOKUP(A332,'BASE DE DATOS'!$B$2:$AB$702,2,0)</f>
        <v/>
      </c>
      <c r="C332" s="418">
        <f>VLOOKUP(A332,'BASE DE DATOS'!$B$2:$AB$6821,12,0)</f>
        <v/>
      </c>
      <c r="D332" s="422">
        <f>VLOOKUP(A332,'BASE DE DATOS'!$B$2:$AB$6821,13,0)</f>
        <v/>
      </c>
      <c r="E332" s="413" t="n"/>
      <c r="F332" s="348" t="n"/>
      <c r="G332" s="348" t="n"/>
    </row>
    <row r="333" hidden="1" ht="24.95" customHeight="1" s="308">
      <c r="A333" s="422">
        <f>'BASE DE DATOS'!B339</f>
        <v/>
      </c>
      <c r="B333" s="418">
        <f>VLOOKUP(A333,'BASE DE DATOS'!$B$2:$AB$702,2,0)</f>
        <v/>
      </c>
      <c r="C333" s="418">
        <f>VLOOKUP(A333,'BASE DE DATOS'!$B$2:$AB$6821,12,0)</f>
        <v/>
      </c>
      <c r="D333" s="422">
        <f>VLOOKUP(A333,'BASE DE DATOS'!$B$2:$AB$6821,13,0)</f>
        <v/>
      </c>
      <c r="E333" s="413" t="n"/>
      <c r="F333" s="348" t="n"/>
      <c r="G333" s="348" t="n"/>
    </row>
    <row r="334" hidden="1" ht="24.95" customHeight="1" s="308">
      <c r="A334" s="422">
        <f>'BASE DE DATOS'!B340</f>
        <v/>
      </c>
      <c r="B334" s="418">
        <f>VLOOKUP(A334,'BASE DE DATOS'!$B$2:$AB$702,2,0)</f>
        <v/>
      </c>
      <c r="C334" s="418">
        <f>VLOOKUP(A334,'BASE DE DATOS'!$B$2:$AB$6821,12,0)</f>
        <v/>
      </c>
      <c r="D334" s="422">
        <f>VLOOKUP(A334,'BASE DE DATOS'!$B$2:$AB$6821,13,0)</f>
        <v/>
      </c>
      <c r="E334" s="413" t="n"/>
      <c r="F334" s="348" t="n"/>
      <c r="G334" s="348" t="n"/>
    </row>
    <row r="335" hidden="1" ht="24.95" customHeight="1" s="308">
      <c r="A335" s="422">
        <f>'BASE DE DATOS'!B341</f>
        <v/>
      </c>
      <c r="B335" s="418">
        <f>VLOOKUP(A335,'BASE DE DATOS'!$B$2:$AB$702,2,0)</f>
        <v/>
      </c>
      <c r="C335" s="418">
        <f>VLOOKUP(A335,'BASE DE DATOS'!$B$2:$AB$6821,12,0)</f>
        <v/>
      </c>
      <c r="D335" s="422">
        <f>VLOOKUP(A335,'BASE DE DATOS'!$B$2:$AB$6821,13,0)</f>
        <v/>
      </c>
      <c r="E335" s="413" t="n"/>
      <c r="F335" s="348" t="n"/>
      <c r="G335" s="348" t="n"/>
    </row>
    <row r="336" hidden="1" ht="24.95" customHeight="1" s="308">
      <c r="A336" s="422">
        <f>'BASE DE DATOS'!B342</f>
        <v/>
      </c>
      <c r="B336" s="418">
        <f>VLOOKUP(A336,'BASE DE DATOS'!$B$2:$AB$702,2,0)</f>
        <v/>
      </c>
      <c r="C336" s="418">
        <f>VLOOKUP(A336,'BASE DE DATOS'!$B$2:$AB$6821,12,0)</f>
        <v/>
      </c>
      <c r="D336" s="422">
        <f>VLOOKUP(A336,'BASE DE DATOS'!$B$2:$AB$6821,13,0)</f>
        <v/>
      </c>
      <c r="E336" s="413" t="n"/>
      <c r="F336" s="348" t="n"/>
      <c r="G336" s="348" t="n"/>
    </row>
    <row r="337" hidden="1" ht="24.95" customHeight="1" s="308">
      <c r="A337" s="422">
        <f>'BASE DE DATOS'!B343</f>
        <v/>
      </c>
      <c r="B337" s="418">
        <f>VLOOKUP(A337,'BASE DE DATOS'!$B$2:$AB$702,2,0)</f>
        <v/>
      </c>
      <c r="C337" s="418">
        <f>VLOOKUP(A337,'BASE DE DATOS'!$B$2:$AB$6821,12,0)</f>
        <v/>
      </c>
      <c r="D337" s="422">
        <f>VLOOKUP(A337,'BASE DE DATOS'!$B$2:$AB$6821,13,0)</f>
        <v/>
      </c>
      <c r="E337" s="413" t="n"/>
      <c r="F337" s="348" t="n"/>
      <c r="G337" s="348" t="n"/>
    </row>
    <row r="338" hidden="1" ht="24.95" customHeight="1" s="308">
      <c r="A338" s="422">
        <f>'BASE DE DATOS'!B344</f>
        <v/>
      </c>
      <c r="B338" s="418">
        <f>VLOOKUP(A338,'BASE DE DATOS'!$B$2:$AB$702,2,0)</f>
        <v/>
      </c>
      <c r="C338" s="418">
        <f>VLOOKUP(A338,'BASE DE DATOS'!$B$2:$AB$6821,12,0)</f>
        <v/>
      </c>
      <c r="D338" s="422">
        <f>VLOOKUP(A338,'BASE DE DATOS'!$B$2:$AB$6821,13,0)</f>
        <v/>
      </c>
      <c r="E338" s="413" t="n"/>
      <c r="F338" s="348" t="n"/>
      <c r="G338" s="348" t="n"/>
    </row>
    <row r="339" hidden="1" ht="24.95" customHeight="1" s="308">
      <c r="A339" s="422">
        <f>'BASE DE DATOS'!B345</f>
        <v/>
      </c>
      <c r="B339" s="418">
        <f>VLOOKUP(A339,'BASE DE DATOS'!$B$2:$AB$702,2,0)</f>
        <v/>
      </c>
      <c r="C339" s="418">
        <f>VLOOKUP(A339,'BASE DE DATOS'!$B$2:$AB$6821,12,0)</f>
        <v/>
      </c>
      <c r="D339" s="422">
        <f>VLOOKUP(A339,'BASE DE DATOS'!$B$2:$AB$6821,13,0)</f>
        <v/>
      </c>
      <c r="E339" s="413" t="n"/>
      <c r="F339" s="348" t="n"/>
      <c r="G339" s="348" t="n"/>
    </row>
    <row r="340" hidden="1" ht="24.95" customHeight="1" s="308">
      <c r="A340" s="422">
        <f>'BASE DE DATOS'!B346</f>
        <v/>
      </c>
      <c r="B340" s="418">
        <f>VLOOKUP(A340,'BASE DE DATOS'!$B$2:$AB$702,2,0)</f>
        <v/>
      </c>
      <c r="C340" s="418">
        <f>VLOOKUP(A340,'BASE DE DATOS'!$B$2:$AB$6821,12,0)</f>
        <v/>
      </c>
      <c r="D340" s="422">
        <f>VLOOKUP(A340,'BASE DE DATOS'!$B$2:$AB$6821,13,0)</f>
        <v/>
      </c>
      <c r="E340" s="413" t="n"/>
      <c r="F340" s="348" t="n"/>
      <c r="G340" s="348" t="n"/>
    </row>
    <row r="341" hidden="1" ht="24.95" customHeight="1" s="308">
      <c r="A341" s="422">
        <f>'BASE DE DATOS'!B347</f>
        <v/>
      </c>
      <c r="B341" s="418">
        <f>VLOOKUP(A341,'BASE DE DATOS'!$B$2:$AB$702,2,0)</f>
        <v/>
      </c>
      <c r="C341" s="418">
        <f>VLOOKUP(A341,'BASE DE DATOS'!$B$2:$AB$6821,12,0)</f>
        <v/>
      </c>
      <c r="D341" s="422">
        <f>VLOOKUP(A341,'BASE DE DATOS'!$B$2:$AB$6821,13,0)</f>
        <v/>
      </c>
      <c r="E341" s="413" t="n"/>
      <c r="F341" s="348" t="n"/>
      <c r="G341" s="348" t="n"/>
    </row>
    <row r="342" hidden="1" ht="24.95" customHeight="1" s="308">
      <c r="A342" s="422">
        <f>'BASE DE DATOS'!B348</f>
        <v/>
      </c>
      <c r="B342" s="418">
        <f>VLOOKUP(A342,'BASE DE DATOS'!$B$2:$AB$702,2,0)</f>
        <v/>
      </c>
      <c r="C342" s="418">
        <f>VLOOKUP(A342,'BASE DE DATOS'!$B$2:$AB$6821,12,0)</f>
        <v/>
      </c>
      <c r="D342" s="422">
        <f>VLOOKUP(A342,'BASE DE DATOS'!$B$2:$AB$6821,13,0)</f>
        <v/>
      </c>
      <c r="E342" s="413" t="n"/>
      <c r="F342" s="348" t="n"/>
      <c r="G342" s="348" t="n"/>
    </row>
    <row r="343" hidden="1" ht="24.95" customHeight="1" s="308">
      <c r="A343" s="422">
        <f>'BASE DE DATOS'!B349</f>
        <v/>
      </c>
      <c r="B343" s="418">
        <f>VLOOKUP(A343,'BASE DE DATOS'!$B$2:$AB$702,2,0)</f>
        <v/>
      </c>
      <c r="C343" s="418">
        <f>VLOOKUP(A343,'BASE DE DATOS'!$B$2:$AB$6821,12,0)</f>
        <v/>
      </c>
      <c r="D343" s="422">
        <f>VLOOKUP(A343,'BASE DE DATOS'!$B$2:$AB$6821,13,0)</f>
        <v/>
      </c>
      <c r="E343" s="413" t="n"/>
      <c r="F343" s="348" t="n"/>
      <c r="G343" s="348" t="n"/>
    </row>
    <row r="344" hidden="1" ht="24.95" customHeight="1" s="308">
      <c r="A344" s="422">
        <f>'BASE DE DATOS'!B350</f>
        <v/>
      </c>
      <c r="B344" s="418">
        <f>VLOOKUP(A344,'BASE DE DATOS'!$B$2:$AB$702,2,0)</f>
        <v/>
      </c>
      <c r="C344" s="418">
        <f>VLOOKUP(A344,'BASE DE DATOS'!$B$2:$AB$6821,12,0)</f>
        <v/>
      </c>
      <c r="D344" s="422">
        <f>VLOOKUP(A344,'BASE DE DATOS'!$B$2:$AB$6821,13,0)</f>
        <v/>
      </c>
      <c r="E344" s="413" t="n"/>
      <c r="F344" s="348" t="n"/>
      <c r="G344" s="348" t="n"/>
    </row>
    <row r="345" hidden="1" ht="24.95" customHeight="1" s="308">
      <c r="A345" s="422">
        <f>'BASE DE DATOS'!B351</f>
        <v/>
      </c>
      <c r="B345" s="418">
        <f>VLOOKUP(A345,'BASE DE DATOS'!$B$2:$AB$702,2,0)</f>
        <v/>
      </c>
      <c r="C345" s="418">
        <f>VLOOKUP(A345,'BASE DE DATOS'!$B$2:$AB$6821,12,0)</f>
        <v/>
      </c>
      <c r="D345" s="422">
        <f>VLOOKUP(A345,'BASE DE DATOS'!$B$2:$AB$6821,13,0)</f>
        <v/>
      </c>
      <c r="E345" s="413" t="n"/>
      <c r="F345" s="348" t="n"/>
      <c r="G345" s="348" t="n"/>
    </row>
    <row r="346" hidden="1" ht="24.95" customHeight="1" s="308">
      <c r="A346" s="422">
        <f>'BASE DE DATOS'!B352</f>
        <v/>
      </c>
      <c r="B346" s="418">
        <f>VLOOKUP(A346,'BASE DE DATOS'!$B$2:$AB$702,2,0)</f>
        <v/>
      </c>
      <c r="C346" s="418">
        <f>VLOOKUP(A346,'BASE DE DATOS'!$B$2:$AB$6821,12,0)</f>
        <v/>
      </c>
      <c r="D346" s="422">
        <f>VLOOKUP(A346,'BASE DE DATOS'!$B$2:$AB$6821,13,0)</f>
        <v/>
      </c>
      <c r="E346" s="413" t="n"/>
      <c r="F346" s="348" t="n"/>
      <c r="G346" s="348" t="n"/>
    </row>
    <row r="347" hidden="1" ht="24.95" customHeight="1" s="308">
      <c r="A347" s="422">
        <f>'BASE DE DATOS'!B353</f>
        <v/>
      </c>
      <c r="B347" s="418">
        <f>VLOOKUP(A347,'BASE DE DATOS'!$B$2:$AB$702,2,0)</f>
        <v/>
      </c>
      <c r="C347" s="418">
        <f>VLOOKUP(A347,'BASE DE DATOS'!$B$2:$AB$6821,12,0)</f>
        <v/>
      </c>
      <c r="D347" s="422">
        <f>VLOOKUP(A347,'BASE DE DATOS'!$B$2:$AB$6821,13,0)</f>
        <v/>
      </c>
      <c r="E347" s="413" t="n"/>
      <c r="F347" s="348" t="n"/>
      <c r="G347" s="348" t="n"/>
    </row>
    <row r="348" hidden="1" ht="24.95" customHeight="1" s="308">
      <c r="A348" s="422">
        <f>'BASE DE DATOS'!B354</f>
        <v/>
      </c>
      <c r="B348" s="418">
        <f>VLOOKUP(A348,'BASE DE DATOS'!$B$2:$AB$702,2,0)</f>
        <v/>
      </c>
      <c r="C348" s="418">
        <f>VLOOKUP(A348,'BASE DE DATOS'!$B$2:$AB$6821,12,0)</f>
        <v/>
      </c>
      <c r="D348" s="422">
        <f>VLOOKUP(A348,'BASE DE DATOS'!$B$2:$AB$6821,13,0)</f>
        <v/>
      </c>
      <c r="E348" s="413" t="n"/>
      <c r="F348" s="348" t="n"/>
      <c r="G348" s="348" t="n"/>
    </row>
    <row r="349" hidden="1" ht="24.95" customHeight="1" s="308">
      <c r="A349" s="422">
        <f>'BASE DE DATOS'!B355</f>
        <v/>
      </c>
      <c r="B349" s="418">
        <f>VLOOKUP(A349,'BASE DE DATOS'!$B$2:$AB$702,2,0)</f>
        <v/>
      </c>
      <c r="C349" s="418">
        <f>VLOOKUP(A349,'BASE DE DATOS'!$B$2:$AB$6821,12,0)</f>
        <v/>
      </c>
      <c r="D349" s="422">
        <f>VLOOKUP(A349,'BASE DE DATOS'!$B$2:$AB$6821,13,0)</f>
        <v/>
      </c>
      <c r="E349" s="413" t="n"/>
      <c r="F349" s="348" t="n"/>
      <c r="G349" s="348" t="n"/>
    </row>
    <row r="350" hidden="1" ht="24.95" customHeight="1" s="308">
      <c r="A350" s="422">
        <f>'BASE DE DATOS'!B356</f>
        <v/>
      </c>
      <c r="B350" s="418">
        <f>VLOOKUP(A350,'BASE DE DATOS'!$B$2:$AB$702,2,0)</f>
        <v/>
      </c>
      <c r="C350" s="418">
        <f>VLOOKUP(A350,'BASE DE DATOS'!$B$2:$AB$6821,12,0)</f>
        <v/>
      </c>
      <c r="D350" s="422">
        <f>VLOOKUP(A350,'BASE DE DATOS'!$B$2:$AB$6821,13,0)</f>
        <v/>
      </c>
      <c r="E350" s="413" t="n"/>
      <c r="F350" s="348" t="n"/>
      <c r="G350" s="348" t="n"/>
    </row>
    <row r="351" hidden="1" ht="24.95" customHeight="1" s="308">
      <c r="A351" s="422">
        <f>'BASE DE DATOS'!B357</f>
        <v/>
      </c>
      <c r="B351" s="418">
        <f>VLOOKUP(A351,'BASE DE DATOS'!$B$2:$AB$702,2,0)</f>
        <v/>
      </c>
      <c r="C351" s="418">
        <f>VLOOKUP(A351,'BASE DE DATOS'!$B$2:$AB$6821,12,0)</f>
        <v/>
      </c>
      <c r="D351" s="422">
        <f>VLOOKUP(A351,'BASE DE DATOS'!$B$2:$AB$6821,13,0)</f>
        <v/>
      </c>
      <c r="E351" s="413" t="n"/>
      <c r="F351" s="348" t="n"/>
      <c r="G351" s="348" t="n"/>
    </row>
    <row r="352" hidden="1" ht="24.95" customHeight="1" s="308">
      <c r="A352" s="422">
        <f>'BASE DE DATOS'!B358</f>
        <v/>
      </c>
      <c r="B352" s="418">
        <f>VLOOKUP(A352,'BASE DE DATOS'!$B$2:$AB$702,2,0)</f>
        <v/>
      </c>
      <c r="C352" s="418">
        <f>VLOOKUP(A352,'BASE DE DATOS'!$B$2:$AB$6821,12,0)</f>
        <v/>
      </c>
      <c r="D352" s="422">
        <f>VLOOKUP(A352,'BASE DE DATOS'!$B$2:$AB$6821,13,0)</f>
        <v/>
      </c>
      <c r="E352" s="413" t="n"/>
      <c r="F352" s="348" t="n"/>
      <c r="G352" s="348" t="n"/>
    </row>
    <row r="353" hidden="1" ht="24.95" customHeight="1" s="308">
      <c r="A353" s="422">
        <f>'BASE DE DATOS'!B359</f>
        <v/>
      </c>
      <c r="B353" s="418">
        <f>VLOOKUP(A353,'BASE DE DATOS'!$B$2:$AB$702,2,0)</f>
        <v/>
      </c>
      <c r="C353" s="418">
        <f>VLOOKUP(A353,'BASE DE DATOS'!$B$2:$AB$6821,12,0)</f>
        <v/>
      </c>
      <c r="D353" s="422">
        <f>VLOOKUP(A353,'BASE DE DATOS'!$B$2:$AB$6821,13,0)</f>
        <v/>
      </c>
      <c r="E353" s="413" t="n"/>
      <c r="F353" s="348" t="n"/>
      <c r="G353" s="348" t="n"/>
    </row>
    <row r="354" hidden="1" ht="24.95" customHeight="1" s="308">
      <c r="A354" s="422">
        <f>'BASE DE DATOS'!B360</f>
        <v/>
      </c>
      <c r="B354" s="418">
        <f>VLOOKUP(A354,'BASE DE DATOS'!$B$2:$AB$702,2,0)</f>
        <v/>
      </c>
      <c r="C354" s="418">
        <f>VLOOKUP(A354,'BASE DE DATOS'!$B$2:$AB$6821,12,0)</f>
        <v/>
      </c>
      <c r="D354" s="422">
        <f>VLOOKUP(A354,'BASE DE DATOS'!$B$2:$AB$6821,13,0)</f>
        <v/>
      </c>
      <c r="E354" s="413" t="n"/>
      <c r="F354" s="348" t="n"/>
      <c r="G354" s="348" t="n"/>
    </row>
    <row r="355" hidden="1" ht="24.95" customHeight="1" s="308">
      <c r="A355" s="422">
        <f>'BASE DE DATOS'!B361</f>
        <v/>
      </c>
      <c r="B355" s="418">
        <f>VLOOKUP(A355,'BASE DE DATOS'!$B$2:$AB$702,2,0)</f>
        <v/>
      </c>
      <c r="C355" s="418">
        <f>VLOOKUP(A355,'BASE DE DATOS'!$B$2:$AB$6821,12,0)</f>
        <v/>
      </c>
      <c r="D355" s="422">
        <f>VLOOKUP(A355,'BASE DE DATOS'!$B$2:$AB$6821,13,0)</f>
        <v/>
      </c>
      <c r="E355" s="413" t="n"/>
      <c r="F355" s="348" t="n"/>
      <c r="G355" s="348" t="n"/>
    </row>
    <row r="356" ht="24.95" customHeight="1" s="308">
      <c r="A356" s="422">
        <f>'BASE DE DATOS'!B362</f>
        <v/>
      </c>
      <c r="B356" s="418">
        <f>VLOOKUP(A356,'BASE DE DATOS'!$B$2:$AB$702,2,0)</f>
        <v/>
      </c>
      <c r="C356" s="418">
        <f>VLOOKUP(A356,'BASE DE DATOS'!$B$2:$AB$6821,12,0)</f>
        <v/>
      </c>
      <c r="D356" s="422">
        <f>VLOOKUP(A356,'BASE DE DATOS'!$B$2:$AB$6821,13,0)</f>
        <v/>
      </c>
      <c r="E356" s="413" t="n"/>
      <c r="F356" s="348" t="n"/>
      <c r="G356" s="348" t="n"/>
    </row>
    <row r="357" hidden="1" ht="24.95" customHeight="1" s="308">
      <c r="A357" s="422">
        <f>'BASE DE DATOS'!B363</f>
        <v/>
      </c>
      <c r="B357" s="418">
        <f>VLOOKUP(A357,'BASE DE DATOS'!$B$2:$AB$702,2,0)</f>
        <v/>
      </c>
      <c r="C357" s="418">
        <f>VLOOKUP(A357,'BASE DE DATOS'!$B$2:$AB$6821,12,0)</f>
        <v/>
      </c>
      <c r="D357" s="422">
        <f>VLOOKUP(A357,'BASE DE DATOS'!$B$2:$AB$6821,13,0)</f>
        <v/>
      </c>
      <c r="E357" s="413" t="n"/>
      <c r="F357" s="348" t="n"/>
      <c r="G357" s="348" t="n"/>
    </row>
    <row r="358" hidden="1" ht="24.95" customHeight="1" s="308">
      <c r="A358" s="422">
        <f>'BASE DE DATOS'!B364</f>
        <v/>
      </c>
      <c r="B358" s="418">
        <f>VLOOKUP(A358,'BASE DE DATOS'!$B$2:$AB$702,2,0)</f>
        <v/>
      </c>
      <c r="C358" s="418">
        <f>VLOOKUP(A358,'BASE DE DATOS'!$B$2:$AB$6821,12,0)</f>
        <v/>
      </c>
      <c r="D358" s="422">
        <f>VLOOKUP(A358,'BASE DE DATOS'!$B$2:$AB$6821,13,0)</f>
        <v/>
      </c>
      <c r="E358" s="413" t="n"/>
      <c r="F358" s="348" t="n"/>
      <c r="G358" s="348" t="n"/>
    </row>
    <row r="359" hidden="1" ht="24.95" customHeight="1" s="308">
      <c r="A359" s="422">
        <f>'BASE DE DATOS'!B365</f>
        <v/>
      </c>
      <c r="B359" s="418">
        <f>VLOOKUP(A359,'BASE DE DATOS'!$B$2:$AB$702,2,0)</f>
        <v/>
      </c>
      <c r="C359" s="418">
        <f>VLOOKUP(A359,'BASE DE DATOS'!$B$2:$AB$6821,12,0)</f>
        <v/>
      </c>
      <c r="D359" s="422">
        <f>VLOOKUP(A359,'BASE DE DATOS'!$B$2:$AB$6821,13,0)</f>
        <v/>
      </c>
      <c r="E359" s="413" t="n"/>
      <c r="F359" s="348" t="n"/>
      <c r="G359" s="348" t="n"/>
    </row>
    <row r="360" hidden="1" ht="24.95" customHeight="1" s="308">
      <c r="A360" s="422">
        <f>'BASE DE DATOS'!B366</f>
        <v/>
      </c>
      <c r="B360" s="418">
        <f>VLOOKUP(A360,'BASE DE DATOS'!$B$2:$AB$702,2,0)</f>
        <v/>
      </c>
      <c r="C360" s="418">
        <f>VLOOKUP(A360,'BASE DE DATOS'!$B$2:$AB$6821,12,0)</f>
        <v/>
      </c>
      <c r="D360" s="422">
        <f>VLOOKUP(A360,'BASE DE DATOS'!$B$2:$AB$6821,13,0)</f>
        <v/>
      </c>
      <c r="E360" s="413" t="n"/>
      <c r="F360" s="348" t="n"/>
      <c r="G360" s="348" t="n"/>
    </row>
    <row r="361" hidden="1" ht="24.95" customHeight="1" s="308">
      <c r="A361" s="422">
        <f>'BASE DE DATOS'!B367</f>
        <v/>
      </c>
      <c r="B361" s="418">
        <f>VLOOKUP(A361,'BASE DE DATOS'!$B$2:$AB$702,2,0)</f>
        <v/>
      </c>
      <c r="C361" s="418">
        <f>VLOOKUP(A361,'BASE DE DATOS'!$B$2:$AB$6821,12,0)</f>
        <v/>
      </c>
      <c r="D361" s="422">
        <f>VLOOKUP(A361,'BASE DE DATOS'!$B$2:$AB$6821,13,0)</f>
        <v/>
      </c>
      <c r="E361" s="413" t="n"/>
      <c r="F361" s="348" t="n"/>
      <c r="G361" s="348" t="n"/>
    </row>
    <row r="362" ht="24.95" customHeight="1" s="308">
      <c r="A362" s="422">
        <f>'BASE DE DATOS'!B368</f>
        <v/>
      </c>
      <c r="B362" s="418">
        <f>VLOOKUP(A362,'BASE DE DATOS'!$B$2:$AB$702,2,0)</f>
        <v/>
      </c>
      <c r="C362" s="418">
        <f>VLOOKUP(A362,'BASE DE DATOS'!$B$2:$AB$6821,12,0)</f>
        <v/>
      </c>
      <c r="D362" s="422">
        <f>VLOOKUP(A362,'BASE DE DATOS'!$B$2:$AB$6821,13,0)</f>
        <v/>
      </c>
      <c r="E362" s="413" t="n"/>
      <c r="F362" s="348" t="n"/>
      <c r="G362" s="348" t="n"/>
    </row>
    <row r="363" hidden="1" ht="24.95" customHeight="1" s="308">
      <c r="A363" s="422">
        <f>'BASE DE DATOS'!B369</f>
        <v/>
      </c>
      <c r="B363" s="418">
        <f>VLOOKUP(A363,'BASE DE DATOS'!$B$2:$AB$702,2,0)</f>
        <v/>
      </c>
      <c r="C363" s="418">
        <f>VLOOKUP(A363,'BASE DE DATOS'!$B$2:$AB$6821,12,0)</f>
        <v/>
      </c>
      <c r="D363" s="422">
        <f>VLOOKUP(A363,'BASE DE DATOS'!$B$2:$AB$6821,13,0)</f>
        <v/>
      </c>
      <c r="E363" s="413" t="n"/>
      <c r="F363" s="348" t="n"/>
      <c r="G363" s="348" t="n"/>
    </row>
    <row r="364" hidden="1" ht="24.95" customHeight="1" s="308">
      <c r="A364" s="422">
        <f>'BASE DE DATOS'!B370</f>
        <v/>
      </c>
      <c r="B364" s="418">
        <f>VLOOKUP(A364,'BASE DE DATOS'!$B$2:$AB$702,2,0)</f>
        <v/>
      </c>
      <c r="C364" s="418">
        <f>VLOOKUP(A364,'BASE DE DATOS'!$B$2:$AB$6821,12,0)</f>
        <v/>
      </c>
      <c r="D364" s="422">
        <f>VLOOKUP(A364,'BASE DE DATOS'!$B$2:$AB$6821,13,0)</f>
        <v/>
      </c>
      <c r="E364" s="413" t="n"/>
      <c r="F364" s="348" t="n"/>
      <c r="G364" s="348" t="n"/>
    </row>
    <row r="365" hidden="1" ht="24.95" customHeight="1" s="308">
      <c r="A365" s="422">
        <f>'BASE DE DATOS'!B371</f>
        <v/>
      </c>
      <c r="B365" s="418">
        <f>VLOOKUP(A365,'BASE DE DATOS'!$B$2:$AB$702,2,0)</f>
        <v/>
      </c>
      <c r="C365" s="418">
        <f>VLOOKUP(A365,'BASE DE DATOS'!$B$2:$AB$6821,12,0)</f>
        <v/>
      </c>
      <c r="D365" s="422">
        <f>VLOOKUP(A365,'BASE DE DATOS'!$B$2:$AB$6821,13,0)</f>
        <v/>
      </c>
      <c r="E365" s="413" t="n"/>
      <c r="F365" s="348" t="n"/>
      <c r="G365" s="348" t="n"/>
    </row>
    <row r="366" hidden="1" ht="24.95" customHeight="1" s="308">
      <c r="A366" s="422">
        <f>'BASE DE DATOS'!B372</f>
        <v/>
      </c>
      <c r="B366" s="418">
        <f>VLOOKUP(A366,'BASE DE DATOS'!$B$2:$AB$702,2,0)</f>
        <v/>
      </c>
      <c r="C366" s="418">
        <f>VLOOKUP(A366,'BASE DE DATOS'!$B$2:$AB$6821,12,0)</f>
        <v/>
      </c>
      <c r="D366" s="422">
        <f>VLOOKUP(A366,'BASE DE DATOS'!$B$2:$AB$6821,13,0)</f>
        <v/>
      </c>
      <c r="E366" s="413" t="n"/>
      <c r="F366" s="348" t="n"/>
      <c r="G366" s="348" t="n"/>
    </row>
    <row r="367" hidden="1" ht="24.95" customHeight="1" s="308">
      <c r="A367" s="422">
        <f>'BASE DE DATOS'!B373</f>
        <v/>
      </c>
      <c r="B367" s="418">
        <f>VLOOKUP(A367,'BASE DE DATOS'!$B$2:$AB$702,2,0)</f>
        <v/>
      </c>
      <c r="C367" s="418">
        <f>VLOOKUP(A367,'BASE DE DATOS'!$B$2:$AB$6821,12,0)</f>
        <v/>
      </c>
      <c r="D367" s="422">
        <f>VLOOKUP(A367,'BASE DE DATOS'!$B$2:$AB$6821,13,0)</f>
        <v/>
      </c>
      <c r="E367" s="413" t="n"/>
      <c r="F367" s="348" t="n"/>
      <c r="G367" s="348" t="n"/>
    </row>
    <row r="368" hidden="1" ht="24.95" customHeight="1" s="308">
      <c r="A368" s="422">
        <f>'BASE DE DATOS'!B374</f>
        <v/>
      </c>
      <c r="B368" s="418">
        <f>VLOOKUP(A368,'BASE DE DATOS'!$B$2:$AB$702,2,0)</f>
        <v/>
      </c>
      <c r="C368" s="418">
        <f>VLOOKUP(A368,'BASE DE DATOS'!$B$2:$AB$6821,12,0)</f>
        <v/>
      </c>
      <c r="D368" s="422">
        <f>VLOOKUP(A368,'BASE DE DATOS'!$B$2:$AB$6821,13,0)</f>
        <v/>
      </c>
      <c r="E368" s="413" t="n"/>
      <c r="F368" s="348" t="n"/>
      <c r="G368" s="348" t="n"/>
    </row>
    <row r="369" hidden="1" ht="24.95" customHeight="1" s="308">
      <c r="A369" s="422">
        <f>'BASE DE DATOS'!B375</f>
        <v/>
      </c>
      <c r="B369" s="418">
        <f>VLOOKUP(A369,'BASE DE DATOS'!$B$2:$AB$702,2,0)</f>
        <v/>
      </c>
      <c r="C369" s="418">
        <f>VLOOKUP(A369,'BASE DE DATOS'!$B$2:$AB$6821,12,0)</f>
        <v/>
      </c>
      <c r="D369" s="422">
        <f>VLOOKUP(A369,'BASE DE DATOS'!$B$2:$AB$6821,13,0)</f>
        <v/>
      </c>
      <c r="E369" s="413" t="n"/>
      <c r="F369" s="348" t="n"/>
      <c r="G369" s="348" t="n"/>
    </row>
    <row r="370" hidden="1" ht="24.95" customHeight="1" s="308">
      <c r="A370" s="422">
        <f>'BASE DE DATOS'!B376</f>
        <v/>
      </c>
      <c r="B370" s="418">
        <f>VLOOKUP(A370,'BASE DE DATOS'!$B$2:$AB$702,2,0)</f>
        <v/>
      </c>
      <c r="C370" s="418">
        <f>VLOOKUP(A370,'BASE DE DATOS'!$B$2:$AB$6821,12,0)</f>
        <v/>
      </c>
      <c r="D370" s="422">
        <f>VLOOKUP(A370,'BASE DE DATOS'!$B$2:$AB$6821,13,0)</f>
        <v/>
      </c>
      <c r="E370" s="413" t="n"/>
      <c r="F370" s="348" t="n"/>
      <c r="G370" s="348" t="n"/>
    </row>
    <row r="371" hidden="1" ht="24.95" customHeight="1" s="308">
      <c r="A371" s="422">
        <f>'BASE DE DATOS'!B377</f>
        <v/>
      </c>
      <c r="B371" s="418">
        <f>VLOOKUP(A371,'BASE DE DATOS'!$B$2:$AB$702,2,0)</f>
        <v/>
      </c>
      <c r="C371" s="418">
        <f>VLOOKUP(A371,'BASE DE DATOS'!$B$2:$AB$6821,12,0)</f>
        <v/>
      </c>
      <c r="D371" s="422">
        <f>VLOOKUP(A371,'BASE DE DATOS'!$B$2:$AB$6821,13,0)</f>
        <v/>
      </c>
      <c r="E371" s="413" t="n"/>
      <c r="F371" s="348" t="n"/>
      <c r="G371" s="348" t="n"/>
    </row>
    <row r="372" hidden="1" ht="24.95" customHeight="1" s="308">
      <c r="A372" s="422">
        <f>'BASE DE DATOS'!B378</f>
        <v/>
      </c>
      <c r="B372" s="418">
        <f>VLOOKUP(A372,'BASE DE DATOS'!$B$2:$AB$702,2,0)</f>
        <v/>
      </c>
      <c r="C372" s="418">
        <f>VLOOKUP(A372,'BASE DE DATOS'!$B$2:$AB$6821,12,0)</f>
        <v/>
      </c>
      <c r="D372" s="422">
        <f>VLOOKUP(A372,'BASE DE DATOS'!$B$2:$AB$6821,13,0)</f>
        <v/>
      </c>
      <c r="E372" s="413" t="n"/>
      <c r="F372" s="348" t="n"/>
      <c r="G372" s="348" t="n"/>
    </row>
    <row r="373" hidden="1" ht="24.95" customHeight="1" s="308">
      <c r="A373" s="422">
        <f>'BASE DE DATOS'!B379</f>
        <v/>
      </c>
      <c r="B373" s="418">
        <f>VLOOKUP(A373,'BASE DE DATOS'!$B$2:$AB$702,2,0)</f>
        <v/>
      </c>
      <c r="C373" s="418">
        <f>VLOOKUP(A373,'BASE DE DATOS'!$B$2:$AB$6821,12,0)</f>
        <v/>
      </c>
      <c r="D373" s="422">
        <f>VLOOKUP(A373,'BASE DE DATOS'!$B$2:$AB$6821,13,0)</f>
        <v/>
      </c>
      <c r="E373" s="413" t="n"/>
      <c r="F373" s="348" t="n"/>
      <c r="G373" s="348" t="n"/>
    </row>
    <row r="374" hidden="1" ht="24.95" customHeight="1" s="308">
      <c r="A374" s="422">
        <f>'BASE DE DATOS'!B381</f>
        <v/>
      </c>
      <c r="B374" s="418">
        <f>VLOOKUP(A374,'BASE DE DATOS'!$B$2:$AB$702,2,0)</f>
        <v/>
      </c>
      <c r="C374" s="418">
        <f>VLOOKUP(A374,'BASE DE DATOS'!$B$2:$AB$6821,12,0)</f>
        <v/>
      </c>
      <c r="D374" s="422">
        <f>VLOOKUP(A374,'BASE DE DATOS'!$B$2:$AB$6821,13,0)</f>
        <v/>
      </c>
      <c r="E374" s="413" t="n"/>
      <c r="F374" s="348" t="n"/>
      <c r="G374" s="348" t="n"/>
    </row>
    <row r="375" hidden="1" ht="24.95" customHeight="1" s="308">
      <c r="A375" s="422">
        <f>'BASE DE DATOS'!B382</f>
        <v/>
      </c>
      <c r="B375" s="418">
        <f>VLOOKUP(A375,'BASE DE DATOS'!$B$2:$AB$702,2,0)</f>
        <v/>
      </c>
      <c r="C375" s="418">
        <f>VLOOKUP(A375,'BASE DE DATOS'!$B$2:$AB$6821,12,0)</f>
        <v/>
      </c>
      <c r="D375" s="422">
        <f>VLOOKUP(A375,'BASE DE DATOS'!$B$2:$AB$6821,13,0)</f>
        <v/>
      </c>
      <c r="E375" s="413" t="n"/>
      <c r="F375" s="348" t="n"/>
      <c r="G375" s="348" t="n"/>
    </row>
    <row r="376" hidden="1" ht="24.95" customHeight="1" s="308">
      <c r="A376" s="422">
        <f>'BASE DE DATOS'!B383</f>
        <v/>
      </c>
      <c r="B376" s="418">
        <f>VLOOKUP(A376,'BASE DE DATOS'!$B$2:$AB$702,2,0)</f>
        <v/>
      </c>
      <c r="C376" s="418">
        <f>VLOOKUP(A376,'BASE DE DATOS'!$B$2:$AB$6821,12,0)</f>
        <v/>
      </c>
      <c r="D376" s="422">
        <f>VLOOKUP(A376,'BASE DE DATOS'!$B$2:$AB$6821,13,0)</f>
        <v/>
      </c>
      <c r="E376" s="413" t="n"/>
      <c r="F376" s="348" t="n"/>
      <c r="G376" s="348" t="n"/>
    </row>
    <row r="377" hidden="1" ht="24.95" customHeight="1" s="308">
      <c r="A377" s="422">
        <f>'BASE DE DATOS'!B384</f>
        <v/>
      </c>
      <c r="B377" s="418">
        <f>VLOOKUP(A377,'BASE DE DATOS'!$B$2:$AB$702,2,0)</f>
        <v/>
      </c>
      <c r="C377" s="418">
        <f>VLOOKUP(A377,'BASE DE DATOS'!$B$2:$AB$6821,12,0)</f>
        <v/>
      </c>
      <c r="D377" s="422">
        <f>VLOOKUP(A377,'BASE DE DATOS'!$B$2:$AB$6821,13,0)</f>
        <v/>
      </c>
      <c r="E377" s="413" t="n"/>
      <c r="F377" s="348" t="n"/>
      <c r="G377" s="348" t="n"/>
    </row>
    <row r="378" hidden="1" ht="24.95" customHeight="1" s="308">
      <c r="A378" s="422">
        <f>'BASE DE DATOS'!B385</f>
        <v/>
      </c>
      <c r="B378" s="418">
        <f>VLOOKUP(A378,'BASE DE DATOS'!$B$2:$AB$702,2,0)</f>
        <v/>
      </c>
      <c r="C378" s="418">
        <f>VLOOKUP(A378,'BASE DE DATOS'!$B$2:$AB$6821,12,0)</f>
        <v/>
      </c>
      <c r="D378" s="422">
        <f>VLOOKUP(A378,'BASE DE DATOS'!$B$2:$AB$6821,13,0)</f>
        <v/>
      </c>
      <c r="E378" s="413" t="n"/>
      <c r="F378" s="348" t="n"/>
      <c r="G378" s="348" t="n"/>
    </row>
    <row r="379" hidden="1" ht="24.95" customHeight="1" s="308">
      <c r="A379" s="422">
        <f>'BASE DE DATOS'!B386</f>
        <v/>
      </c>
      <c r="B379" s="418">
        <f>VLOOKUP(A379,'BASE DE DATOS'!$B$2:$AB$702,2,0)</f>
        <v/>
      </c>
      <c r="C379" s="418">
        <f>VLOOKUP(A379,'BASE DE DATOS'!$B$2:$AB$6821,12,0)</f>
        <v/>
      </c>
      <c r="D379" s="422">
        <f>VLOOKUP(A379,'BASE DE DATOS'!$B$2:$AB$6821,13,0)</f>
        <v/>
      </c>
      <c r="E379" s="413" t="n"/>
      <c r="F379" s="348" t="n"/>
      <c r="G379" s="348" t="n"/>
    </row>
    <row r="380" hidden="1" ht="24.95" customHeight="1" s="308">
      <c r="A380" s="422">
        <f>'BASE DE DATOS'!B387</f>
        <v/>
      </c>
      <c r="B380" s="418">
        <f>VLOOKUP(A380,'BASE DE DATOS'!$B$2:$AB$702,2,0)</f>
        <v/>
      </c>
      <c r="C380" s="418">
        <f>VLOOKUP(A380,'BASE DE DATOS'!$B$2:$AB$6821,12,0)</f>
        <v/>
      </c>
      <c r="D380" s="422">
        <f>VLOOKUP(A380,'BASE DE DATOS'!$B$2:$AB$6821,13,0)</f>
        <v/>
      </c>
      <c r="E380" s="413" t="n"/>
      <c r="F380" s="348" t="n"/>
      <c r="G380" s="348" t="n"/>
    </row>
    <row r="381" hidden="1" ht="24.95" customHeight="1" s="308">
      <c r="A381" s="422">
        <f>'BASE DE DATOS'!B388</f>
        <v/>
      </c>
      <c r="B381" s="418">
        <f>VLOOKUP(A381,'BASE DE DATOS'!$B$2:$AB$702,2,0)</f>
        <v/>
      </c>
      <c r="C381" s="418">
        <f>VLOOKUP(A381,'BASE DE DATOS'!$B$2:$AB$6821,12,0)</f>
        <v/>
      </c>
      <c r="D381" s="422">
        <f>VLOOKUP(A381,'BASE DE DATOS'!$B$2:$AB$6821,13,0)</f>
        <v/>
      </c>
      <c r="E381" s="413" t="n"/>
      <c r="F381" s="348" t="n"/>
      <c r="G381" s="348" t="n"/>
    </row>
    <row r="382" hidden="1" ht="24.95" customHeight="1" s="308">
      <c r="A382" s="422">
        <f>'BASE DE DATOS'!B389</f>
        <v/>
      </c>
      <c r="B382" s="418">
        <f>VLOOKUP(A382,'BASE DE DATOS'!$B$2:$AB$702,2,0)</f>
        <v/>
      </c>
      <c r="C382" s="418">
        <f>VLOOKUP(A382,'BASE DE DATOS'!$B$2:$AB$6821,12,0)</f>
        <v/>
      </c>
      <c r="D382" s="422">
        <f>VLOOKUP(A382,'BASE DE DATOS'!$B$2:$AB$6821,13,0)</f>
        <v/>
      </c>
      <c r="E382" s="413" t="n"/>
      <c r="F382" s="348" t="n"/>
      <c r="G382" s="348" t="n"/>
    </row>
    <row r="383" hidden="1" ht="24.95" customHeight="1" s="308">
      <c r="A383" s="422">
        <f>'BASE DE DATOS'!B390</f>
        <v/>
      </c>
      <c r="B383" s="418">
        <f>VLOOKUP(A383,'BASE DE DATOS'!$B$2:$AB$702,2,0)</f>
        <v/>
      </c>
      <c r="C383" s="418">
        <f>VLOOKUP(A383,'BASE DE DATOS'!$B$2:$AB$6821,12,0)</f>
        <v/>
      </c>
      <c r="D383" s="422">
        <f>VLOOKUP(A383,'BASE DE DATOS'!$B$2:$AB$6821,13,0)</f>
        <v/>
      </c>
      <c r="E383" s="413" t="n"/>
      <c r="F383" s="348" t="n"/>
      <c r="G383" s="348" t="n"/>
    </row>
    <row r="384" hidden="1" ht="24.95" customHeight="1" s="308">
      <c r="A384" s="422">
        <f>'BASE DE DATOS'!B391</f>
        <v/>
      </c>
      <c r="B384" s="418">
        <f>VLOOKUP(A384,'BASE DE DATOS'!$B$2:$AB$702,2,0)</f>
        <v/>
      </c>
      <c r="C384" s="418">
        <f>VLOOKUP(A384,'BASE DE DATOS'!$B$2:$AB$6821,12,0)</f>
        <v/>
      </c>
      <c r="D384" s="422">
        <f>VLOOKUP(A384,'BASE DE DATOS'!$B$2:$AB$6821,13,0)</f>
        <v/>
      </c>
      <c r="E384" s="413" t="n"/>
      <c r="F384" s="348" t="n"/>
      <c r="G384" s="348" t="n"/>
    </row>
    <row r="385" hidden="1" ht="24.95" customHeight="1" s="308">
      <c r="A385" s="422">
        <f>'BASE DE DATOS'!B392</f>
        <v/>
      </c>
      <c r="B385" s="418">
        <f>VLOOKUP(A385,'BASE DE DATOS'!$B$2:$AB$702,2,0)</f>
        <v/>
      </c>
      <c r="C385" s="418">
        <f>VLOOKUP(A385,'BASE DE DATOS'!$B$2:$AB$6821,12,0)</f>
        <v/>
      </c>
      <c r="D385" s="422">
        <f>VLOOKUP(A385,'BASE DE DATOS'!$B$2:$AB$6821,13,0)</f>
        <v/>
      </c>
      <c r="E385" s="413" t="n"/>
      <c r="F385" s="348" t="n"/>
      <c r="G385" s="348" t="n"/>
    </row>
    <row r="386" ht="24.95" customHeight="1" s="308">
      <c r="A386" s="422">
        <f>'BASE DE DATOS'!B393</f>
        <v/>
      </c>
      <c r="B386" s="418">
        <f>VLOOKUP(A386,'BASE DE DATOS'!$B$2:$AB$702,2,0)</f>
        <v/>
      </c>
      <c r="C386" s="418">
        <f>VLOOKUP(A386,'BASE DE DATOS'!$B$2:$AB$6821,12,0)</f>
        <v/>
      </c>
      <c r="D386" s="422">
        <f>VLOOKUP(A386,'BASE DE DATOS'!$B$2:$AB$6821,13,0)</f>
        <v/>
      </c>
      <c r="E386" s="413" t="n"/>
      <c r="F386" s="348" t="n"/>
      <c r="G386" s="348" t="n"/>
    </row>
    <row r="387" ht="24.95" customHeight="1" s="308">
      <c r="A387" s="422">
        <f>'BASE DE DATOS'!B394</f>
        <v/>
      </c>
      <c r="B387" s="418">
        <f>VLOOKUP(A387,'BASE DE DATOS'!$B$2:$AB$702,2,0)</f>
        <v/>
      </c>
      <c r="C387" s="418">
        <f>VLOOKUP(A387,'BASE DE DATOS'!$B$2:$AB$6821,12,0)</f>
        <v/>
      </c>
      <c r="D387" s="422">
        <f>VLOOKUP(A387,'BASE DE DATOS'!$B$2:$AB$6821,13,0)</f>
        <v/>
      </c>
      <c r="E387" s="413" t="n"/>
      <c r="F387" s="348" t="n"/>
      <c r="G387" s="348" t="n"/>
    </row>
    <row r="388" hidden="1" ht="24.95" customHeight="1" s="308">
      <c r="A388" s="422">
        <f>'BASE DE DATOS'!B395</f>
        <v/>
      </c>
      <c r="B388" s="418">
        <f>VLOOKUP(A388,'BASE DE DATOS'!$B$2:$AB$702,2,0)</f>
        <v/>
      </c>
      <c r="C388" s="418">
        <f>VLOOKUP(A388,'BASE DE DATOS'!$B$2:$AB$6821,12,0)</f>
        <v/>
      </c>
      <c r="D388" s="422">
        <f>VLOOKUP(A388,'BASE DE DATOS'!$B$2:$AB$6821,13,0)</f>
        <v/>
      </c>
      <c r="E388" s="413" t="n"/>
      <c r="F388" s="348" t="n"/>
      <c r="G388" s="348" t="n"/>
    </row>
    <row r="389" hidden="1" ht="24.95" customHeight="1" s="308">
      <c r="A389" s="422">
        <f>'BASE DE DATOS'!B396</f>
        <v/>
      </c>
      <c r="B389" s="418">
        <f>VLOOKUP(A389,'BASE DE DATOS'!$B$2:$AB$702,2,0)</f>
        <v/>
      </c>
      <c r="C389" s="418">
        <f>VLOOKUP(A389,'BASE DE DATOS'!$B$2:$AB$6821,12,0)</f>
        <v/>
      </c>
      <c r="D389" s="422">
        <f>VLOOKUP(A389,'BASE DE DATOS'!$B$2:$AB$6821,13,0)</f>
        <v/>
      </c>
      <c r="E389" s="413" t="n"/>
      <c r="F389" s="348" t="n"/>
      <c r="G389" s="348" t="n"/>
    </row>
    <row r="390" hidden="1" ht="24.95" customHeight="1" s="308">
      <c r="A390" s="422">
        <f>'BASE DE DATOS'!B397</f>
        <v/>
      </c>
      <c r="B390" s="418">
        <f>VLOOKUP(A390,'BASE DE DATOS'!$B$2:$AB$702,2,0)</f>
        <v/>
      </c>
      <c r="C390" s="418">
        <f>VLOOKUP(A390,'BASE DE DATOS'!$B$2:$AB$6821,12,0)</f>
        <v/>
      </c>
      <c r="D390" s="422">
        <f>VLOOKUP(A390,'BASE DE DATOS'!$B$2:$AB$6821,13,0)</f>
        <v/>
      </c>
      <c r="E390" s="413" t="n"/>
      <c r="F390" s="348" t="n"/>
      <c r="G390" s="348" t="n"/>
    </row>
    <row r="391" hidden="1" ht="24.95" customHeight="1" s="308">
      <c r="A391" s="422">
        <f>'BASE DE DATOS'!B398</f>
        <v/>
      </c>
      <c r="B391" s="418">
        <f>VLOOKUP(A391,'BASE DE DATOS'!$B$2:$AB$702,2,0)</f>
        <v/>
      </c>
      <c r="C391" s="418">
        <f>VLOOKUP(A391,'BASE DE DATOS'!$B$2:$AB$6821,12,0)</f>
        <v/>
      </c>
      <c r="D391" s="422">
        <f>VLOOKUP(A391,'BASE DE DATOS'!$B$2:$AB$6821,13,0)</f>
        <v/>
      </c>
      <c r="E391" s="413" t="n"/>
      <c r="F391" s="348" t="n"/>
      <c r="G391" s="348" t="n"/>
    </row>
    <row r="392" hidden="1" ht="24.95" customHeight="1" s="308">
      <c r="A392" s="422">
        <f>'BASE DE DATOS'!B399</f>
        <v/>
      </c>
      <c r="B392" s="418">
        <f>VLOOKUP(A392,'BASE DE DATOS'!$B$2:$AB$702,2,0)</f>
        <v/>
      </c>
      <c r="C392" s="418">
        <f>VLOOKUP(A392,'BASE DE DATOS'!$B$2:$AB$6821,12,0)</f>
        <v/>
      </c>
      <c r="D392" s="422">
        <f>VLOOKUP(A392,'BASE DE DATOS'!$B$2:$AB$6821,13,0)</f>
        <v/>
      </c>
      <c r="E392" s="413" t="n"/>
      <c r="F392" s="348" t="n"/>
      <c r="G392" s="348" t="n"/>
    </row>
    <row r="393" ht="24.95" customHeight="1" s="308">
      <c r="A393" s="422">
        <f>'BASE DE DATOS'!B400</f>
        <v/>
      </c>
      <c r="B393" s="418">
        <f>VLOOKUP(A393,'BASE DE DATOS'!$B$2:$AB$702,2,0)</f>
        <v/>
      </c>
      <c r="C393" s="418">
        <f>VLOOKUP(A393,'BASE DE DATOS'!$B$2:$AB$6821,12,0)</f>
        <v/>
      </c>
      <c r="D393" s="422">
        <f>VLOOKUP(A393,'BASE DE DATOS'!$B$2:$AB$6821,13,0)</f>
        <v/>
      </c>
      <c r="E393" s="413" t="n"/>
      <c r="F393" s="348" t="n"/>
      <c r="G393" s="348" t="n"/>
    </row>
    <row r="394" ht="24.95" customHeight="1" s="308">
      <c r="A394" s="422">
        <f>'BASE DE DATOS'!B401</f>
        <v/>
      </c>
      <c r="B394" s="418">
        <f>VLOOKUP(A394,'BASE DE DATOS'!$B$2:$AB$702,2,0)</f>
        <v/>
      </c>
      <c r="C394" s="418">
        <f>VLOOKUP(A394,'BASE DE DATOS'!$B$2:$AB$6821,12,0)</f>
        <v/>
      </c>
      <c r="D394" s="422">
        <f>VLOOKUP(A394,'BASE DE DATOS'!$B$2:$AB$6821,13,0)</f>
        <v/>
      </c>
      <c r="E394" s="413" t="n"/>
      <c r="F394" s="348" t="n"/>
      <c r="G394" s="348" t="n"/>
    </row>
    <row r="395" hidden="1" ht="24.95" customHeight="1" s="308">
      <c r="A395" s="422">
        <f>'BASE DE DATOS'!B402</f>
        <v/>
      </c>
      <c r="B395" s="418">
        <f>VLOOKUP(A395,'BASE DE DATOS'!$B$2:$AB$702,2,0)</f>
        <v/>
      </c>
      <c r="C395" s="418">
        <f>VLOOKUP(A395,'BASE DE DATOS'!$B$2:$AB$6821,12,0)</f>
        <v/>
      </c>
      <c r="D395" s="422">
        <f>VLOOKUP(A395,'BASE DE DATOS'!$B$2:$AB$6821,13,0)</f>
        <v/>
      </c>
      <c r="E395" s="413" t="n"/>
      <c r="F395" s="348" t="n"/>
      <c r="G395" s="348" t="n"/>
    </row>
    <row r="396" ht="24.95" customHeight="1" s="308">
      <c r="A396" s="422">
        <f>'BASE DE DATOS'!B403</f>
        <v/>
      </c>
      <c r="B396" s="418">
        <f>VLOOKUP(A396,'BASE DE DATOS'!$B$2:$AB$702,2,0)</f>
        <v/>
      </c>
      <c r="C396" s="418">
        <f>VLOOKUP(A396,'BASE DE DATOS'!$B$2:$AB$6821,12,0)</f>
        <v/>
      </c>
      <c r="D396" s="422">
        <f>VLOOKUP(A396,'BASE DE DATOS'!$B$2:$AB$6821,13,0)</f>
        <v/>
      </c>
      <c r="E396" s="413" t="n"/>
      <c r="F396" s="348" t="n"/>
      <c r="G396" s="348" t="n"/>
    </row>
    <row r="397" hidden="1" ht="24.95" customHeight="1" s="308">
      <c r="A397" s="422">
        <f>'BASE DE DATOS'!B404</f>
        <v/>
      </c>
      <c r="B397" s="418">
        <f>VLOOKUP(A397,'BASE DE DATOS'!$B$2:$AB$702,2,0)</f>
        <v/>
      </c>
      <c r="C397" s="418">
        <f>VLOOKUP(A397,'BASE DE DATOS'!$B$2:$AB$6821,12,0)</f>
        <v/>
      </c>
      <c r="D397" s="422">
        <f>VLOOKUP(A397,'BASE DE DATOS'!$B$2:$AB$6821,13,0)</f>
        <v/>
      </c>
      <c r="E397" s="413" t="n"/>
      <c r="F397" s="348" t="n"/>
      <c r="G397" s="348" t="n"/>
    </row>
    <row r="398" hidden="1" ht="24.95" customHeight="1" s="308">
      <c r="A398" s="422">
        <f>'BASE DE DATOS'!B405</f>
        <v/>
      </c>
      <c r="B398" s="418">
        <f>VLOOKUP(A398,'BASE DE DATOS'!$B$2:$AB$702,2,0)</f>
        <v/>
      </c>
      <c r="C398" s="418">
        <f>VLOOKUP(A398,'BASE DE DATOS'!$B$2:$AB$6821,12,0)</f>
        <v/>
      </c>
      <c r="D398" s="422">
        <f>VLOOKUP(A398,'BASE DE DATOS'!$B$2:$AB$6821,13,0)</f>
        <v/>
      </c>
      <c r="E398" s="413" t="n"/>
      <c r="F398" s="348" t="n"/>
      <c r="G398" s="348" t="n"/>
    </row>
    <row r="399" hidden="1" ht="24.95" customHeight="1" s="308">
      <c r="A399" s="422">
        <f>'BASE DE DATOS'!B406</f>
        <v/>
      </c>
      <c r="B399" s="418">
        <f>VLOOKUP(A399,'BASE DE DATOS'!$B$2:$AB$702,2,0)</f>
        <v/>
      </c>
      <c r="C399" s="418">
        <f>VLOOKUP(A399,'BASE DE DATOS'!$B$2:$AB$6821,12,0)</f>
        <v/>
      </c>
      <c r="D399" s="422">
        <f>VLOOKUP(A399,'BASE DE DATOS'!$B$2:$AB$6821,13,0)</f>
        <v/>
      </c>
      <c r="E399" s="413" t="n"/>
      <c r="F399" s="348" t="n"/>
      <c r="G399" s="348" t="n"/>
    </row>
    <row r="400" hidden="1" ht="24.95" customHeight="1" s="308">
      <c r="A400" s="422">
        <f>'BASE DE DATOS'!B407</f>
        <v/>
      </c>
      <c r="B400" s="418">
        <f>VLOOKUP(A400,'BASE DE DATOS'!$B$2:$AB$702,2,0)</f>
        <v/>
      </c>
      <c r="C400" s="418">
        <f>VLOOKUP(A400,'BASE DE DATOS'!$B$2:$AB$6821,12,0)</f>
        <v/>
      </c>
      <c r="D400" s="422">
        <f>VLOOKUP(A400,'BASE DE DATOS'!$B$2:$AB$6821,13,0)</f>
        <v/>
      </c>
      <c r="E400" s="413" t="n"/>
      <c r="F400" s="348" t="n"/>
      <c r="G400" s="348" t="n"/>
    </row>
    <row r="401" hidden="1" ht="24.95" customHeight="1" s="308">
      <c r="A401" s="422">
        <f>'BASE DE DATOS'!B408</f>
        <v/>
      </c>
      <c r="B401" s="418">
        <f>VLOOKUP(A401,'BASE DE DATOS'!$B$2:$AB$702,2,0)</f>
        <v/>
      </c>
      <c r="C401" s="418">
        <f>VLOOKUP(A401,'BASE DE DATOS'!$B$2:$AB$6821,12,0)</f>
        <v/>
      </c>
      <c r="D401" s="422">
        <f>VLOOKUP(A401,'BASE DE DATOS'!$B$2:$AB$6821,13,0)</f>
        <v/>
      </c>
      <c r="E401" s="413" t="n"/>
      <c r="F401" s="348" t="n"/>
      <c r="G401" s="348" t="n"/>
    </row>
    <row r="402" hidden="1" ht="24.95" customHeight="1" s="308">
      <c r="A402" s="422">
        <f>'BASE DE DATOS'!B409</f>
        <v/>
      </c>
      <c r="B402" s="418">
        <f>VLOOKUP(A402,'BASE DE DATOS'!$B$2:$AB$702,2,0)</f>
        <v/>
      </c>
      <c r="C402" s="418">
        <f>VLOOKUP(A402,'BASE DE DATOS'!$B$2:$AB$6821,12,0)</f>
        <v/>
      </c>
      <c r="D402" s="422">
        <f>VLOOKUP(A402,'BASE DE DATOS'!$B$2:$AB$6821,13,0)</f>
        <v/>
      </c>
      <c r="E402" s="413" t="n"/>
      <c r="F402" s="348" t="n"/>
      <c r="G402" s="348" t="n"/>
    </row>
    <row r="403" hidden="1" ht="24.95" customHeight="1" s="308">
      <c r="A403" s="422">
        <f>'BASE DE DATOS'!B410</f>
        <v/>
      </c>
      <c r="B403" s="418">
        <f>VLOOKUP(A403,'BASE DE DATOS'!$B$2:$AB$702,2,0)</f>
        <v/>
      </c>
      <c r="C403" s="418">
        <f>VLOOKUP(A403,'BASE DE DATOS'!$B$2:$AB$6821,12,0)</f>
        <v/>
      </c>
      <c r="D403" s="422">
        <f>VLOOKUP(A403,'BASE DE DATOS'!$B$2:$AB$6821,13,0)</f>
        <v/>
      </c>
      <c r="E403" s="413" t="n"/>
      <c r="F403" s="348" t="n"/>
      <c r="G403" s="348" t="n"/>
    </row>
    <row r="404" hidden="1" ht="24.95" customHeight="1" s="308">
      <c r="A404" s="422">
        <f>'BASE DE DATOS'!B411</f>
        <v/>
      </c>
      <c r="B404" s="418">
        <f>VLOOKUP(A404,'BASE DE DATOS'!$B$2:$AB$702,2,0)</f>
        <v/>
      </c>
      <c r="C404" s="418">
        <f>VLOOKUP(A404,'BASE DE DATOS'!$B$2:$AB$6821,12,0)</f>
        <v/>
      </c>
      <c r="D404" s="422">
        <f>VLOOKUP(A404,'BASE DE DATOS'!$B$2:$AB$6821,13,0)</f>
        <v/>
      </c>
      <c r="E404" s="413" t="n"/>
      <c r="F404" s="348" t="n"/>
      <c r="G404" s="348" t="n"/>
    </row>
    <row r="405" hidden="1" ht="24.95" customHeight="1" s="308">
      <c r="A405" s="422">
        <f>'BASE DE DATOS'!B413</f>
        <v/>
      </c>
      <c r="B405" s="418">
        <f>VLOOKUP(A405,'BASE DE DATOS'!$B$2:$AB$702,2,0)</f>
        <v/>
      </c>
      <c r="C405" s="418">
        <f>VLOOKUP(A405,'BASE DE DATOS'!$B$2:$AB$6821,12,0)</f>
        <v/>
      </c>
      <c r="D405" s="422">
        <f>VLOOKUP(A405,'BASE DE DATOS'!$B$2:$AB$6821,13,0)</f>
        <v/>
      </c>
      <c r="E405" s="413" t="n"/>
      <c r="F405" s="348" t="n"/>
      <c r="G405" s="348" t="n"/>
    </row>
    <row r="406" hidden="1" ht="24.95" customHeight="1" s="308">
      <c r="A406" s="422">
        <f>'BASE DE DATOS'!B414</f>
        <v/>
      </c>
      <c r="B406" s="418">
        <f>VLOOKUP(A406,'BASE DE DATOS'!$B$2:$AB$702,2,0)</f>
        <v/>
      </c>
      <c r="C406" s="418">
        <f>VLOOKUP(A406,'BASE DE DATOS'!$B$2:$AB$6821,12,0)</f>
        <v/>
      </c>
      <c r="D406" s="422">
        <f>VLOOKUP(A406,'BASE DE DATOS'!$B$2:$AB$6821,13,0)</f>
        <v/>
      </c>
      <c r="E406" s="413" t="n"/>
      <c r="F406" s="348" t="n"/>
      <c r="G406" s="348" t="n"/>
    </row>
    <row r="407" hidden="1" ht="24.95" customHeight="1" s="308">
      <c r="A407" s="422">
        <f>'BASE DE DATOS'!B415</f>
        <v/>
      </c>
      <c r="B407" s="418">
        <f>VLOOKUP(A407,'BASE DE DATOS'!$B$2:$AB$702,2,0)</f>
        <v/>
      </c>
      <c r="C407" s="418">
        <f>VLOOKUP(A407,'BASE DE DATOS'!$B$2:$AB$6821,12,0)</f>
        <v/>
      </c>
      <c r="D407" s="422">
        <f>VLOOKUP(A407,'BASE DE DATOS'!$B$2:$AB$6821,13,0)</f>
        <v/>
      </c>
      <c r="E407" s="413" t="n"/>
      <c r="F407" s="348" t="n"/>
      <c r="G407" s="348" t="n"/>
    </row>
    <row r="408" hidden="1" ht="24.95" customHeight="1" s="308">
      <c r="A408" s="422">
        <f>'BASE DE DATOS'!B416</f>
        <v/>
      </c>
      <c r="B408" s="418">
        <f>VLOOKUP(A408,'BASE DE DATOS'!$B$2:$AB$702,2,0)</f>
        <v/>
      </c>
      <c r="C408" s="418">
        <f>VLOOKUP(A408,'BASE DE DATOS'!$B$2:$AB$6821,12,0)</f>
        <v/>
      </c>
      <c r="D408" s="422">
        <f>VLOOKUP(A408,'BASE DE DATOS'!$B$2:$AB$6821,13,0)</f>
        <v/>
      </c>
      <c r="E408" s="413" t="n"/>
      <c r="F408" s="348" t="n"/>
      <c r="G408" s="348" t="n"/>
    </row>
    <row r="409" hidden="1" ht="24.95" customHeight="1" s="308">
      <c r="A409" s="422">
        <f>'BASE DE DATOS'!B417</f>
        <v/>
      </c>
      <c r="B409" s="418">
        <f>VLOOKUP(A409,'BASE DE DATOS'!$B$2:$AB$702,2,0)</f>
        <v/>
      </c>
      <c r="C409" s="418">
        <f>VLOOKUP(A409,'BASE DE DATOS'!$B$2:$AB$6821,12,0)</f>
        <v/>
      </c>
      <c r="D409" s="422">
        <f>VLOOKUP(A409,'BASE DE DATOS'!$B$2:$AB$6821,13,0)</f>
        <v/>
      </c>
      <c r="E409" s="413" t="n"/>
      <c r="F409" s="348" t="n"/>
      <c r="G409" s="348" t="n"/>
    </row>
    <row r="410" hidden="1" ht="24.95" customHeight="1" s="308">
      <c r="A410" s="422">
        <f>'BASE DE DATOS'!B418</f>
        <v/>
      </c>
      <c r="B410" s="418">
        <f>VLOOKUP(A410,'BASE DE DATOS'!$B$2:$AB$702,2,0)</f>
        <v/>
      </c>
      <c r="C410" s="418">
        <f>VLOOKUP(A410,'BASE DE DATOS'!$B$2:$AB$6821,12,0)</f>
        <v/>
      </c>
      <c r="D410" s="422">
        <f>VLOOKUP(A410,'BASE DE DATOS'!$B$2:$AB$6821,13,0)</f>
        <v/>
      </c>
      <c r="E410" s="413" t="n"/>
      <c r="F410" s="348" t="n"/>
      <c r="G410" s="348" t="n"/>
    </row>
    <row r="411" hidden="1" ht="24.95" customHeight="1" s="308">
      <c r="A411" s="422">
        <f>'BASE DE DATOS'!B419</f>
        <v/>
      </c>
      <c r="B411" s="418">
        <f>VLOOKUP(A411,'BASE DE DATOS'!$B$2:$AB$702,2,0)</f>
        <v/>
      </c>
      <c r="C411" s="418">
        <f>VLOOKUP(A411,'BASE DE DATOS'!$B$2:$AB$6821,12,0)</f>
        <v/>
      </c>
      <c r="D411" s="422">
        <f>VLOOKUP(A411,'BASE DE DATOS'!$B$2:$AB$6821,13,0)</f>
        <v/>
      </c>
      <c r="E411" s="413" t="n"/>
      <c r="F411" s="348" t="n"/>
      <c r="G411" s="348" t="n"/>
    </row>
    <row r="412" hidden="1" ht="24.95" customHeight="1" s="308">
      <c r="A412" s="422">
        <f>'BASE DE DATOS'!B420</f>
        <v/>
      </c>
      <c r="B412" s="418">
        <f>VLOOKUP(A412,'BASE DE DATOS'!$B$2:$AB$702,2,0)</f>
        <v/>
      </c>
      <c r="C412" s="418">
        <f>VLOOKUP(A412,'BASE DE DATOS'!$B$2:$AB$6821,12,0)</f>
        <v/>
      </c>
      <c r="D412" s="422">
        <f>VLOOKUP(A412,'BASE DE DATOS'!$B$2:$AB$6821,13,0)</f>
        <v/>
      </c>
      <c r="E412" s="413" t="n"/>
      <c r="F412" s="348" t="n"/>
      <c r="G412" s="348" t="n"/>
    </row>
    <row r="413" hidden="1" ht="24.95" customHeight="1" s="308">
      <c r="A413" s="422">
        <f>'BASE DE DATOS'!B421</f>
        <v/>
      </c>
      <c r="B413" s="418">
        <f>VLOOKUP(A413,'BASE DE DATOS'!$B$2:$AB$702,2,0)</f>
        <v/>
      </c>
      <c r="C413" s="418">
        <f>VLOOKUP(A413,'BASE DE DATOS'!$B$2:$AB$6821,12,0)</f>
        <v/>
      </c>
      <c r="D413" s="422">
        <f>VLOOKUP(A413,'BASE DE DATOS'!$B$2:$AB$6821,13,0)</f>
        <v/>
      </c>
      <c r="E413" s="413" t="n"/>
      <c r="F413" s="348" t="n"/>
      <c r="G413" s="348" t="n"/>
    </row>
    <row r="414" hidden="1" ht="24.95" customHeight="1" s="308">
      <c r="A414" s="422">
        <f>'BASE DE DATOS'!B422</f>
        <v/>
      </c>
      <c r="B414" s="418">
        <f>VLOOKUP(A414,'BASE DE DATOS'!$B$2:$AB$702,2,0)</f>
        <v/>
      </c>
      <c r="C414" s="418">
        <f>VLOOKUP(A414,'BASE DE DATOS'!$B$2:$AB$6821,12,0)</f>
        <v/>
      </c>
      <c r="D414" s="422">
        <f>VLOOKUP(A414,'BASE DE DATOS'!$B$2:$AB$6821,13,0)</f>
        <v/>
      </c>
      <c r="E414" s="413" t="n"/>
      <c r="F414" s="348" t="n"/>
      <c r="G414" s="348" t="n"/>
    </row>
    <row r="415" hidden="1" ht="24.95" customHeight="1" s="308">
      <c r="A415" s="422">
        <f>'BASE DE DATOS'!B423</f>
        <v/>
      </c>
      <c r="B415" s="418">
        <f>VLOOKUP(A415,'BASE DE DATOS'!$B$2:$AB$702,2,0)</f>
        <v/>
      </c>
      <c r="C415" s="418">
        <f>VLOOKUP(A415,'BASE DE DATOS'!$B$2:$AB$6821,12,0)</f>
        <v/>
      </c>
      <c r="D415" s="422">
        <f>VLOOKUP(A415,'BASE DE DATOS'!$B$2:$AB$6821,13,0)</f>
        <v/>
      </c>
      <c r="E415" s="413" t="n"/>
      <c r="F415" s="348" t="n"/>
      <c r="G415" s="348" t="n"/>
    </row>
    <row r="416" hidden="1" ht="24.95" customHeight="1" s="308">
      <c r="A416" s="422">
        <f>'BASE DE DATOS'!B424</f>
        <v/>
      </c>
      <c r="B416" s="418">
        <f>VLOOKUP(A416,'BASE DE DATOS'!$B$2:$AB$702,2,0)</f>
        <v/>
      </c>
      <c r="C416" s="418">
        <f>VLOOKUP(A416,'BASE DE DATOS'!$B$2:$AB$6821,12,0)</f>
        <v/>
      </c>
      <c r="D416" s="422">
        <f>VLOOKUP(A416,'BASE DE DATOS'!$B$2:$AB$6821,13,0)</f>
        <v/>
      </c>
      <c r="E416" s="413" t="n"/>
      <c r="F416" s="348" t="n"/>
      <c r="G416" s="348" t="n"/>
    </row>
    <row r="417" hidden="1" ht="24.95" customHeight="1" s="308">
      <c r="A417" s="422">
        <f>'BASE DE DATOS'!B425</f>
        <v/>
      </c>
      <c r="B417" s="418">
        <f>VLOOKUP(A417,'BASE DE DATOS'!$B$2:$AB$702,2,0)</f>
        <v/>
      </c>
      <c r="C417" s="418">
        <f>VLOOKUP(A417,'BASE DE DATOS'!$B$2:$AB$6821,12,0)</f>
        <v/>
      </c>
      <c r="D417" s="422">
        <f>VLOOKUP(A417,'BASE DE DATOS'!$B$2:$AB$6821,13,0)</f>
        <v/>
      </c>
      <c r="E417" s="413" t="n"/>
      <c r="F417" s="348" t="n"/>
      <c r="G417" s="348" t="n"/>
    </row>
    <row r="418" hidden="1" ht="24.95" customHeight="1" s="308">
      <c r="A418" s="422">
        <f>'BASE DE DATOS'!B426</f>
        <v/>
      </c>
      <c r="B418" s="418">
        <f>VLOOKUP(A418,'BASE DE DATOS'!$B$2:$AB$702,2,0)</f>
        <v/>
      </c>
      <c r="C418" s="418">
        <f>VLOOKUP(A418,'BASE DE DATOS'!$B$2:$AB$6821,12,0)</f>
        <v/>
      </c>
      <c r="D418" s="422">
        <f>VLOOKUP(A418,'BASE DE DATOS'!$B$2:$AB$6821,13,0)</f>
        <v/>
      </c>
      <c r="E418" s="413" t="n"/>
      <c r="F418" s="348" t="n"/>
      <c r="G418" s="348" t="n"/>
    </row>
    <row r="419" ht="24.95" customHeight="1" s="308">
      <c r="A419" s="422">
        <f>'BASE DE DATOS'!B427</f>
        <v/>
      </c>
      <c r="B419" s="418">
        <f>VLOOKUP(A419,'BASE DE DATOS'!$B$2:$AB$702,2,0)</f>
        <v/>
      </c>
      <c r="C419" s="418">
        <f>VLOOKUP(A419,'BASE DE DATOS'!$B$2:$AB$6821,12,0)</f>
        <v/>
      </c>
      <c r="D419" s="422">
        <f>VLOOKUP(A419,'BASE DE DATOS'!$B$2:$AB$6821,13,0)</f>
        <v/>
      </c>
      <c r="E419" s="413" t="n"/>
      <c r="F419" s="348" t="n"/>
      <c r="G419" s="348" t="n"/>
    </row>
    <row r="420" hidden="1" ht="24.95" customHeight="1" s="308">
      <c r="A420" s="422">
        <f>'BASE DE DATOS'!B428</f>
        <v/>
      </c>
      <c r="B420" s="418">
        <f>VLOOKUP(A420,'BASE DE DATOS'!$B$2:$AB$702,2,0)</f>
        <v/>
      </c>
      <c r="C420" s="418">
        <f>VLOOKUP(A420,'BASE DE DATOS'!$B$2:$AB$6821,12,0)</f>
        <v/>
      </c>
      <c r="D420" s="422">
        <f>VLOOKUP(A420,'BASE DE DATOS'!$B$2:$AB$6821,13,0)</f>
        <v/>
      </c>
      <c r="E420" s="413" t="n"/>
      <c r="F420" s="348" t="n"/>
      <c r="G420" s="348" t="n"/>
    </row>
    <row r="421" hidden="1" ht="24.95" customHeight="1" s="308">
      <c r="A421" s="422">
        <f>'BASE DE DATOS'!B429</f>
        <v/>
      </c>
      <c r="B421" s="418">
        <f>VLOOKUP(A421,'BASE DE DATOS'!$B$2:$AB$702,2,0)</f>
        <v/>
      </c>
      <c r="C421" s="418">
        <f>VLOOKUP(A421,'BASE DE DATOS'!$B$2:$AB$6821,12,0)</f>
        <v/>
      </c>
      <c r="D421" s="422">
        <f>VLOOKUP(A421,'BASE DE DATOS'!$B$2:$AB$6821,13,0)</f>
        <v/>
      </c>
      <c r="E421" s="413" t="n"/>
      <c r="F421" s="348" t="n"/>
      <c r="G421" s="348" t="n"/>
    </row>
    <row r="422" hidden="1" ht="24.95" customHeight="1" s="308">
      <c r="A422" s="422">
        <f>'BASE DE DATOS'!B430</f>
        <v/>
      </c>
      <c r="B422" s="418">
        <f>VLOOKUP(A422,'BASE DE DATOS'!$B$2:$AB$702,2,0)</f>
        <v/>
      </c>
      <c r="C422" s="418">
        <f>VLOOKUP(A422,'BASE DE DATOS'!$B$2:$AB$6821,12,0)</f>
        <v/>
      </c>
      <c r="D422" s="422">
        <f>VLOOKUP(A422,'BASE DE DATOS'!$B$2:$AB$6821,13,0)</f>
        <v/>
      </c>
      <c r="E422" s="413" t="n"/>
      <c r="F422" s="348" t="n"/>
      <c r="G422" s="348" t="n"/>
    </row>
    <row r="423" ht="24.95" customHeight="1" s="308">
      <c r="A423" s="422">
        <f>'BASE DE DATOS'!B431</f>
        <v/>
      </c>
      <c r="B423" s="418">
        <f>VLOOKUP(A423,'BASE DE DATOS'!$B$2:$AB$702,2,0)</f>
        <v/>
      </c>
      <c r="C423" s="418">
        <f>VLOOKUP(A423,'BASE DE DATOS'!$B$2:$AB$6821,12,0)</f>
        <v/>
      </c>
      <c r="D423" s="422">
        <f>VLOOKUP(A423,'BASE DE DATOS'!$B$2:$AB$6821,13,0)</f>
        <v/>
      </c>
      <c r="E423" s="413" t="n"/>
      <c r="F423" s="348" t="n"/>
      <c r="G423" s="348" t="n"/>
    </row>
    <row r="424" hidden="1" ht="24.95" customHeight="1" s="308">
      <c r="A424" s="422">
        <f>'BASE DE DATOS'!B432</f>
        <v/>
      </c>
      <c r="B424" s="418">
        <f>VLOOKUP(A424,'BASE DE DATOS'!$B$2:$AB$702,2,0)</f>
        <v/>
      </c>
      <c r="C424" s="418">
        <f>VLOOKUP(A424,'BASE DE DATOS'!$B$2:$AB$6821,12,0)</f>
        <v/>
      </c>
      <c r="D424" s="422">
        <f>VLOOKUP(A424,'BASE DE DATOS'!$B$2:$AB$6821,13,0)</f>
        <v/>
      </c>
      <c r="E424" s="413" t="n"/>
      <c r="F424" s="348" t="n"/>
      <c r="G424" s="348" t="n"/>
    </row>
    <row r="425" ht="24.95" customHeight="1" s="308">
      <c r="A425" s="422">
        <f>'BASE DE DATOS'!B433</f>
        <v/>
      </c>
      <c r="B425" s="418">
        <f>VLOOKUP(A425,'BASE DE DATOS'!$B$2:$AB$702,2,0)</f>
        <v/>
      </c>
      <c r="C425" s="418">
        <f>VLOOKUP(A425,'BASE DE DATOS'!$B$2:$AB$6821,12,0)</f>
        <v/>
      </c>
      <c r="D425" s="422">
        <f>VLOOKUP(A425,'BASE DE DATOS'!$B$2:$AB$6821,13,0)</f>
        <v/>
      </c>
      <c r="E425" s="413" t="n"/>
      <c r="F425" s="348" t="n"/>
      <c r="G425" s="348" t="n"/>
    </row>
    <row r="426" hidden="1" ht="24.95" customHeight="1" s="308">
      <c r="A426" s="422">
        <f>'BASE DE DATOS'!B434</f>
        <v/>
      </c>
      <c r="B426" s="418">
        <f>VLOOKUP(A426,'BASE DE DATOS'!$B$2:$AB$702,2,0)</f>
        <v/>
      </c>
      <c r="C426" s="418">
        <f>VLOOKUP(A426,'BASE DE DATOS'!$B$2:$AB$6821,12,0)</f>
        <v/>
      </c>
      <c r="D426" s="422">
        <f>VLOOKUP(A426,'BASE DE DATOS'!$B$2:$AB$6821,13,0)</f>
        <v/>
      </c>
      <c r="E426" s="413" t="n"/>
      <c r="F426" s="348" t="n"/>
      <c r="G426" s="348" t="n"/>
    </row>
    <row r="427" hidden="1" ht="24.95" customHeight="1" s="308">
      <c r="A427" s="422">
        <f>'BASE DE DATOS'!B435</f>
        <v/>
      </c>
      <c r="B427" s="418">
        <f>VLOOKUP(A427,'BASE DE DATOS'!$B$2:$AB$702,2,0)</f>
        <v/>
      </c>
      <c r="C427" s="418">
        <f>VLOOKUP(A427,'BASE DE DATOS'!$B$2:$AB$6821,12,0)</f>
        <v/>
      </c>
      <c r="D427" s="422">
        <f>VLOOKUP(A427,'BASE DE DATOS'!$B$2:$AB$6821,13,0)</f>
        <v/>
      </c>
      <c r="E427" s="413" t="n"/>
      <c r="F427" s="348" t="n"/>
      <c r="G427" s="348" t="n"/>
    </row>
    <row r="428" hidden="1" ht="24.95" customHeight="1" s="308">
      <c r="A428" s="422">
        <f>'BASE DE DATOS'!B436</f>
        <v/>
      </c>
      <c r="B428" s="418">
        <f>VLOOKUP(A428,'BASE DE DATOS'!$B$2:$AB$702,2,0)</f>
        <v/>
      </c>
      <c r="C428" s="418">
        <f>VLOOKUP(A428,'BASE DE DATOS'!$B$2:$AB$6821,12,0)</f>
        <v/>
      </c>
      <c r="D428" s="422">
        <f>VLOOKUP(A428,'BASE DE DATOS'!$B$2:$AB$6821,13,0)</f>
        <v/>
      </c>
      <c r="E428" s="413" t="n"/>
      <c r="F428" s="348" t="n"/>
      <c r="G428" s="348" t="n"/>
    </row>
    <row r="429" hidden="1" ht="24.95" customHeight="1" s="308">
      <c r="A429" s="422">
        <f>'BASE DE DATOS'!B437</f>
        <v/>
      </c>
      <c r="B429" s="418">
        <f>VLOOKUP(A429,'BASE DE DATOS'!$B$2:$AB$702,2,0)</f>
        <v/>
      </c>
      <c r="C429" s="418">
        <f>VLOOKUP(A429,'BASE DE DATOS'!$B$2:$AB$6821,12,0)</f>
        <v/>
      </c>
      <c r="D429" s="422">
        <f>VLOOKUP(A429,'BASE DE DATOS'!$B$2:$AB$6821,13,0)</f>
        <v/>
      </c>
      <c r="E429" s="413" t="n"/>
      <c r="F429" s="348" t="n"/>
      <c r="G429" s="348" t="n"/>
    </row>
    <row r="430" hidden="1" ht="24.95" customHeight="1" s="308">
      <c r="A430" s="422">
        <f>'BASE DE DATOS'!B438</f>
        <v/>
      </c>
      <c r="B430" s="418">
        <f>VLOOKUP(A430,'BASE DE DATOS'!$B$2:$AB$702,2,0)</f>
        <v/>
      </c>
      <c r="C430" s="418">
        <f>VLOOKUP(A430,'BASE DE DATOS'!$B$2:$AB$6821,12,0)</f>
        <v/>
      </c>
      <c r="D430" s="422">
        <f>VLOOKUP(A430,'BASE DE DATOS'!$B$2:$AB$6821,13,0)</f>
        <v/>
      </c>
      <c r="E430" s="413" t="n"/>
      <c r="F430" s="348" t="n"/>
      <c r="G430" s="348" t="n"/>
    </row>
    <row r="431" hidden="1" ht="24.95" customHeight="1" s="308">
      <c r="A431" s="422">
        <f>'BASE DE DATOS'!B439</f>
        <v/>
      </c>
      <c r="B431" s="418">
        <f>VLOOKUP(A431,'BASE DE DATOS'!$B$2:$AB$702,2,0)</f>
        <v/>
      </c>
      <c r="C431" s="418">
        <f>VLOOKUP(A431,'BASE DE DATOS'!$B$2:$AB$6821,12,0)</f>
        <v/>
      </c>
      <c r="D431" s="422">
        <f>VLOOKUP(A431,'BASE DE DATOS'!$B$2:$AB$6821,13,0)</f>
        <v/>
      </c>
      <c r="E431" s="413" t="n"/>
      <c r="F431" s="348" t="n"/>
      <c r="G431" s="348" t="n"/>
    </row>
    <row r="432" hidden="1" ht="24.95" customHeight="1" s="308">
      <c r="A432" s="422">
        <f>'BASE DE DATOS'!B440</f>
        <v/>
      </c>
      <c r="B432" s="418">
        <f>VLOOKUP(A432,'BASE DE DATOS'!$B$2:$AB$702,2,0)</f>
        <v/>
      </c>
      <c r="C432" s="418">
        <f>VLOOKUP(A432,'BASE DE DATOS'!$B$2:$AB$6821,12,0)</f>
        <v/>
      </c>
      <c r="D432" s="422">
        <f>VLOOKUP(A432,'BASE DE DATOS'!$B$2:$AB$6821,13,0)</f>
        <v/>
      </c>
      <c r="E432" s="413" t="n"/>
      <c r="F432" s="348" t="n"/>
      <c r="G432" s="348" t="n"/>
    </row>
    <row r="433" hidden="1" ht="24.95" customHeight="1" s="308">
      <c r="A433" s="422">
        <f>'BASE DE DATOS'!B441</f>
        <v/>
      </c>
      <c r="B433" s="418">
        <f>VLOOKUP(A433,'BASE DE DATOS'!$B$2:$AB$702,2,0)</f>
        <v/>
      </c>
      <c r="C433" s="418">
        <f>VLOOKUP(A433,'BASE DE DATOS'!$B$2:$AB$6821,12,0)</f>
        <v/>
      </c>
      <c r="D433" s="422">
        <f>VLOOKUP(A433,'BASE DE DATOS'!$B$2:$AB$6821,13,0)</f>
        <v/>
      </c>
      <c r="E433" s="413" t="n"/>
      <c r="F433" s="348" t="n"/>
      <c r="G433" s="348" t="n"/>
    </row>
    <row r="434" hidden="1" ht="24.95" customHeight="1" s="308">
      <c r="A434" s="422">
        <f>'BASE DE DATOS'!B442</f>
        <v/>
      </c>
      <c r="B434" s="418">
        <f>VLOOKUP(A434,'BASE DE DATOS'!$B$2:$AB$702,2,0)</f>
        <v/>
      </c>
      <c r="C434" s="418">
        <f>VLOOKUP(A434,'BASE DE DATOS'!$B$2:$AB$6821,12,0)</f>
        <v/>
      </c>
      <c r="D434" s="422">
        <f>VLOOKUP(A434,'BASE DE DATOS'!$B$2:$AB$6821,13,0)</f>
        <v/>
      </c>
      <c r="E434" s="413" t="n"/>
      <c r="F434" s="348" t="n"/>
      <c r="G434" s="348" t="n"/>
    </row>
    <row r="435" hidden="1" ht="24.95" customHeight="1" s="308">
      <c r="A435" s="422">
        <f>'BASE DE DATOS'!B443</f>
        <v/>
      </c>
      <c r="B435" s="418">
        <f>VLOOKUP(A435,'BASE DE DATOS'!$B$2:$AB$702,2,0)</f>
        <v/>
      </c>
      <c r="C435" s="418">
        <f>VLOOKUP(A435,'BASE DE DATOS'!$B$2:$AB$6821,12,0)</f>
        <v/>
      </c>
      <c r="D435" s="422">
        <f>VLOOKUP(A435,'BASE DE DATOS'!$B$2:$AB$6821,13,0)</f>
        <v/>
      </c>
      <c r="E435" s="413" t="n"/>
      <c r="F435" s="348" t="n"/>
      <c r="G435" s="348" t="n"/>
    </row>
    <row r="436" hidden="1" ht="24.95" customHeight="1" s="308">
      <c r="A436" s="422">
        <f>'BASE DE DATOS'!B444</f>
        <v/>
      </c>
      <c r="B436" s="418">
        <f>VLOOKUP(A436,'BASE DE DATOS'!$B$2:$AB$702,2,0)</f>
        <v/>
      </c>
      <c r="C436" s="418">
        <f>VLOOKUP(A436,'BASE DE DATOS'!$B$2:$AB$6821,12,0)</f>
        <v/>
      </c>
      <c r="D436" s="422">
        <f>VLOOKUP(A436,'BASE DE DATOS'!$B$2:$AB$6821,13,0)</f>
        <v/>
      </c>
      <c r="E436" s="413" t="n"/>
      <c r="F436" s="348" t="n"/>
      <c r="G436" s="348" t="n"/>
    </row>
    <row r="437" ht="24.95" customHeight="1" s="308">
      <c r="A437" s="422">
        <f>'BASE DE DATOS'!B445</f>
        <v/>
      </c>
      <c r="B437" s="418">
        <f>VLOOKUP(A437,'BASE DE DATOS'!$B$2:$AB$702,2,0)</f>
        <v/>
      </c>
      <c r="C437" s="418">
        <f>VLOOKUP(A437,'BASE DE DATOS'!$B$2:$AB$6821,12,0)</f>
        <v/>
      </c>
      <c r="D437" s="422">
        <f>VLOOKUP(A437,'BASE DE DATOS'!$B$2:$AB$6821,13,0)</f>
        <v/>
      </c>
      <c r="E437" s="413" t="n"/>
      <c r="F437" s="348" t="n"/>
      <c r="G437" s="348" t="n"/>
    </row>
    <row r="438" hidden="1" ht="24.95" customHeight="1" s="308">
      <c r="A438" s="422">
        <f>'BASE DE DATOS'!B446</f>
        <v/>
      </c>
      <c r="B438" s="418">
        <f>VLOOKUP(A438,'BASE DE DATOS'!$B$2:$AB$702,2,0)</f>
        <v/>
      </c>
      <c r="C438" s="418">
        <f>VLOOKUP(A438,'BASE DE DATOS'!$B$2:$AB$6821,12,0)</f>
        <v/>
      </c>
      <c r="D438" s="422">
        <f>VLOOKUP(A438,'BASE DE DATOS'!$B$2:$AB$6821,13,0)</f>
        <v/>
      </c>
      <c r="E438" s="413" t="n"/>
      <c r="F438" s="348" t="n"/>
      <c r="G438" s="348" t="n"/>
    </row>
    <row r="439" hidden="1" ht="24.95" customHeight="1" s="308">
      <c r="A439" s="422">
        <f>'BASE DE DATOS'!B447</f>
        <v/>
      </c>
      <c r="B439" s="418">
        <f>VLOOKUP(A439,'BASE DE DATOS'!$B$2:$AB$702,2,0)</f>
        <v/>
      </c>
      <c r="C439" s="418">
        <f>VLOOKUP(A439,'BASE DE DATOS'!$B$2:$AB$6821,12,0)</f>
        <v/>
      </c>
      <c r="D439" s="422">
        <f>VLOOKUP(A439,'BASE DE DATOS'!$B$2:$AB$6821,13,0)</f>
        <v/>
      </c>
      <c r="E439" s="413" t="n"/>
      <c r="F439" s="348" t="n"/>
      <c r="G439" s="348" t="n"/>
    </row>
    <row r="440" hidden="1" ht="24.95" customHeight="1" s="308">
      <c r="A440" s="422">
        <f>'BASE DE DATOS'!B448</f>
        <v/>
      </c>
      <c r="B440" s="418">
        <f>VLOOKUP(A440,'BASE DE DATOS'!$B$2:$AB$702,2,0)</f>
        <v/>
      </c>
      <c r="C440" s="418">
        <f>VLOOKUP(A440,'BASE DE DATOS'!$B$2:$AB$6821,12,0)</f>
        <v/>
      </c>
      <c r="D440" s="422">
        <f>VLOOKUP(A440,'BASE DE DATOS'!$B$2:$AB$6821,13,0)</f>
        <v/>
      </c>
      <c r="E440" s="413" t="n"/>
      <c r="F440" s="348" t="n"/>
      <c r="G440" s="348" t="n"/>
    </row>
    <row r="441" hidden="1" ht="24.95" customHeight="1" s="308">
      <c r="A441" s="422">
        <f>'BASE DE DATOS'!B449</f>
        <v/>
      </c>
      <c r="B441" s="418">
        <f>VLOOKUP(A441,'BASE DE DATOS'!$B$2:$AB$702,2,0)</f>
        <v/>
      </c>
      <c r="C441" s="418">
        <f>VLOOKUP(A441,'BASE DE DATOS'!$B$2:$AB$6821,12,0)</f>
        <v/>
      </c>
      <c r="D441" s="422">
        <f>VLOOKUP(A441,'BASE DE DATOS'!$B$2:$AB$6821,13,0)</f>
        <v/>
      </c>
      <c r="E441" s="413" t="n"/>
      <c r="F441" s="348" t="n"/>
      <c r="G441" s="348" t="n"/>
    </row>
    <row r="442" ht="24.95" customHeight="1" s="308">
      <c r="A442" s="422">
        <f>'BASE DE DATOS'!B450</f>
        <v/>
      </c>
      <c r="B442" s="418">
        <f>VLOOKUP(A442,'BASE DE DATOS'!$B$2:$AB$702,2,0)</f>
        <v/>
      </c>
      <c r="C442" s="418">
        <f>VLOOKUP(A442,'BASE DE DATOS'!$B$2:$AB$6821,12,0)</f>
        <v/>
      </c>
      <c r="D442" s="422">
        <f>VLOOKUP(A442,'BASE DE DATOS'!$B$2:$AB$6821,13,0)</f>
        <v/>
      </c>
      <c r="E442" s="413" t="n"/>
      <c r="F442" s="348" t="n"/>
      <c r="G442" s="348" t="n"/>
    </row>
    <row r="443" ht="24.95" customHeight="1" s="308">
      <c r="A443" s="422">
        <f>'BASE DE DATOS'!B451</f>
        <v/>
      </c>
      <c r="B443" s="418">
        <f>VLOOKUP(A443,'BASE DE DATOS'!$B$2:$AB$702,2,0)</f>
        <v/>
      </c>
      <c r="C443" s="418">
        <f>VLOOKUP(A443,'BASE DE DATOS'!$B$2:$AB$6821,12,0)</f>
        <v/>
      </c>
      <c r="D443" s="422">
        <f>VLOOKUP(A443,'BASE DE DATOS'!$B$2:$AB$6821,13,0)</f>
        <v/>
      </c>
      <c r="E443" s="413" t="n"/>
      <c r="F443" s="348" t="n"/>
      <c r="G443" s="348" t="n"/>
    </row>
    <row r="444" hidden="1" ht="24.95" customHeight="1" s="308">
      <c r="A444" s="422">
        <f>'BASE DE DATOS'!B452</f>
        <v/>
      </c>
      <c r="B444" s="418">
        <f>VLOOKUP(A444,'BASE DE DATOS'!$B$2:$AB$702,2,0)</f>
        <v/>
      </c>
      <c r="C444" s="418">
        <f>VLOOKUP(A444,'BASE DE DATOS'!$B$2:$AB$6821,12,0)</f>
        <v/>
      </c>
      <c r="D444" s="422">
        <f>VLOOKUP(A444,'BASE DE DATOS'!$B$2:$AB$6821,13,0)</f>
        <v/>
      </c>
      <c r="E444" s="413" t="n"/>
      <c r="F444" s="348" t="n"/>
      <c r="G444" s="348" t="n"/>
    </row>
    <row r="445" hidden="1" ht="24.95" customHeight="1" s="308">
      <c r="A445" s="422">
        <f>'BASE DE DATOS'!B453</f>
        <v/>
      </c>
      <c r="B445" s="418">
        <f>VLOOKUP(A445,'BASE DE DATOS'!$B$2:$AB$702,2,0)</f>
        <v/>
      </c>
      <c r="C445" s="418">
        <f>VLOOKUP(A445,'BASE DE DATOS'!$B$2:$AB$6821,12,0)</f>
        <v/>
      </c>
      <c r="D445" s="422">
        <f>VLOOKUP(A445,'BASE DE DATOS'!$B$2:$AB$6821,13,0)</f>
        <v/>
      </c>
      <c r="E445" s="413" t="n"/>
      <c r="F445" s="348" t="n"/>
      <c r="G445" s="348" t="n"/>
    </row>
    <row r="446" ht="24.95" customHeight="1" s="308">
      <c r="A446" s="422">
        <f>'BASE DE DATOS'!B454</f>
        <v/>
      </c>
      <c r="B446" s="418">
        <f>VLOOKUP(A446,'BASE DE DATOS'!$B$2:$AB$702,2,0)</f>
        <v/>
      </c>
      <c r="C446" s="418">
        <f>VLOOKUP(A446,'BASE DE DATOS'!$B$2:$AB$6821,12,0)</f>
        <v/>
      </c>
      <c r="D446" s="422">
        <f>VLOOKUP(A446,'BASE DE DATOS'!$B$2:$AB$6821,13,0)</f>
        <v/>
      </c>
      <c r="E446" s="413" t="n"/>
      <c r="F446" s="348" t="n"/>
      <c r="G446" s="348" t="n"/>
    </row>
    <row r="447" hidden="1" ht="24.95" customHeight="1" s="308">
      <c r="A447" s="422">
        <f>'BASE DE DATOS'!B455</f>
        <v/>
      </c>
      <c r="B447" s="418">
        <f>VLOOKUP(A447,'BASE DE DATOS'!$B$2:$AB$702,2,0)</f>
        <v/>
      </c>
      <c r="C447" s="418">
        <f>VLOOKUP(A447,'BASE DE DATOS'!$B$2:$AB$6821,12,0)</f>
        <v/>
      </c>
      <c r="D447" s="422">
        <f>VLOOKUP(A447,'BASE DE DATOS'!$B$2:$AB$6821,13,0)</f>
        <v/>
      </c>
      <c r="E447" s="413" t="n"/>
      <c r="F447" s="348" t="n"/>
      <c r="G447" s="348" t="n"/>
    </row>
    <row r="448" hidden="1" ht="24.95" customHeight="1" s="308">
      <c r="A448" s="422">
        <f>'BASE DE DATOS'!B456</f>
        <v/>
      </c>
      <c r="B448" s="418">
        <f>VLOOKUP(A448,'BASE DE DATOS'!$B$2:$AB$702,2,0)</f>
        <v/>
      </c>
      <c r="C448" s="418">
        <f>VLOOKUP(A448,'BASE DE DATOS'!$B$2:$AB$6821,12,0)</f>
        <v/>
      </c>
      <c r="D448" s="422">
        <f>VLOOKUP(A448,'BASE DE DATOS'!$B$2:$AB$6821,13,0)</f>
        <v/>
      </c>
      <c r="E448" s="413" t="n"/>
      <c r="F448" s="348" t="n"/>
      <c r="G448" s="348" t="n"/>
    </row>
    <row r="449" hidden="1" ht="24.95" customHeight="1" s="308">
      <c r="A449" s="422">
        <f>'BASE DE DATOS'!B457</f>
        <v/>
      </c>
      <c r="B449" s="418">
        <f>VLOOKUP(A449,'BASE DE DATOS'!$B$2:$AB$702,2,0)</f>
        <v/>
      </c>
      <c r="C449" s="418">
        <f>VLOOKUP(A449,'BASE DE DATOS'!$B$2:$AB$6821,12,0)</f>
        <v/>
      </c>
      <c r="D449" s="422">
        <f>VLOOKUP(A449,'BASE DE DATOS'!$B$2:$AB$6821,13,0)</f>
        <v/>
      </c>
      <c r="E449" s="413" t="n"/>
      <c r="F449" s="348" t="n"/>
      <c r="G449" s="348" t="n"/>
    </row>
    <row r="450" hidden="1" ht="24.95" customHeight="1" s="308">
      <c r="A450" s="422">
        <f>'BASE DE DATOS'!B458</f>
        <v/>
      </c>
      <c r="B450" s="418">
        <f>VLOOKUP(A450,'BASE DE DATOS'!$B$2:$AB$702,2,0)</f>
        <v/>
      </c>
      <c r="C450" s="418">
        <f>VLOOKUP(A450,'BASE DE DATOS'!$B$2:$AB$6821,12,0)</f>
        <v/>
      </c>
      <c r="D450" s="422">
        <f>VLOOKUP(A450,'BASE DE DATOS'!$B$2:$AB$6821,13,0)</f>
        <v/>
      </c>
      <c r="E450" s="413" t="n"/>
      <c r="F450" s="348" t="n"/>
      <c r="G450" s="348" t="n"/>
    </row>
    <row r="451" hidden="1" ht="24.95" customHeight="1" s="308">
      <c r="A451" s="422">
        <f>'BASE DE DATOS'!B459</f>
        <v/>
      </c>
      <c r="B451" s="418">
        <f>VLOOKUP(A451,'BASE DE DATOS'!$B$2:$AB$702,2,0)</f>
        <v/>
      </c>
      <c r="C451" s="418">
        <f>VLOOKUP(A451,'BASE DE DATOS'!$B$2:$AB$6821,12,0)</f>
        <v/>
      </c>
      <c r="D451" s="422">
        <f>VLOOKUP(A451,'BASE DE DATOS'!$B$2:$AB$6821,13,0)</f>
        <v/>
      </c>
      <c r="E451" s="413" t="n"/>
      <c r="F451" s="348" t="n"/>
      <c r="G451" s="348" t="n"/>
    </row>
    <row r="452" hidden="1" ht="24.95" customHeight="1" s="308">
      <c r="A452" s="422">
        <f>'BASE DE DATOS'!B460</f>
        <v/>
      </c>
      <c r="B452" s="418">
        <f>VLOOKUP(A452,'BASE DE DATOS'!$B$2:$AB$702,2,0)</f>
        <v/>
      </c>
      <c r="C452" s="418">
        <f>VLOOKUP(A452,'BASE DE DATOS'!$B$2:$AB$6821,12,0)</f>
        <v/>
      </c>
      <c r="D452" s="422">
        <f>VLOOKUP(A452,'BASE DE DATOS'!$B$2:$AB$6821,13,0)</f>
        <v/>
      </c>
      <c r="E452" s="413" t="n"/>
      <c r="F452" s="348" t="n"/>
      <c r="G452" s="348" t="n"/>
    </row>
    <row r="453" hidden="1" ht="24.95" customHeight="1" s="308">
      <c r="A453" s="422">
        <f>'BASE DE DATOS'!B462</f>
        <v/>
      </c>
      <c r="B453" s="418">
        <f>VLOOKUP(A453,'BASE DE DATOS'!$B$2:$AB$702,2,0)</f>
        <v/>
      </c>
      <c r="C453" s="418">
        <f>VLOOKUP(A453,'BASE DE DATOS'!$B$2:$AB$6821,12,0)</f>
        <v/>
      </c>
      <c r="D453" s="422">
        <f>VLOOKUP(A453,'BASE DE DATOS'!$B$2:$AB$6821,13,0)</f>
        <v/>
      </c>
      <c r="E453" s="413" t="n"/>
      <c r="F453" s="348" t="n"/>
      <c r="G453" s="348" t="n"/>
    </row>
    <row r="454" ht="24.95" customHeight="1" s="308">
      <c r="A454" s="422">
        <f>'BASE DE DATOS'!B463</f>
        <v/>
      </c>
      <c r="B454" s="418">
        <f>VLOOKUP(A454,'BASE DE DATOS'!$B$2:$AB$702,2,0)</f>
        <v/>
      </c>
      <c r="C454" s="418">
        <f>VLOOKUP(A454,'BASE DE DATOS'!$B$2:$AB$6821,12,0)</f>
        <v/>
      </c>
      <c r="D454" s="422">
        <f>VLOOKUP(A454,'BASE DE DATOS'!$B$2:$AB$6821,13,0)</f>
        <v/>
      </c>
      <c r="E454" s="413" t="n"/>
      <c r="F454" s="348" t="n"/>
      <c r="G454" s="348" t="n"/>
    </row>
    <row r="455" hidden="1" ht="24.95" customHeight="1" s="308">
      <c r="A455" s="422">
        <f>'BASE DE DATOS'!B464</f>
        <v/>
      </c>
      <c r="B455" s="418">
        <f>VLOOKUP(A455,'BASE DE DATOS'!$B$2:$AB$702,2,0)</f>
        <v/>
      </c>
      <c r="C455" s="418">
        <f>VLOOKUP(A455,'BASE DE DATOS'!$B$2:$AB$6821,12,0)</f>
        <v/>
      </c>
      <c r="D455" s="422">
        <f>VLOOKUP(A455,'BASE DE DATOS'!$B$2:$AB$6821,13,0)</f>
        <v/>
      </c>
      <c r="E455" s="413" t="n"/>
      <c r="F455" s="348" t="n"/>
      <c r="G455" s="348" t="n"/>
    </row>
    <row r="456" hidden="1" ht="24.95" customHeight="1" s="308">
      <c r="A456" s="422">
        <f>'BASE DE DATOS'!B465</f>
        <v/>
      </c>
      <c r="B456" s="418">
        <f>VLOOKUP(A456,'BASE DE DATOS'!$B$2:$AB$702,2,0)</f>
        <v/>
      </c>
      <c r="C456" s="418">
        <f>VLOOKUP(A456,'BASE DE DATOS'!$B$2:$AB$6821,12,0)</f>
        <v/>
      </c>
      <c r="D456" s="422">
        <f>VLOOKUP(A456,'BASE DE DATOS'!$B$2:$AB$6821,13,0)</f>
        <v/>
      </c>
      <c r="E456" s="413" t="n"/>
      <c r="F456" s="348" t="n"/>
      <c r="G456" s="348" t="n"/>
    </row>
    <row r="457" hidden="1" ht="24.95" customHeight="1" s="308">
      <c r="A457" s="422">
        <f>'BASE DE DATOS'!B466</f>
        <v/>
      </c>
      <c r="B457" s="418">
        <f>VLOOKUP(A457,'BASE DE DATOS'!$B$2:$AB$702,2,0)</f>
        <v/>
      </c>
      <c r="C457" s="418">
        <f>VLOOKUP(A457,'BASE DE DATOS'!$B$2:$AB$6821,12,0)</f>
        <v/>
      </c>
      <c r="D457" s="422">
        <f>VLOOKUP(A457,'BASE DE DATOS'!$B$2:$AB$6821,13,0)</f>
        <v/>
      </c>
      <c r="E457" s="413" t="n"/>
      <c r="F457" s="348" t="n"/>
      <c r="G457" s="348" t="n"/>
    </row>
    <row r="458" hidden="1" ht="24.95" customHeight="1" s="308">
      <c r="A458" s="422">
        <f>'BASE DE DATOS'!B467</f>
        <v/>
      </c>
      <c r="B458" s="418">
        <f>VLOOKUP(A458,'BASE DE DATOS'!$B$2:$AB$702,2,0)</f>
        <v/>
      </c>
      <c r="C458" s="418">
        <f>VLOOKUP(A458,'BASE DE DATOS'!$B$2:$AB$6821,12,0)</f>
        <v/>
      </c>
      <c r="D458" s="422">
        <f>VLOOKUP(A458,'BASE DE DATOS'!$B$2:$AB$6821,13,0)</f>
        <v/>
      </c>
      <c r="E458" s="413" t="n"/>
      <c r="F458" s="348" t="n"/>
      <c r="G458" s="348" t="n"/>
    </row>
    <row r="459" hidden="1" ht="24.95" customHeight="1" s="308">
      <c r="A459" s="422">
        <f>'BASE DE DATOS'!B468</f>
        <v/>
      </c>
      <c r="B459" s="418">
        <f>VLOOKUP(A459,'BASE DE DATOS'!$B$2:$AB$702,2,0)</f>
        <v/>
      </c>
      <c r="C459" s="418">
        <f>VLOOKUP(A459,'BASE DE DATOS'!$B$2:$AB$6821,12,0)</f>
        <v/>
      </c>
      <c r="D459" s="422">
        <f>VLOOKUP(A459,'BASE DE DATOS'!$B$2:$AB$6821,13,0)</f>
        <v/>
      </c>
      <c r="E459" s="413" t="n"/>
      <c r="F459" s="348" t="n"/>
      <c r="G459" s="348" t="n"/>
    </row>
    <row r="460" hidden="1" ht="24.95" customHeight="1" s="308">
      <c r="A460" s="422">
        <f>'BASE DE DATOS'!B469</f>
        <v/>
      </c>
      <c r="B460" s="418">
        <f>VLOOKUP(A460,'BASE DE DATOS'!$B$2:$AB$702,2,0)</f>
        <v/>
      </c>
      <c r="C460" s="418">
        <f>VLOOKUP(A460,'BASE DE DATOS'!$B$2:$AB$6821,12,0)</f>
        <v/>
      </c>
      <c r="D460" s="422">
        <f>VLOOKUP(A460,'BASE DE DATOS'!$B$2:$AB$6821,13,0)</f>
        <v/>
      </c>
      <c r="E460" s="413" t="n"/>
      <c r="F460" s="348" t="n"/>
      <c r="G460" s="348" t="n"/>
    </row>
    <row r="461" hidden="1" ht="24.95" customHeight="1" s="308">
      <c r="A461" s="422">
        <f>'BASE DE DATOS'!B470</f>
        <v/>
      </c>
      <c r="B461" s="418">
        <f>VLOOKUP(A461,'BASE DE DATOS'!$B$2:$AB$702,2,0)</f>
        <v/>
      </c>
      <c r="C461" s="418">
        <f>VLOOKUP(A461,'BASE DE DATOS'!$B$2:$AB$6821,12,0)</f>
        <v/>
      </c>
      <c r="D461" s="422">
        <f>VLOOKUP(A461,'BASE DE DATOS'!$B$2:$AB$6821,13,0)</f>
        <v/>
      </c>
      <c r="E461" s="413" t="n"/>
      <c r="F461" s="348" t="n"/>
      <c r="G461" s="348" t="n"/>
    </row>
    <row r="462" hidden="1" ht="24.95" customHeight="1" s="308">
      <c r="A462" s="422">
        <f>'BASE DE DATOS'!B471</f>
        <v/>
      </c>
      <c r="B462" s="418">
        <f>VLOOKUP(A462,'BASE DE DATOS'!$B$2:$AB$702,2,0)</f>
        <v/>
      </c>
      <c r="C462" s="418">
        <f>VLOOKUP(A462,'BASE DE DATOS'!$B$2:$AB$6821,12,0)</f>
        <v/>
      </c>
      <c r="D462" s="422">
        <f>VLOOKUP(A462,'BASE DE DATOS'!$B$2:$AB$6821,13,0)</f>
        <v/>
      </c>
      <c r="E462" s="413" t="n"/>
      <c r="F462" s="348" t="n"/>
      <c r="G462" s="348" t="n"/>
    </row>
    <row r="463" hidden="1" ht="24.95" customHeight="1" s="308">
      <c r="A463" s="422">
        <f>'BASE DE DATOS'!B472</f>
        <v/>
      </c>
      <c r="B463" s="418">
        <f>VLOOKUP(A463,'BASE DE DATOS'!$B$2:$AB$702,2,0)</f>
        <v/>
      </c>
      <c r="C463" s="418">
        <f>VLOOKUP(A463,'BASE DE DATOS'!$B$2:$AB$6821,12,0)</f>
        <v/>
      </c>
      <c r="D463" s="422">
        <f>VLOOKUP(A463,'BASE DE DATOS'!$B$2:$AB$6821,13,0)</f>
        <v/>
      </c>
      <c r="E463" s="413" t="n"/>
      <c r="F463" s="348" t="n"/>
      <c r="G463" s="348" t="n"/>
    </row>
    <row r="464" hidden="1" ht="24.95" customHeight="1" s="308">
      <c r="A464" s="422">
        <f>'BASE DE DATOS'!B473</f>
        <v/>
      </c>
      <c r="B464" s="418">
        <f>VLOOKUP(A464,'BASE DE DATOS'!$B$2:$AB$702,2,0)</f>
        <v/>
      </c>
      <c r="C464" s="418">
        <f>VLOOKUP(A464,'BASE DE DATOS'!$B$2:$AB$6821,12,0)</f>
        <v/>
      </c>
      <c r="D464" s="422">
        <f>VLOOKUP(A464,'BASE DE DATOS'!$B$2:$AB$6821,13,0)</f>
        <v/>
      </c>
      <c r="E464" s="413" t="n"/>
      <c r="F464" s="348" t="n"/>
      <c r="G464" s="348" t="n"/>
    </row>
    <row r="465" hidden="1" ht="24.95" customHeight="1" s="308">
      <c r="A465" s="422">
        <f>'BASE DE DATOS'!B474</f>
        <v/>
      </c>
      <c r="B465" s="418">
        <f>VLOOKUP(A465,'BASE DE DATOS'!$B$2:$AB$702,2,0)</f>
        <v/>
      </c>
      <c r="C465" s="418">
        <f>VLOOKUP(A465,'BASE DE DATOS'!$B$2:$AB$6821,12,0)</f>
        <v/>
      </c>
      <c r="D465" s="422">
        <f>VLOOKUP(A465,'BASE DE DATOS'!$B$2:$AB$6821,13,0)</f>
        <v/>
      </c>
      <c r="E465" s="413" t="n"/>
      <c r="F465" s="348" t="n"/>
      <c r="G465" s="348" t="n"/>
    </row>
    <row r="466" hidden="1" ht="24.95" customHeight="1" s="308">
      <c r="A466" s="422">
        <f>'BASE DE DATOS'!B475</f>
        <v/>
      </c>
      <c r="B466" s="418">
        <f>VLOOKUP(A466,'BASE DE DATOS'!$B$2:$AB$702,2,0)</f>
        <v/>
      </c>
      <c r="C466" s="418">
        <f>VLOOKUP(A466,'BASE DE DATOS'!$B$2:$AB$6821,12,0)</f>
        <v/>
      </c>
      <c r="D466" s="422">
        <f>VLOOKUP(A466,'BASE DE DATOS'!$B$2:$AB$6821,13,0)</f>
        <v/>
      </c>
      <c r="E466" s="413" t="n"/>
      <c r="F466" s="348" t="n"/>
      <c r="G466" s="348" t="n"/>
    </row>
    <row r="467" hidden="1" ht="24.95" customHeight="1" s="308">
      <c r="A467" s="422">
        <f>'BASE DE DATOS'!B477</f>
        <v/>
      </c>
      <c r="B467" s="418">
        <f>VLOOKUP(A467,'BASE DE DATOS'!$B$2:$AB$702,2,0)</f>
        <v/>
      </c>
      <c r="C467" s="418">
        <f>VLOOKUP(A467,'BASE DE DATOS'!$B$2:$AB$6821,12,0)</f>
        <v/>
      </c>
      <c r="D467" s="422">
        <f>VLOOKUP(A467,'BASE DE DATOS'!$B$2:$AB$6821,13,0)</f>
        <v/>
      </c>
      <c r="E467" s="413" t="n"/>
      <c r="F467" s="348" t="n"/>
      <c r="G467" s="348" t="n"/>
    </row>
    <row r="468" hidden="1" ht="24.95" customHeight="1" s="308">
      <c r="A468" s="422">
        <f>'BASE DE DATOS'!B478</f>
        <v/>
      </c>
      <c r="B468" s="418">
        <f>VLOOKUP(A468,'BASE DE DATOS'!$B$2:$AB$702,2,0)</f>
        <v/>
      </c>
      <c r="C468" s="418">
        <f>VLOOKUP(A468,'BASE DE DATOS'!$B$2:$AB$6821,12,0)</f>
        <v/>
      </c>
      <c r="D468" s="422">
        <f>VLOOKUP(A468,'BASE DE DATOS'!$B$2:$AB$6821,13,0)</f>
        <v/>
      </c>
      <c r="E468" s="413" t="n"/>
      <c r="F468" s="348" t="n"/>
      <c r="G468" s="348" t="n"/>
    </row>
    <row r="469" hidden="1" ht="24.95" customHeight="1" s="308">
      <c r="A469" s="422">
        <f>'BASE DE DATOS'!B479</f>
        <v/>
      </c>
      <c r="B469" s="418">
        <f>VLOOKUP(A469,'BASE DE DATOS'!$B$2:$AB$702,2,0)</f>
        <v/>
      </c>
      <c r="C469" s="418">
        <f>VLOOKUP(A469,'BASE DE DATOS'!$B$2:$AB$6821,12,0)</f>
        <v/>
      </c>
      <c r="D469" s="422">
        <f>VLOOKUP(A469,'BASE DE DATOS'!$B$2:$AB$6821,13,0)</f>
        <v/>
      </c>
      <c r="E469" s="413" t="n"/>
      <c r="F469" s="348" t="n"/>
      <c r="G469" s="348" t="n"/>
    </row>
    <row r="470" hidden="1" ht="24.95" customHeight="1" s="308">
      <c r="A470" s="422">
        <f>'BASE DE DATOS'!B480</f>
        <v/>
      </c>
      <c r="B470" s="418">
        <f>VLOOKUP(A470,'BASE DE DATOS'!$B$2:$AB$702,2,0)</f>
        <v/>
      </c>
      <c r="C470" s="418">
        <f>VLOOKUP(A470,'BASE DE DATOS'!$B$2:$AB$6821,12,0)</f>
        <v/>
      </c>
      <c r="D470" s="422">
        <f>VLOOKUP(A470,'BASE DE DATOS'!$B$2:$AB$6821,13,0)</f>
        <v/>
      </c>
      <c r="E470" s="413" t="n"/>
      <c r="F470" s="348" t="n"/>
      <c r="G470" s="348" t="n"/>
    </row>
    <row r="471" hidden="1" ht="24.95" customHeight="1" s="308">
      <c r="A471" s="422">
        <f>'BASE DE DATOS'!B481</f>
        <v/>
      </c>
      <c r="B471" s="418">
        <f>VLOOKUP(A471,'BASE DE DATOS'!$B$2:$AB$702,2,0)</f>
        <v/>
      </c>
      <c r="C471" s="418">
        <f>VLOOKUP(A471,'BASE DE DATOS'!$B$2:$AB$6821,12,0)</f>
        <v/>
      </c>
      <c r="D471" s="422">
        <f>VLOOKUP(A471,'BASE DE DATOS'!$B$2:$AB$6821,13,0)</f>
        <v/>
      </c>
      <c r="E471" s="413" t="n"/>
      <c r="F471" s="348" t="n"/>
      <c r="G471" s="348" t="n"/>
    </row>
    <row r="472" hidden="1" ht="24.95" customHeight="1" s="308">
      <c r="A472" s="422">
        <f>'BASE DE DATOS'!B482</f>
        <v/>
      </c>
      <c r="B472" s="418">
        <f>VLOOKUP(A472,'BASE DE DATOS'!$B$2:$AB$702,2,0)</f>
        <v/>
      </c>
      <c r="C472" s="418">
        <f>VLOOKUP(A472,'BASE DE DATOS'!$B$2:$AB$6821,12,0)</f>
        <v/>
      </c>
      <c r="D472" s="422">
        <f>VLOOKUP(A472,'BASE DE DATOS'!$B$2:$AB$6821,13,0)</f>
        <v/>
      </c>
      <c r="E472" s="413" t="n"/>
      <c r="F472" s="348" t="n"/>
      <c r="G472" s="348" t="n"/>
    </row>
    <row r="473" hidden="1" ht="24.95" customHeight="1" s="308">
      <c r="A473" s="422">
        <f>'BASE DE DATOS'!B483</f>
        <v/>
      </c>
      <c r="B473" s="418">
        <f>VLOOKUP(A473,'BASE DE DATOS'!$B$2:$AB$702,2,0)</f>
        <v/>
      </c>
      <c r="C473" s="418">
        <f>VLOOKUP(A473,'BASE DE DATOS'!$B$2:$AB$6821,12,0)</f>
        <v/>
      </c>
      <c r="D473" s="422">
        <f>VLOOKUP(A473,'BASE DE DATOS'!$B$2:$AB$6821,13,0)</f>
        <v/>
      </c>
      <c r="E473" s="413" t="n"/>
      <c r="F473" s="348" t="n"/>
      <c r="G473" s="348" t="n"/>
    </row>
    <row r="474" hidden="1" ht="24.95" customHeight="1" s="308">
      <c r="A474" s="422">
        <f>'BASE DE DATOS'!B484</f>
        <v/>
      </c>
      <c r="B474" s="418">
        <f>VLOOKUP(A474,'BASE DE DATOS'!$B$2:$AB$702,2,0)</f>
        <v/>
      </c>
      <c r="C474" s="418">
        <f>VLOOKUP(A474,'BASE DE DATOS'!$B$2:$AB$6821,12,0)</f>
        <v/>
      </c>
      <c r="D474" s="422">
        <f>VLOOKUP(A474,'BASE DE DATOS'!$B$2:$AB$6821,13,0)</f>
        <v/>
      </c>
      <c r="E474" s="413" t="n"/>
      <c r="F474" s="348" t="n"/>
      <c r="G474" s="348" t="n"/>
    </row>
    <row r="475" hidden="1" ht="24.95" customHeight="1" s="308">
      <c r="A475" s="422">
        <f>'BASE DE DATOS'!B485</f>
        <v/>
      </c>
      <c r="B475" s="418">
        <f>VLOOKUP(A475,'BASE DE DATOS'!$B$2:$AB$702,2,0)</f>
        <v/>
      </c>
      <c r="C475" s="418">
        <f>VLOOKUP(A475,'BASE DE DATOS'!$B$2:$AB$6821,12,0)</f>
        <v/>
      </c>
      <c r="D475" s="422">
        <f>VLOOKUP(A475,'BASE DE DATOS'!$B$2:$AB$6821,13,0)</f>
        <v/>
      </c>
      <c r="E475" s="413" t="n"/>
      <c r="F475" s="348" t="n"/>
      <c r="G475" s="348" t="n"/>
    </row>
    <row r="476" hidden="1" ht="24.95" customHeight="1" s="308">
      <c r="A476" s="422">
        <f>'BASE DE DATOS'!B486</f>
        <v/>
      </c>
      <c r="B476" s="418">
        <f>VLOOKUP(A476,'BASE DE DATOS'!$B$2:$AB$702,2,0)</f>
        <v/>
      </c>
      <c r="C476" s="418">
        <f>VLOOKUP(A476,'BASE DE DATOS'!$B$2:$AB$6821,12,0)</f>
        <v/>
      </c>
      <c r="D476" s="422">
        <f>VLOOKUP(A476,'BASE DE DATOS'!$B$2:$AB$6821,13,0)</f>
        <v/>
      </c>
      <c r="E476" s="413" t="n"/>
      <c r="F476" s="348" t="n"/>
      <c r="G476" s="348" t="n"/>
    </row>
    <row r="477" hidden="1" ht="24.95" customHeight="1" s="308">
      <c r="A477" s="422">
        <f>'BASE DE DATOS'!B487</f>
        <v/>
      </c>
      <c r="B477" s="418">
        <f>VLOOKUP(A477,'BASE DE DATOS'!$B$2:$AB$702,2,0)</f>
        <v/>
      </c>
      <c r="C477" s="418">
        <f>VLOOKUP(A477,'BASE DE DATOS'!$B$2:$AB$6821,12,0)</f>
        <v/>
      </c>
      <c r="D477" s="422">
        <f>VLOOKUP(A477,'BASE DE DATOS'!$B$2:$AB$6821,13,0)</f>
        <v/>
      </c>
      <c r="E477" s="413" t="n"/>
      <c r="F477" s="348" t="n"/>
      <c r="G477" s="348" t="n"/>
    </row>
    <row r="478" hidden="1" ht="24.95" customHeight="1" s="308">
      <c r="A478" s="422">
        <f>'BASE DE DATOS'!B488</f>
        <v/>
      </c>
      <c r="B478" s="418">
        <f>VLOOKUP(A478,'BASE DE DATOS'!$B$2:$AB$702,2,0)</f>
        <v/>
      </c>
      <c r="C478" s="418">
        <f>VLOOKUP(A478,'BASE DE DATOS'!$B$2:$AB$6821,12,0)</f>
        <v/>
      </c>
      <c r="D478" s="422">
        <f>VLOOKUP(A478,'BASE DE DATOS'!$B$2:$AB$6821,13,0)</f>
        <v/>
      </c>
      <c r="E478" s="413" t="n"/>
      <c r="F478" s="348" t="n"/>
      <c r="G478" s="348" t="n"/>
    </row>
    <row r="479" hidden="1" ht="24.95" customHeight="1" s="308">
      <c r="A479" s="422">
        <f>'BASE DE DATOS'!B489</f>
        <v/>
      </c>
      <c r="B479" s="418">
        <f>VLOOKUP(A479,'BASE DE DATOS'!$B$2:$AB$702,2,0)</f>
        <v/>
      </c>
      <c r="C479" s="418">
        <f>VLOOKUP(A479,'BASE DE DATOS'!$B$2:$AB$6821,12,0)</f>
        <v/>
      </c>
      <c r="D479" s="422">
        <f>VLOOKUP(A479,'BASE DE DATOS'!$B$2:$AB$6821,13,0)</f>
        <v/>
      </c>
      <c r="E479" s="413" t="n"/>
      <c r="F479" s="348" t="n"/>
      <c r="G479" s="348" t="n"/>
    </row>
    <row r="480" hidden="1" ht="24.95" customHeight="1" s="308">
      <c r="A480" s="422">
        <f>'BASE DE DATOS'!B490</f>
        <v/>
      </c>
      <c r="B480" s="418">
        <f>VLOOKUP(A480,'BASE DE DATOS'!$B$2:$AB$702,2,0)</f>
        <v/>
      </c>
      <c r="C480" s="418">
        <f>VLOOKUP(A480,'BASE DE DATOS'!$B$2:$AB$6821,12,0)</f>
        <v/>
      </c>
      <c r="D480" s="422">
        <f>VLOOKUP(A480,'BASE DE DATOS'!$B$2:$AB$6821,13,0)</f>
        <v/>
      </c>
      <c r="E480" s="413" t="n"/>
      <c r="F480" s="348" t="n"/>
      <c r="G480" s="348" t="n"/>
    </row>
    <row r="481" hidden="1" ht="24.95" customHeight="1" s="308">
      <c r="A481" s="422">
        <f>'BASE DE DATOS'!B491</f>
        <v/>
      </c>
      <c r="B481" s="418">
        <f>VLOOKUP(A481,'BASE DE DATOS'!$B$2:$AB$702,2,0)</f>
        <v/>
      </c>
      <c r="C481" s="418">
        <f>VLOOKUP(A481,'BASE DE DATOS'!$B$2:$AB$6821,12,0)</f>
        <v/>
      </c>
      <c r="D481" s="422">
        <f>VLOOKUP(A481,'BASE DE DATOS'!$B$2:$AB$6821,13,0)</f>
        <v/>
      </c>
      <c r="E481" s="413" t="n"/>
      <c r="F481" s="348" t="n"/>
      <c r="G481" s="348" t="n"/>
    </row>
    <row r="482" hidden="1" ht="24.95" customHeight="1" s="308">
      <c r="A482" s="422">
        <f>'BASE DE DATOS'!B492</f>
        <v/>
      </c>
      <c r="B482" s="418">
        <f>VLOOKUP(A482,'BASE DE DATOS'!$B$2:$AB$702,2,0)</f>
        <v/>
      </c>
      <c r="C482" s="418">
        <f>VLOOKUP(A482,'BASE DE DATOS'!$B$2:$AB$6821,12,0)</f>
        <v/>
      </c>
      <c r="D482" s="422">
        <f>VLOOKUP(A482,'BASE DE DATOS'!$B$2:$AB$6821,13,0)</f>
        <v/>
      </c>
      <c r="E482" s="413" t="n"/>
      <c r="F482" s="348" t="n"/>
      <c r="G482" s="348" t="n"/>
    </row>
    <row r="483" hidden="1" ht="24.95" customHeight="1" s="308">
      <c r="A483" s="422">
        <f>'BASE DE DATOS'!B493</f>
        <v/>
      </c>
      <c r="B483" s="418">
        <f>VLOOKUP(A483,'BASE DE DATOS'!$B$2:$AB$702,2,0)</f>
        <v/>
      </c>
      <c r="C483" s="418">
        <f>VLOOKUP(A483,'BASE DE DATOS'!$B$2:$AB$6821,12,0)</f>
        <v/>
      </c>
      <c r="D483" s="422">
        <f>VLOOKUP(A483,'BASE DE DATOS'!$B$2:$AB$6821,13,0)</f>
        <v/>
      </c>
      <c r="E483" s="413" t="n"/>
      <c r="F483" s="348" t="n"/>
      <c r="G483" s="348" t="n"/>
    </row>
    <row r="484" hidden="1" ht="24.95" customHeight="1" s="308">
      <c r="A484" s="422">
        <f>'BASE DE DATOS'!B494</f>
        <v/>
      </c>
      <c r="B484" s="418">
        <f>VLOOKUP(A484,'BASE DE DATOS'!$B$2:$AB$702,2,0)</f>
        <v/>
      </c>
      <c r="C484" s="418">
        <f>VLOOKUP(A484,'BASE DE DATOS'!$B$2:$AB$6821,12,0)</f>
        <v/>
      </c>
      <c r="D484" s="422">
        <f>VLOOKUP(A484,'BASE DE DATOS'!$B$2:$AB$6821,13,0)</f>
        <v/>
      </c>
      <c r="E484" s="413" t="n"/>
      <c r="F484" s="348" t="n"/>
      <c r="G484" s="348" t="n"/>
    </row>
    <row r="485" hidden="1" ht="24.95" customHeight="1" s="308">
      <c r="A485" s="422">
        <f>'BASE DE DATOS'!B495</f>
        <v/>
      </c>
      <c r="B485" s="418">
        <f>VLOOKUP(A485,'BASE DE DATOS'!$B$2:$AB$702,2,0)</f>
        <v/>
      </c>
      <c r="C485" s="418">
        <f>VLOOKUP(A485,'BASE DE DATOS'!$B$2:$AB$6821,12,0)</f>
        <v/>
      </c>
      <c r="D485" s="422">
        <f>VLOOKUP(A485,'BASE DE DATOS'!$B$2:$AB$6821,13,0)</f>
        <v/>
      </c>
      <c r="E485" s="413" t="n"/>
      <c r="F485" s="348" t="n"/>
      <c r="G485" s="348" t="n"/>
    </row>
    <row r="486" hidden="1" ht="24.95" customHeight="1" s="308">
      <c r="A486" s="422">
        <f>'BASE DE DATOS'!B496</f>
        <v/>
      </c>
      <c r="B486" s="418">
        <f>VLOOKUP(A486,'BASE DE DATOS'!$B$2:$AB$702,2,0)</f>
        <v/>
      </c>
      <c r="C486" s="418">
        <f>VLOOKUP(A486,'BASE DE DATOS'!$B$2:$AB$6821,12,0)</f>
        <v/>
      </c>
      <c r="D486" s="422">
        <f>VLOOKUP(A486,'BASE DE DATOS'!$B$2:$AB$6821,13,0)</f>
        <v/>
      </c>
      <c r="E486" s="413" t="n"/>
      <c r="F486" s="348" t="n"/>
      <c r="G486" s="348" t="n"/>
    </row>
    <row r="487" hidden="1" ht="24.95" customHeight="1" s="308">
      <c r="A487" s="422">
        <f>'BASE DE DATOS'!B497</f>
        <v/>
      </c>
      <c r="B487" s="418">
        <f>VLOOKUP(A487,'BASE DE DATOS'!$B$2:$AB$702,2,0)</f>
        <v/>
      </c>
      <c r="C487" s="418">
        <f>VLOOKUP(A487,'BASE DE DATOS'!$B$2:$AB$6821,12,0)</f>
        <v/>
      </c>
      <c r="D487" s="422">
        <f>VLOOKUP(A487,'BASE DE DATOS'!$B$2:$AB$6821,13,0)</f>
        <v/>
      </c>
      <c r="E487" s="413" t="n"/>
      <c r="F487" s="348" t="n"/>
      <c r="G487" s="348" t="n"/>
    </row>
    <row r="488" hidden="1" ht="24.95" customHeight="1" s="308">
      <c r="A488" s="422">
        <f>'BASE DE DATOS'!B499</f>
        <v/>
      </c>
      <c r="B488" s="418">
        <f>VLOOKUP(A488,'BASE DE DATOS'!$B$2:$AB$702,2,0)</f>
        <v/>
      </c>
      <c r="C488" s="418">
        <f>VLOOKUP(A488,'BASE DE DATOS'!$B$2:$AB$6821,12,0)</f>
        <v/>
      </c>
      <c r="D488" s="422">
        <f>VLOOKUP(A488,'BASE DE DATOS'!$B$2:$AB$6821,13,0)</f>
        <v/>
      </c>
      <c r="E488" s="413" t="n"/>
      <c r="F488" s="348" t="n"/>
      <c r="G488" s="348" t="n"/>
    </row>
    <row r="489" hidden="1" ht="24.95" customHeight="1" s="308">
      <c r="A489" s="422">
        <f>'BASE DE DATOS'!B500</f>
        <v/>
      </c>
      <c r="B489" s="418">
        <f>VLOOKUP(A489,'BASE DE DATOS'!$B$2:$AB$702,2,0)</f>
        <v/>
      </c>
      <c r="C489" s="418">
        <f>VLOOKUP(A489,'BASE DE DATOS'!$B$2:$AB$6821,12,0)</f>
        <v/>
      </c>
      <c r="D489" s="422">
        <f>VLOOKUP(A489,'BASE DE DATOS'!$B$2:$AB$6821,13,0)</f>
        <v/>
      </c>
      <c r="E489" s="413" t="n"/>
      <c r="F489" s="348" t="n"/>
      <c r="G489" s="348" t="n"/>
    </row>
    <row r="490" hidden="1" ht="24.95" customHeight="1" s="308">
      <c r="A490" s="422">
        <f>'BASE DE DATOS'!B501</f>
        <v/>
      </c>
      <c r="B490" s="418">
        <f>VLOOKUP(A490,'BASE DE DATOS'!$B$2:$AB$702,2,0)</f>
        <v/>
      </c>
      <c r="C490" s="418">
        <f>VLOOKUP(A490,'BASE DE DATOS'!$B$2:$AB$6821,12,0)</f>
        <v/>
      </c>
      <c r="D490" s="422">
        <f>VLOOKUP(A490,'BASE DE DATOS'!$B$2:$AB$6821,13,0)</f>
        <v/>
      </c>
      <c r="E490" s="413" t="n"/>
      <c r="F490" s="348" t="n"/>
      <c r="G490" s="348" t="n"/>
    </row>
    <row r="491" hidden="1" ht="24.95" customHeight="1" s="308">
      <c r="A491" s="422">
        <f>'BASE DE DATOS'!B502</f>
        <v/>
      </c>
      <c r="B491" s="418">
        <f>VLOOKUP(A491,'BASE DE DATOS'!$B$2:$AB$702,2,0)</f>
        <v/>
      </c>
      <c r="C491" s="418">
        <f>VLOOKUP(A491,'BASE DE DATOS'!$B$2:$AB$6821,12,0)</f>
        <v/>
      </c>
      <c r="D491" s="422">
        <f>VLOOKUP(A491,'BASE DE DATOS'!$B$2:$AB$6821,13,0)</f>
        <v/>
      </c>
      <c r="E491" s="413" t="n"/>
      <c r="F491" s="348" t="n"/>
      <c r="G491" s="348" t="n"/>
    </row>
    <row r="492" hidden="1" ht="24.95" customHeight="1" s="308">
      <c r="A492" s="422">
        <f>'BASE DE DATOS'!B503</f>
        <v/>
      </c>
      <c r="B492" s="418">
        <f>VLOOKUP(A492,'BASE DE DATOS'!$B$2:$AB$702,2,0)</f>
        <v/>
      </c>
      <c r="C492" s="418">
        <f>VLOOKUP(A492,'BASE DE DATOS'!$B$2:$AB$6821,12,0)</f>
        <v/>
      </c>
      <c r="D492" s="422">
        <f>VLOOKUP(A492,'BASE DE DATOS'!$B$2:$AB$6821,13,0)</f>
        <v/>
      </c>
      <c r="E492" s="413" t="n"/>
      <c r="F492" s="348" t="n"/>
      <c r="G492" s="348" t="n"/>
    </row>
    <row r="493" hidden="1" ht="24.95" customHeight="1" s="308">
      <c r="A493" s="422">
        <f>'BASE DE DATOS'!B504</f>
        <v/>
      </c>
      <c r="B493" s="418">
        <f>VLOOKUP(A493,'BASE DE DATOS'!$B$2:$AB$702,2,0)</f>
        <v/>
      </c>
      <c r="C493" s="418">
        <f>VLOOKUP(A493,'BASE DE DATOS'!$B$2:$AB$6821,12,0)</f>
        <v/>
      </c>
      <c r="D493" s="422">
        <f>VLOOKUP(A493,'BASE DE DATOS'!$B$2:$AB$6821,13,0)</f>
        <v/>
      </c>
      <c r="E493" s="413" t="n"/>
      <c r="F493" s="348" t="n"/>
      <c r="G493" s="348" t="n"/>
    </row>
    <row r="494" hidden="1" ht="24.95" customHeight="1" s="308">
      <c r="A494" s="422">
        <f>'BASE DE DATOS'!B505</f>
        <v/>
      </c>
      <c r="B494" s="418">
        <f>VLOOKUP(A494,'BASE DE DATOS'!$B$2:$AB$702,2,0)</f>
        <v/>
      </c>
      <c r="C494" s="418">
        <f>VLOOKUP(A494,'BASE DE DATOS'!$B$2:$AB$6821,12,0)</f>
        <v/>
      </c>
      <c r="D494" s="422">
        <f>VLOOKUP(A494,'BASE DE DATOS'!$B$2:$AB$6821,13,0)</f>
        <v/>
      </c>
      <c r="E494" s="413" t="n"/>
      <c r="F494" s="348" t="n"/>
      <c r="G494" s="348" t="n"/>
    </row>
    <row r="495" hidden="1" ht="24.95" customFormat="1" customHeight="1" s="93">
      <c r="A495" s="422">
        <f>'BASE DE DATOS'!B506</f>
        <v/>
      </c>
      <c r="B495" s="418">
        <f>VLOOKUP(A495,'BASE DE DATOS'!$B$2:$AB$702,2,0)</f>
        <v/>
      </c>
      <c r="C495" s="418">
        <f>VLOOKUP(A495,'BASE DE DATOS'!$B$2:$AB$6821,12,0)</f>
        <v/>
      </c>
      <c r="D495" s="422">
        <f>VLOOKUP(A495,'BASE DE DATOS'!$B$2:$AB$6821,13,0)</f>
        <v/>
      </c>
      <c r="E495" s="416" t="n"/>
      <c r="F495" s="351" t="n"/>
      <c r="G495" s="351" t="n"/>
    </row>
    <row r="496" hidden="1" ht="24.95" customHeight="1" s="308">
      <c r="A496" s="422">
        <f>'BASE DE DATOS'!B507</f>
        <v/>
      </c>
      <c r="B496" s="418">
        <f>VLOOKUP(A496,'BASE DE DATOS'!$B$2:$AB$702,2,0)</f>
        <v/>
      </c>
      <c r="C496" s="418">
        <f>VLOOKUP(A496,'BASE DE DATOS'!$B$2:$AB$6821,12,0)</f>
        <v/>
      </c>
      <c r="D496" s="422">
        <f>VLOOKUP(A496,'BASE DE DATOS'!$B$2:$AB$6821,13,0)</f>
        <v/>
      </c>
      <c r="E496" s="413" t="n"/>
      <c r="F496" s="348" t="n"/>
      <c r="G496" s="348" t="n"/>
    </row>
    <row r="497" hidden="1" ht="24.95" customHeight="1" s="308">
      <c r="A497" s="422">
        <f>'BASE DE DATOS'!B508</f>
        <v/>
      </c>
      <c r="B497" s="418">
        <f>VLOOKUP(A497,'BASE DE DATOS'!$B$2:$AB$702,2,0)</f>
        <v/>
      </c>
      <c r="C497" s="418">
        <f>VLOOKUP(A497,'BASE DE DATOS'!$B$2:$AB$6821,12,0)</f>
        <v/>
      </c>
      <c r="D497" s="422">
        <f>VLOOKUP(A497,'BASE DE DATOS'!$B$2:$AB$6821,13,0)</f>
        <v/>
      </c>
      <c r="E497" s="413" t="n"/>
      <c r="F497" s="348" t="n"/>
      <c r="G497" s="348" t="n"/>
    </row>
    <row r="498" hidden="1" ht="24.95" customHeight="1" s="308">
      <c r="A498" s="422">
        <f>'BASE DE DATOS'!B509</f>
        <v/>
      </c>
      <c r="B498" s="418">
        <f>VLOOKUP(A498,'BASE DE DATOS'!$B$2:$AB$702,2,0)</f>
        <v/>
      </c>
      <c r="C498" s="418">
        <f>VLOOKUP(A498,'BASE DE DATOS'!$B$2:$AB$6821,12,0)</f>
        <v/>
      </c>
      <c r="D498" s="422">
        <f>VLOOKUP(A498,'BASE DE DATOS'!$B$2:$AB$6821,13,0)</f>
        <v/>
      </c>
      <c r="E498" s="413" t="n"/>
      <c r="F498" s="348" t="n"/>
      <c r="G498" s="348" t="n"/>
    </row>
    <row r="499" hidden="1" ht="24.95" customHeight="1" s="308">
      <c r="A499" s="422">
        <f>'BASE DE DATOS'!B510</f>
        <v/>
      </c>
      <c r="B499" s="418">
        <f>VLOOKUP(A499,'BASE DE DATOS'!$B$2:$AB$702,2,0)</f>
        <v/>
      </c>
      <c r="C499" s="418">
        <f>VLOOKUP(A499,'BASE DE DATOS'!$B$2:$AB$6821,12,0)</f>
        <v/>
      </c>
      <c r="D499" s="422">
        <f>VLOOKUP(A499,'BASE DE DATOS'!$B$2:$AB$6821,13,0)</f>
        <v/>
      </c>
      <c r="E499" s="413" t="n"/>
      <c r="F499" s="348" t="n"/>
      <c r="G499" s="348" t="n"/>
    </row>
    <row r="500" hidden="1" ht="24.95" customHeight="1" s="308">
      <c r="A500" s="422">
        <f>'BASE DE DATOS'!B511</f>
        <v/>
      </c>
      <c r="B500" s="418">
        <f>VLOOKUP(A500,'BASE DE DATOS'!$B$2:$AB$702,2,0)</f>
        <v/>
      </c>
      <c r="C500" s="418">
        <f>VLOOKUP(A500,'BASE DE DATOS'!$B$2:$AB$6821,12,0)</f>
        <v/>
      </c>
      <c r="D500" s="422">
        <f>VLOOKUP(A500,'BASE DE DATOS'!$B$2:$AB$6821,13,0)</f>
        <v/>
      </c>
      <c r="E500" s="413" t="n"/>
      <c r="F500" s="348" t="n"/>
      <c r="G500" s="348" t="n"/>
    </row>
    <row r="501" hidden="1" ht="24.95" customHeight="1" s="308">
      <c r="A501" s="422">
        <f>'BASE DE DATOS'!B512</f>
        <v/>
      </c>
      <c r="B501" s="418">
        <f>VLOOKUP(A501,'BASE DE DATOS'!$B$2:$AB$702,2,0)</f>
        <v/>
      </c>
      <c r="C501" s="418">
        <f>VLOOKUP(A501,'BASE DE DATOS'!$B$2:$AB$6821,12,0)</f>
        <v/>
      </c>
      <c r="D501" s="422">
        <f>VLOOKUP(A501,'BASE DE DATOS'!$B$2:$AB$6821,13,0)</f>
        <v/>
      </c>
      <c r="E501" s="413" t="n"/>
      <c r="F501" s="348" t="n"/>
      <c r="G501" s="348" t="n"/>
    </row>
    <row r="502" hidden="1" ht="24.95" customHeight="1" s="308">
      <c r="A502" s="422">
        <f>'BASE DE DATOS'!B513</f>
        <v/>
      </c>
      <c r="B502" s="418">
        <f>VLOOKUP(A502,'BASE DE DATOS'!$B$2:$AB$702,2,0)</f>
        <v/>
      </c>
      <c r="C502" s="418">
        <f>VLOOKUP(A502,'BASE DE DATOS'!$B$2:$AB$6821,12,0)</f>
        <v/>
      </c>
      <c r="D502" s="422">
        <f>VLOOKUP(A502,'BASE DE DATOS'!$B$2:$AB$6821,13,0)</f>
        <v/>
      </c>
      <c r="E502" s="413" t="n"/>
      <c r="F502" s="348" t="n"/>
      <c r="G502" s="348" t="n"/>
    </row>
    <row r="503" hidden="1" ht="24.95" customHeight="1" s="308">
      <c r="A503" s="422">
        <f>'BASE DE DATOS'!B514</f>
        <v/>
      </c>
      <c r="B503" s="418">
        <f>VLOOKUP(A503,'BASE DE DATOS'!$B$2:$AB$702,2,0)</f>
        <v/>
      </c>
      <c r="C503" s="418">
        <f>VLOOKUP(A503,'BASE DE DATOS'!$B$2:$AB$6821,12,0)</f>
        <v/>
      </c>
      <c r="D503" s="422">
        <f>VLOOKUP(A503,'BASE DE DATOS'!$B$2:$AB$6821,13,0)</f>
        <v/>
      </c>
      <c r="E503" s="413" t="n"/>
      <c r="F503" s="348" t="n"/>
      <c r="G503" s="348" t="n"/>
    </row>
    <row r="504" hidden="1" ht="24.95" customHeight="1" s="308">
      <c r="A504" s="422">
        <f>'BASE DE DATOS'!B515</f>
        <v/>
      </c>
      <c r="B504" s="418">
        <f>VLOOKUP(A504,'BASE DE DATOS'!$B$2:$AB$702,2,0)</f>
        <v/>
      </c>
      <c r="C504" s="418">
        <f>VLOOKUP(A504,'BASE DE DATOS'!$B$2:$AB$6821,12,0)</f>
        <v/>
      </c>
      <c r="D504" s="422">
        <f>VLOOKUP(A504,'BASE DE DATOS'!$B$2:$AB$6821,13,0)</f>
        <v/>
      </c>
      <c r="E504" s="413" t="n"/>
      <c r="F504" s="348" t="n"/>
      <c r="G504" s="348" t="n"/>
    </row>
    <row r="505" hidden="1" ht="24.95" customHeight="1" s="308">
      <c r="A505" s="422">
        <f>'BASE DE DATOS'!B516</f>
        <v/>
      </c>
      <c r="B505" s="418">
        <f>VLOOKUP(A505,'BASE DE DATOS'!$B$2:$AB$702,2,0)</f>
        <v/>
      </c>
      <c r="C505" s="418">
        <f>VLOOKUP(A505,'BASE DE DATOS'!$B$2:$AB$6821,12,0)</f>
        <v/>
      </c>
      <c r="D505" s="422">
        <f>VLOOKUP(A505,'BASE DE DATOS'!$B$2:$AB$6821,13,0)</f>
        <v/>
      </c>
      <c r="E505" s="413" t="n"/>
      <c r="F505" s="348" t="n"/>
      <c r="G505" s="348" t="n"/>
    </row>
    <row r="506" hidden="1" ht="24.95" customHeight="1" s="308">
      <c r="A506" s="422">
        <f>'BASE DE DATOS'!B517</f>
        <v/>
      </c>
      <c r="B506" s="418">
        <f>VLOOKUP(A506,'BASE DE DATOS'!$B$2:$AB$702,2,0)</f>
        <v/>
      </c>
      <c r="C506" s="418">
        <f>VLOOKUP(A506,'BASE DE DATOS'!$B$2:$AB$6821,12,0)</f>
        <v/>
      </c>
      <c r="D506" s="422">
        <f>VLOOKUP(A506,'BASE DE DATOS'!$B$2:$AB$6821,13,0)</f>
        <v/>
      </c>
      <c r="E506" s="413" t="n"/>
      <c r="F506" s="348" t="n"/>
      <c r="G506" s="348" t="n"/>
    </row>
    <row r="507" hidden="1" ht="24.95" customHeight="1" s="308">
      <c r="A507" s="422">
        <f>'BASE DE DATOS'!B518</f>
        <v/>
      </c>
      <c r="B507" s="418">
        <f>VLOOKUP(A507,'BASE DE DATOS'!$B$2:$AB$702,2,0)</f>
        <v/>
      </c>
      <c r="C507" s="418">
        <f>VLOOKUP(A507,'BASE DE DATOS'!$B$2:$AB$6821,12,0)</f>
        <v/>
      </c>
      <c r="D507" s="422">
        <f>VLOOKUP(A507,'BASE DE DATOS'!$B$2:$AB$6821,13,0)</f>
        <v/>
      </c>
      <c r="E507" s="413" t="n"/>
      <c r="F507" s="348" t="n"/>
      <c r="G507" s="348" t="n"/>
    </row>
    <row r="508" hidden="1" ht="24.95" customHeight="1" s="308">
      <c r="A508" s="422">
        <f>'BASE DE DATOS'!B519</f>
        <v/>
      </c>
      <c r="B508" s="418">
        <f>VLOOKUP(A508,'BASE DE DATOS'!$B$2:$AB$702,2,0)</f>
        <v/>
      </c>
      <c r="C508" s="418">
        <f>VLOOKUP(A508,'BASE DE DATOS'!$B$2:$AB$6821,12,0)</f>
        <v/>
      </c>
      <c r="D508" s="422">
        <f>VLOOKUP(A508,'BASE DE DATOS'!$B$2:$AB$6821,13,0)</f>
        <v/>
      </c>
      <c r="E508" s="413" t="n"/>
      <c r="F508" s="348" t="n"/>
      <c r="G508" s="348" t="n"/>
    </row>
    <row r="509" hidden="1" ht="24.95" customHeight="1" s="308">
      <c r="A509" s="422">
        <f>'BASE DE DATOS'!B520</f>
        <v/>
      </c>
      <c r="B509" s="418">
        <f>VLOOKUP(A509,'BASE DE DATOS'!$B$2:$AB$702,2,0)</f>
        <v/>
      </c>
      <c r="C509" s="418">
        <f>VLOOKUP(A509,'BASE DE DATOS'!$B$2:$AB$6821,12,0)</f>
        <v/>
      </c>
      <c r="D509" s="422">
        <f>VLOOKUP(A509,'BASE DE DATOS'!$B$2:$AB$6821,13,0)</f>
        <v/>
      </c>
      <c r="E509" s="413" t="n"/>
      <c r="F509" s="348" t="n"/>
      <c r="G509" s="348" t="n"/>
    </row>
    <row r="510" hidden="1" ht="24.95" customHeight="1" s="308">
      <c r="A510" s="422">
        <f>'BASE DE DATOS'!B521</f>
        <v/>
      </c>
      <c r="B510" s="418">
        <f>VLOOKUP(A510,'BASE DE DATOS'!$B$2:$AB$702,2,0)</f>
        <v/>
      </c>
      <c r="C510" s="418">
        <f>VLOOKUP(A510,'BASE DE DATOS'!$B$2:$AB$6821,12,0)</f>
        <v/>
      </c>
      <c r="D510" s="422">
        <f>VLOOKUP(A510,'BASE DE DATOS'!$B$2:$AB$6821,13,0)</f>
        <v/>
      </c>
      <c r="E510" s="413" t="n"/>
      <c r="F510" s="348" t="n"/>
      <c r="G510" s="348" t="n"/>
    </row>
    <row r="511" hidden="1" ht="24.95" customHeight="1" s="308">
      <c r="A511" s="422">
        <f>'BASE DE DATOS'!B522</f>
        <v/>
      </c>
      <c r="B511" s="418">
        <f>VLOOKUP(A511,'BASE DE DATOS'!$B$2:$AB$702,2,0)</f>
        <v/>
      </c>
      <c r="C511" s="418">
        <f>VLOOKUP(A511,'BASE DE DATOS'!$B$2:$AB$6821,12,0)</f>
        <v/>
      </c>
      <c r="D511" s="422">
        <f>VLOOKUP(A511,'BASE DE DATOS'!$B$2:$AB$6821,13,0)</f>
        <v/>
      </c>
      <c r="E511" s="413" t="n"/>
      <c r="F511" s="348" t="n"/>
      <c r="G511" s="348" t="n"/>
    </row>
    <row r="512" hidden="1" ht="24.95" customHeight="1" s="308">
      <c r="A512" s="422">
        <f>'BASE DE DATOS'!B523</f>
        <v/>
      </c>
      <c r="B512" s="418">
        <f>VLOOKUP(A512,'BASE DE DATOS'!$B$2:$AB$702,2,0)</f>
        <v/>
      </c>
      <c r="C512" s="418">
        <f>VLOOKUP(A512,'BASE DE DATOS'!$B$2:$AB$6821,12,0)</f>
        <v/>
      </c>
      <c r="D512" s="422">
        <f>VLOOKUP(A512,'BASE DE DATOS'!$B$2:$AB$6821,13,0)</f>
        <v/>
      </c>
      <c r="E512" s="413" t="n"/>
      <c r="F512" s="348" t="n"/>
      <c r="G512" s="348" t="n"/>
    </row>
    <row r="513" hidden="1" ht="24.95" customHeight="1" s="308">
      <c r="A513" s="422">
        <f>'BASE DE DATOS'!B524</f>
        <v/>
      </c>
      <c r="B513" s="418">
        <f>VLOOKUP(A513,'BASE DE DATOS'!$B$2:$AB$702,2,0)</f>
        <v/>
      </c>
      <c r="C513" s="418">
        <f>VLOOKUP(A513,'BASE DE DATOS'!$B$2:$AB$6821,12,0)</f>
        <v/>
      </c>
      <c r="D513" s="422">
        <f>VLOOKUP(A513,'BASE DE DATOS'!$B$2:$AB$6821,13,0)</f>
        <v/>
      </c>
      <c r="E513" s="413" t="n"/>
      <c r="F513" s="348" t="n"/>
      <c r="G513" s="348" t="n"/>
    </row>
    <row r="514" hidden="1" ht="24.95" customHeight="1" s="308">
      <c r="A514" s="422">
        <f>'BASE DE DATOS'!B525</f>
        <v/>
      </c>
      <c r="B514" s="418">
        <f>VLOOKUP(A514,'BASE DE DATOS'!$B$2:$AB$702,2,0)</f>
        <v/>
      </c>
      <c r="C514" s="418">
        <f>VLOOKUP(A514,'BASE DE DATOS'!$B$2:$AB$6821,12,0)</f>
        <v/>
      </c>
      <c r="D514" s="422">
        <f>VLOOKUP(A514,'BASE DE DATOS'!$B$2:$AB$6821,13,0)</f>
        <v/>
      </c>
      <c r="E514" s="413" t="n"/>
      <c r="F514" s="348" t="n"/>
      <c r="G514" s="348" t="n"/>
    </row>
    <row r="515" hidden="1" ht="24.95" customHeight="1" s="308">
      <c r="A515" s="422">
        <f>'BASE DE DATOS'!B526</f>
        <v/>
      </c>
      <c r="B515" s="418">
        <f>VLOOKUP(A515,'BASE DE DATOS'!$B$2:$AB$702,2,0)</f>
        <v/>
      </c>
      <c r="C515" s="418">
        <f>VLOOKUP(A515,'BASE DE DATOS'!$B$2:$AB$6821,12,0)</f>
        <v/>
      </c>
      <c r="D515" s="422">
        <f>VLOOKUP(A515,'BASE DE DATOS'!$B$2:$AB$6821,13,0)</f>
        <v/>
      </c>
      <c r="E515" s="413" t="n"/>
      <c r="F515" s="348" t="n"/>
      <c r="G515" s="348" t="n"/>
    </row>
    <row r="516" hidden="1" ht="24.95" customHeight="1" s="308">
      <c r="A516" s="422">
        <f>'BASE DE DATOS'!B527</f>
        <v/>
      </c>
      <c r="B516" s="418">
        <f>VLOOKUP(A516,'BASE DE DATOS'!$B$2:$AB$702,2,0)</f>
        <v/>
      </c>
      <c r="C516" s="418">
        <f>VLOOKUP(A516,'BASE DE DATOS'!$B$2:$AB$6821,12,0)</f>
        <v/>
      </c>
      <c r="D516" s="422">
        <f>VLOOKUP(A516,'BASE DE DATOS'!$B$2:$AB$6821,13,0)</f>
        <v/>
      </c>
      <c r="E516" s="413" t="n"/>
      <c r="F516" s="348" t="n"/>
      <c r="G516" s="348" t="n"/>
    </row>
    <row r="517" hidden="1" ht="24.95" customHeight="1" s="308">
      <c r="A517" s="422">
        <f>'BASE DE DATOS'!B528</f>
        <v/>
      </c>
      <c r="B517" s="418">
        <f>VLOOKUP(A517,'BASE DE DATOS'!$B$2:$AB$702,2,0)</f>
        <v/>
      </c>
      <c r="C517" s="418">
        <f>VLOOKUP(A517,'BASE DE DATOS'!$B$2:$AB$6821,12,0)</f>
        <v/>
      </c>
      <c r="D517" s="422">
        <f>VLOOKUP(A517,'BASE DE DATOS'!$B$2:$AB$6821,13,0)</f>
        <v/>
      </c>
      <c r="E517" s="413" t="n"/>
      <c r="F517" s="348" t="n"/>
      <c r="G517" s="348" t="n"/>
    </row>
    <row r="518" hidden="1" ht="24.95" customHeight="1" s="308">
      <c r="A518" s="422">
        <f>'BASE DE DATOS'!B529</f>
        <v/>
      </c>
      <c r="B518" s="418">
        <f>VLOOKUP(A518,'BASE DE DATOS'!$B$2:$AB$702,2,0)</f>
        <v/>
      </c>
      <c r="C518" s="418">
        <f>VLOOKUP(A518,'BASE DE DATOS'!$B$2:$AB$6821,12,0)</f>
        <v/>
      </c>
      <c r="D518" s="422">
        <f>VLOOKUP(A518,'BASE DE DATOS'!$B$2:$AB$6821,13,0)</f>
        <v/>
      </c>
      <c r="E518" s="413" t="n"/>
      <c r="F518" s="348" t="n"/>
      <c r="G518" s="348" t="n"/>
    </row>
    <row r="519" hidden="1" ht="24.95" customHeight="1" s="308">
      <c r="A519" s="422">
        <f>'BASE DE DATOS'!B530</f>
        <v/>
      </c>
      <c r="B519" s="418">
        <f>VLOOKUP(A519,'BASE DE DATOS'!$B$2:$AB$702,2,0)</f>
        <v/>
      </c>
      <c r="C519" s="418">
        <f>VLOOKUP(A519,'BASE DE DATOS'!$B$2:$AB$6821,12,0)</f>
        <v/>
      </c>
      <c r="D519" s="422">
        <f>VLOOKUP(A519,'BASE DE DATOS'!$B$2:$AB$6821,13,0)</f>
        <v/>
      </c>
      <c r="E519" s="413" t="n"/>
      <c r="F519" s="348" t="n"/>
      <c r="G519" s="348" t="n"/>
    </row>
    <row r="520" hidden="1" ht="24.95" customHeight="1" s="308">
      <c r="A520" s="422">
        <f>'BASE DE DATOS'!B531</f>
        <v/>
      </c>
      <c r="B520" s="418">
        <f>VLOOKUP(A520,'BASE DE DATOS'!$B$2:$AB$702,2,0)</f>
        <v/>
      </c>
      <c r="C520" s="418">
        <f>VLOOKUP(A520,'BASE DE DATOS'!$B$2:$AB$6821,12,0)</f>
        <v/>
      </c>
      <c r="D520" s="422">
        <f>VLOOKUP(A520,'BASE DE DATOS'!$B$2:$AB$6821,13,0)</f>
        <v/>
      </c>
      <c r="E520" s="413" t="n"/>
      <c r="F520" s="348" t="n"/>
      <c r="G520" s="348" t="n"/>
    </row>
    <row r="521" hidden="1" ht="24.95" customHeight="1" s="308">
      <c r="A521" s="422">
        <f>'BASE DE DATOS'!B532</f>
        <v/>
      </c>
      <c r="B521" s="418">
        <f>VLOOKUP(A521,'BASE DE DATOS'!$B$2:$AB$702,2,0)</f>
        <v/>
      </c>
      <c r="C521" s="418">
        <f>VLOOKUP(A521,'BASE DE DATOS'!$B$2:$AB$6821,12,0)</f>
        <v/>
      </c>
      <c r="D521" s="422">
        <f>VLOOKUP(A521,'BASE DE DATOS'!$B$2:$AB$6821,13,0)</f>
        <v/>
      </c>
      <c r="E521" s="413" t="n"/>
      <c r="F521" s="348" t="n"/>
      <c r="G521" s="348" t="n"/>
    </row>
    <row r="522" hidden="1" ht="24.95" customHeight="1" s="308">
      <c r="A522" s="422">
        <f>'BASE DE DATOS'!B533</f>
        <v/>
      </c>
      <c r="B522" s="418">
        <f>VLOOKUP(A522,'BASE DE DATOS'!$B$2:$AB$702,2,0)</f>
        <v/>
      </c>
      <c r="C522" s="418">
        <f>VLOOKUP(A522,'BASE DE DATOS'!$B$2:$AB$6821,12,0)</f>
        <v/>
      </c>
      <c r="D522" s="422">
        <f>VLOOKUP(A522,'BASE DE DATOS'!$B$2:$AB$6821,13,0)</f>
        <v/>
      </c>
      <c r="E522" s="413" t="n"/>
      <c r="F522" s="348" t="n"/>
      <c r="G522" s="348" t="n"/>
    </row>
    <row r="523" hidden="1" ht="24.95" customHeight="1" s="308">
      <c r="A523" s="422">
        <f>'BASE DE DATOS'!B534</f>
        <v/>
      </c>
      <c r="B523" s="418">
        <f>VLOOKUP(A523,'BASE DE DATOS'!$B$2:$AB$702,2,0)</f>
        <v/>
      </c>
      <c r="C523" s="418">
        <f>VLOOKUP(A523,'BASE DE DATOS'!$B$2:$AB$6821,12,0)</f>
        <v/>
      </c>
      <c r="D523" s="422">
        <f>VLOOKUP(A523,'BASE DE DATOS'!$B$2:$AB$6821,13,0)</f>
        <v/>
      </c>
      <c r="E523" s="413" t="n"/>
      <c r="F523" s="348" t="n"/>
      <c r="G523" s="348" t="n"/>
    </row>
    <row r="524" hidden="1" ht="24.95" customHeight="1" s="308">
      <c r="A524" s="422">
        <f>'BASE DE DATOS'!B535</f>
        <v/>
      </c>
      <c r="B524" s="418">
        <f>VLOOKUP(A524,'BASE DE DATOS'!$B$2:$AB$702,2,0)</f>
        <v/>
      </c>
      <c r="C524" s="418">
        <f>VLOOKUP(A524,'BASE DE DATOS'!$B$2:$AB$6821,12,0)</f>
        <v/>
      </c>
      <c r="D524" s="422">
        <f>VLOOKUP(A524,'BASE DE DATOS'!$B$2:$AB$6821,13,0)</f>
        <v/>
      </c>
      <c r="E524" s="413" t="n"/>
      <c r="F524" s="348" t="n"/>
      <c r="G524" s="348" t="n"/>
    </row>
    <row r="525" hidden="1" ht="24.95" customHeight="1" s="308">
      <c r="A525" s="422">
        <f>'BASE DE DATOS'!B536</f>
        <v/>
      </c>
      <c r="B525" s="418">
        <f>VLOOKUP(A525,'BASE DE DATOS'!$B$2:$AB$702,2,0)</f>
        <v/>
      </c>
      <c r="C525" s="418">
        <f>VLOOKUP(A525,'BASE DE DATOS'!$B$2:$AB$6821,12,0)</f>
        <v/>
      </c>
      <c r="D525" s="422">
        <f>VLOOKUP(A525,'BASE DE DATOS'!$B$2:$AB$6821,13,0)</f>
        <v/>
      </c>
      <c r="E525" s="413" t="n"/>
      <c r="F525" s="348" t="n"/>
      <c r="G525" s="348" t="n"/>
    </row>
    <row r="526" hidden="1" ht="24.95" customHeight="1" s="308">
      <c r="A526" s="422">
        <f>'BASE DE DATOS'!B537</f>
        <v/>
      </c>
      <c r="B526" s="418">
        <f>VLOOKUP(A526,'BASE DE DATOS'!$B$2:$AB$702,2,0)</f>
        <v/>
      </c>
      <c r="C526" s="418">
        <f>VLOOKUP(A526,'BASE DE DATOS'!$B$2:$AB$6821,12,0)</f>
        <v/>
      </c>
      <c r="D526" s="422">
        <f>VLOOKUP(A526,'BASE DE DATOS'!$B$2:$AB$6821,13,0)</f>
        <v/>
      </c>
      <c r="E526" s="413" t="n"/>
      <c r="F526" s="348" t="n"/>
      <c r="G526" s="348" t="n"/>
    </row>
    <row r="527" hidden="1" ht="24.95" customHeight="1" s="308">
      <c r="A527" s="422">
        <f>'BASE DE DATOS'!B538</f>
        <v/>
      </c>
      <c r="B527" s="418">
        <f>VLOOKUP(A527,'BASE DE DATOS'!$B$2:$AB$702,2,0)</f>
        <v/>
      </c>
      <c r="C527" s="418">
        <f>VLOOKUP(A527,'BASE DE DATOS'!$B$2:$AB$6821,12,0)</f>
        <v/>
      </c>
      <c r="D527" s="422">
        <f>VLOOKUP(A527,'BASE DE DATOS'!$B$2:$AB$6821,13,0)</f>
        <v/>
      </c>
      <c r="E527" s="413" t="n"/>
      <c r="F527" s="348" t="n"/>
      <c r="G527" s="348" t="n"/>
    </row>
    <row r="528" hidden="1" ht="24.95" customHeight="1" s="308">
      <c r="A528" s="422">
        <f>'BASE DE DATOS'!B539</f>
        <v/>
      </c>
      <c r="B528" s="418">
        <f>VLOOKUP(A528,'BASE DE DATOS'!$B$2:$AB$702,2,0)</f>
        <v/>
      </c>
      <c r="C528" s="418">
        <f>VLOOKUP(A528,'BASE DE DATOS'!$B$2:$AB$6821,12,0)</f>
        <v/>
      </c>
      <c r="D528" s="422">
        <f>VLOOKUP(A528,'BASE DE DATOS'!$B$2:$AB$6821,13,0)</f>
        <v/>
      </c>
      <c r="E528" s="413" t="n"/>
      <c r="F528" s="348" t="n"/>
      <c r="G528" s="348" t="n"/>
    </row>
    <row r="529" hidden="1" ht="24.95" customHeight="1" s="308">
      <c r="A529" s="422">
        <f>'BASE DE DATOS'!B540</f>
        <v/>
      </c>
      <c r="B529" s="418">
        <f>VLOOKUP(A529,'BASE DE DATOS'!$B$2:$AB$702,2,0)</f>
        <v/>
      </c>
      <c r="C529" s="418">
        <f>VLOOKUP(A529,'BASE DE DATOS'!$B$2:$AB$6821,12,0)</f>
        <v/>
      </c>
      <c r="D529" s="422">
        <f>VLOOKUP(A529,'BASE DE DATOS'!$B$2:$AB$6821,13,0)</f>
        <v/>
      </c>
      <c r="E529" s="413" t="n"/>
      <c r="F529" s="348" t="n"/>
      <c r="G529" s="348" t="n"/>
    </row>
    <row r="530" hidden="1" ht="24.95" customHeight="1" s="308">
      <c r="A530" s="422">
        <f>'BASE DE DATOS'!B541</f>
        <v/>
      </c>
      <c r="B530" s="418">
        <f>VLOOKUP(A530,'BASE DE DATOS'!$B$2:$AB$702,2,0)</f>
        <v/>
      </c>
      <c r="C530" s="418">
        <f>VLOOKUP(A530,'BASE DE DATOS'!$B$2:$AB$6821,12,0)</f>
        <v/>
      </c>
      <c r="D530" s="422">
        <f>VLOOKUP(A530,'BASE DE DATOS'!$B$2:$AB$6821,13,0)</f>
        <v/>
      </c>
      <c r="E530" s="413" t="n"/>
      <c r="F530" s="348" t="n"/>
      <c r="G530" s="348" t="n"/>
    </row>
    <row r="531" hidden="1" ht="24.95" customHeight="1" s="308">
      <c r="A531" s="422">
        <f>'BASE DE DATOS'!B542</f>
        <v/>
      </c>
      <c r="B531" s="418">
        <f>VLOOKUP(A531,'BASE DE DATOS'!$B$2:$AB$702,2,0)</f>
        <v/>
      </c>
      <c r="C531" s="418">
        <f>VLOOKUP(A531,'BASE DE DATOS'!$B$2:$AB$6821,12,0)</f>
        <v/>
      </c>
      <c r="D531" s="422">
        <f>VLOOKUP(A531,'BASE DE DATOS'!$B$2:$AB$6821,13,0)</f>
        <v/>
      </c>
      <c r="E531" s="413" t="n"/>
      <c r="F531" s="348" t="n"/>
      <c r="G531" s="348" t="n"/>
    </row>
    <row r="532" hidden="1" ht="24.95" customHeight="1" s="308">
      <c r="A532" s="422">
        <f>'BASE DE DATOS'!B543</f>
        <v/>
      </c>
      <c r="B532" s="418">
        <f>VLOOKUP(A532,'BASE DE DATOS'!$B$2:$AB$702,2,0)</f>
        <v/>
      </c>
      <c r="C532" s="418">
        <f>VLOOKUP(A532,'BASE DE DATOS'!$B$2:$AB$6821,12,0)</f>
        <v/>
      </c>
      <c r="D532" s="422">
        <f>VLOOKUP(A532,'BASE DE DATOS'!$B$2:$AB$6821,13,0)</f>
        <v/>
      </c>
      <c r="E532" s="413" t="n"/>
      <c r="F532" s="348" t="n"/>
      <c r="G532" s="348" t="n"/>
    </row>
    <row r="533" hidden="1" ht="24.95" customHeight="1" s="308">
      <c r="A533" s="422">
        <f>'BASE DE DATOS'!B544</f>
        <v/>
      </c>
      <c r="B533" s="418">
        <f>VLOOKUP(A533,'BASE DE DATOS'!$B$2:$AB$702,2,0)</f>
        <v/>
      </c>
      <c r="C533" s="418">
        <f>VLOOKUP(A533,'BASE DE DATOS'!$B$2:$AB$6821,12,0)</f>
        <v/>
      </c>
      <c r="D533" s="422">
        <f>VLOOKUP(A533,'BASE DE DATOS'!$B$2:$AB$6821,13,0)</f>
        <v/>
      </c>
      <c r="E533" s="413" t="n"/>
      <c r="F533" s="348" t="n"/>
      <c r="G533" s="348" t="n"/>
    </row>
    <row r="534" hidden="1" ht="24.95" customHeight="1" s="308">
      <c r="A534" s="422">
        <f>'BASE DE DATOS'!B545</f>
        <v/>
      </c>
      <c r="B534" s="418">
        <f>VLOOKUP(A534,'BASE DE DATOS'!$B$2:$AB$702,2,0)</f>
        <v/>
      </c>
      <c r="C534" s="418">
        <f>VLOOKUP(A534,'BASE DE DATOS'!$B$2:$AB$6821,12,0)</f>
        <v/>
      </c>
      <c r="D534" s="422">
        <f>VLOOKUP(A534,'BASE DE DATOS'!$B$2:$AB$6821,13,0)</f>
        <v/>
      </c>
      <c r="E534" s="413" t="n"/>
      <c r="F534" s="348" t="n"/>
      <c r="G534" s="348" t="n"/>
    </row>
    <row r="535" hidden="1" ht="24.95" customHeight="1" s="308">
      <c r="A535" s="422">
        <f>'BASE DE DATOS'!B546</f>
        <v/>
      </c>
      <c r="B535" s="418">
        <f>VLOOKUP(A535,'BASE DE DATOS'!$B$2:$AB$702,2,0)</f>
        <v/>
      </c>
      <c r="C535" s="418">
        <f>VLOOKUP(A535,'BASE DE DATOS'!$B$2:$AB$6821,12,0)</f>
        <v/>
      </c>
      <c r="D535" s="422">
        <f>VLOOKUP(A535,'BASE DE DATOS'!$B$2:$AB$6821,13,0)</f>
        <v/>
      </c>
      <c r="E535" s="413" t="n"/>
      <c r="F535" s="348" t="n"/>
      <c r="G535" s="348" t="n"/>
    </row>
    <row r="536" hidden="1" ht="24.95" customHeight="1" s="308">
      <c r="A536" s="422">
        <f>'BASE DE DATOS'!B547</f>
        <v/>
      </c>
      <c r="B536" s="418">
        <f>VLOOKUP(A536,'BASE DE DATOS'!$B$2:$AB$702,2,0)</f>
        <v/>
      </c>
      <c r="C536" s="418">
        <f>VLOOKUP(A536,'BASE DE DATOS'!$B$2:$AB$6821,12,0)</f>
        <v/>
      </c>
      <c r="D536" s="422">
        <f>VLOOKUP(A536,'BASE DE DATOS'!$B$2:$AB$6821,13,0)</f>
        <v/>
      </c>
      <c r="E536" s="413" t="n"/>
      <c r="F536" s="348" t="n"/>
      <c r="G536" s="348" t="n"/>
    </row>
    <row r="537" hidden="1" ht="24.95" customHeight="1" s="308">
      <c r="A537" s="422">
        <f>'BASE DE DATOS'!B548</f>
        <v/>
      </c>
      <c r="B537" s="418">
        <f>VLOOKUP(A537,'BASE DE DATOS'!$B$2:$AB$702,2,0)</f>
        <v/>
      </c>
      <c r="C537" s="418">
        <f>VLOOKUP(A537,'BASE DE DATOS'!$B$2:$AB$6821,12,0)</f>
        <v/>
      </c>
      <c r="D537" s="422">
        <f>VLOOKUP(A537,'BASE DE DATOS'!$B$2:$AB$6821,13,0)</f>
        <v/>
      </c>
      <c r="E537" s="413" t="n"/>
      <c r="F537" s="348" t="n"/>
      <c r="G537" s="348" t="n"/>
    </row>
    <row r="538" hidden="1" ht="24.95" customHeight="1" s="308">
      <c r="A538" s="422">
        <f>'BASE DE DATOS'!B549</f>
        <v/>
      </c>
      <c r="B538" s="418">
        <f>VLOOKUP(A538,'BASE DE DATOS'!$B$2:$AB$702,2,0)</f>
        <v/>
      </c>
      <c r="C538" s="418">
        <f>VLOOKUP(A538,'BASE DE DATOS'!$B$2:$AB$6821,12,0)</f>
        <v/>
      </c>
      <c r="D538" s="422">
        <f>VLOOKUP(A538,'BASE DE DATOS'!$B$2:$AB$6821,13,0)</f>
        <v/>
      </c>
      <c r="E538" s="413" t="n"/>
      <c r="F538" s="348" t="n"/>
      <c r="G538" s="348" t="n"/>
    </row>
    <row r="539" hidden="1" ht="24.95" customHeight="1" s="308">
      <c r="A539" s="422">
        <f>'BASE DE DATOS'!B550</f>
        <v/>
      </c>
      <c r="B539" s="418">
        <f>VLOOKUP(A539,'BASE DE DATOS'!$B$2:$AB$702,2,0)</f>
        <v/>
      </c>
      <c r="C539" s="418">
        <f>VLOOKUP(A539,'BASE DE DATOS'!$B$2:$AB$6821,12,0)</f>
        <v/>
      </c>
      <c r="D539" s="422">
        <f>VLOOKUP(A539,'BASE DE DATOS'!$B$2:$AB$6821,13,0)</f>
        <v/>
      </c>
      <c r="E539" s="413" t="n"/>
      <c r="F539" s="348" t="n"/>
      <c r="G539" s="348" t="n"/>
    </row>
    <row r="540" hidden="1" ht="24.95" customHeight="1" s="308">
      <c r="A540" s="422">
        <f>'BASE DE DATOS'!B551</f>
        <v/>
      </c>
      <c r="B540" s="418">
        <f>VLOOKUP(A540,'BASE DE DATOS'!$B$2:$AB$702,2,0)</f>
        <v/>
      </c>
      <c r="C540" s="418">
        <f>VLOOKUP(A540,'BASE DE DATOS'!$B$2:$AB$6821,12,0)</f>
        <v/>
      </c>
      <c r="D540" s="422">
        <f>VLOOKUP(A540,'BASE DE DATOS'!$B$2:$AB$6821,13,0)</f>
        <v/>
      </c>
      <c r="E540" s="413" t="n"/>
      <c r="F540" s="348" t="n"/>
      <c r="G540" s="348" t="n"/>
    </row>
    <row r="541" hidden="1" ht="24.95" customHeight="1" s="308">
      <c r="A541" s="422">
        <f>'BASE DE DATOS'!B552</f>
        <v/>
      </c>
      <c r="B541" s="418">
        <f>VLOOKUP(A541,'BASE DE DATOS'!$B$2:$AB$702,2,0)</f>
        <v/>
      </c>
      <c r="C541" s="418">
        <f>VLOOKUP(A541,'BASE DE DATOS'!$B$2:$AB$6821,12,0)</f>
        <v/>
      </c>
      <c r="D541" s="422">
        <f>VLOOKUP(A541,'BASE DE DATOS'!$B$2:$AB$6821,13,0)</f>
        <v/>
      </c>
      <c r="E541" s="413" t="n"/>
      <c r="F541" s="348" t="n"/>
      <c r="G541" s="348" t="n"/>
    </row>
    <row r="542" hidden="1" ht="24.95" customHeight="1" s="308">
      <c r="A542" s="422">
        <f>'BASE DE DATOS'!B553</f>
        <v/>
      </c>
      <c r="B542" s="418">
        <f>VLOOKUP(A542,'BASE DE DATOS'!$B$2:$AB$702,2,0)</f>
        <v/>
      </c>
      <c r="C542" s="418">
        <f>VLOOKUP(A542,'BASE DE DATOS'!$B$2:$AB$6821,12,0)</f>
        <v/>
      </c>
      <c r="D542" s="422">
        <f>VLOOKUP(A542,'BASE DE DATOS'!$B$2:$AB$6821,13,0)</f>
        <v/>
      </c>
      <c r="E542" s="413" t="n"/>
      <c r="F542" s="348" t="n"/>
      <c r="G542" s="348" t="n"/>
    </row>
    <row r="543" hidden="1" ht="24.95" customHeight="1" s="308">
      <c r="A543" s="422">
        <f>'BASE DE DATOS'!B554</f>
        <v/>
      </c>
      <c r="B543" s="418">
        <f>VLOOKUP(A543,'BASE DE DATOS'!$B$2:$AB$702,2,0)</f>
        <v/>
      </c>
      <c r="C543" s="418">
        <f>VLOOKUP(A543,'BASE DE DATOS'!$B$2:$AB$6821,12,0)</f>
        <v/>
      </c>
      <c r="D543" s="422">
        <f>VLOOKUP(A543,'BASE DE DATOS'!$B$2:$AB$6821,13,0)</f>
        <v/>
      </c>
      <c r="E543" s="413" t="n"/>
      <c r="F543" s="348" t="n"/>
      <c r="G543" s="348" t="n"/>
    </row>
    <row r="544" hidden="1" ht="24.95" customHeight="1" s="308">
      <c r="A544" s="422">
        <f>'BASE DE DATOS'!B555</f>
        <v/>
      </c>
      <c r="B544" s="418">
        <f>VLOOKUP(A544,'BASE DE DATOS'!$B$2:$AB$702,2,0)</f>
        <v/>
      </c>
      <c r="C544" s="418">
        <f>VLOOKUP(A544,'BASE DE DATOS'!$B$2:$AB$6821,12,0)</f>
        <v/>
      </c>
      <c r="D544" s="422">
        <f>VLOOKUP(A544,'BASE DE DATOS'!$B$2:$AB$6821,13,0)</f>
        <v/>
      </c>
      <c r="E544" s="413" t="n"/>
      <c r="F544" s="348" t="n"/>
      <c r="G544" s="348" t="n"/>
    </row>
    <row r="545" hidden="1" ht="24.95" customHeight="1" s="308">
      <c r="A545" s="422">
        <f>'BASE DE DATOS'!B556</f>
        <v/>
      </c>
      <c r="B545" s="418">
        <f>VLOOKUP(A545,'BASE DE DATOS'!$B$2:$AB$702,2,0)</f>
        <v/>
      </c>
      <c r="C545" s="418">
        <f>VLOOKUP(A545,'BASE DE DATOS'!$B$2:$AB$6821,12,0)</f>
        <v/>
      </c>
      <c r="D545" s="422">
        <f>VLOOKUP(A545,'BASE DE DATOS'!$B$2:$AB$6821,13,0)</f>
        <v/>
      </c>
      <c r="E545" s="413" t="n"/>
      <c r="F545" s="348" t="n"/>
      <c r="G545" s="348" t="n"/>
    </row>
    <row r="546" ht="24.95" customHeight="1" s="308">
      <c r="A546" s="422">
        <f>'BASE DE DATOS'!B558</f>
        <v/>
      </c>
      <c r="B546" s="418">
        <f>VLOOKUP(A546,'BASE DE DATOS'!$B$2:$AB$702,2,0)</f>
        <v/>
      </c>
      <c r="C546" s="418">
        <f>VLOOKUP(A546,'BASE DE DATOS'!$B$2:$AB$6821,12,0)</f>
        <v/>
      </c>
      <c r="D546" s="422">
        <f>VLOOKUP(A546,'BASE DE DATOS'!$B$2:$AB$6821,13,0)</f>
        <v/>
      </c>
      <c r="E546" s="413" t="n"/>
      <c r="F546" s="348" t="n"/>
      <c r="G546" s="348" t="n"/>
    </row>
    <row r="547" hidden="1" ht="24.95" customHeight="1" s="308">
      <c r="A547" s="422">
        <f>'BASE DE DATOS'!B559</f>
        <v/>
      </c>
      <c r="B547" s="418">
        <f>VLOOKUP(A547,'BASE DE DATOS'!$B$2:$AB$702,2,0)</f>
        <v/>
      </c>
      <c r="C547" s="418">
        <f>VLOOKUP(A547,'BASE DE DATOS'!$B$2:$AB$6821,12,0)</f>
        <v/>
      </c>
      <c r="D547" s="422">
        <f>VLOOKUP(A547,'BASE DE DATOS'!$B$2:$AB$6821,13,0)</f>
        <v/>
      </c>
      <c r="E547" s="413" t="n"/>
      <c r="F547" s="348" t="n"/>
      <c r="G547" s="348" t="n"/>
    </row>
    <row r="548" hidden="1" ht="24.95" customHeight="1" s="308">
      <c r="A548" s="422">
        <f>'BASE DE DATOS'!B560</f>
        <v/>
      </c>
      <c r="B548" s="418">
        <f>VLOOKUP(A548,'BASE DE DATOS'!$B$2:$AB$702,2,0)</f>
        <v/>
      </c>
      <c r="C548" s="418">
        <f>VLOOKUP(A548,'BASE DE DATOS'!$B$2:$AB$6821,12,0)</f>
        <v/>
      </c>
      <c r="D548" s="422">
        <f>VLOOKUP(A548,'BASE DE DATOS'!$B$2:$AB$6821,13,0)</f>
        <v/>
      </c>
      <c r="E548" s="413" t="n"/>
      <c r="F548" s="348" t="n"/>
      <c r="G548" s="348" t="n"/>
    </row>
    <row r="549" hidden="1" ht="24.95" customHeight="1" s="308">
      <c r="A549" s="422">
        <f>'BASE DE DATOS'!B561</f>
        <v/>
      </c>
      <c r="B549" s="418">
        <f>VLOOKUP(A549,'BASE DE DATOS'!$B$2:$AB$702,2,0)</f>
        <v/>
      </c>
      <c r="C549" s="418">
        <f>VLOOKUP(A549,'BASE DE DATOS'!$B$2:$AB$6821,12,0)</f>
        <v/>
      </c>
      <c r="D549" s="422">
        <f>VLOOKUP(A549,'BASE DE DATOS'!$B$2:$AB$6821,13,0)</f>
        <v/>
      </c>
      <c r="E549" s="413" t="n"/>
      <c r="F549" s="348" t="n"/>
      <c r="G549" s="348" t="n"/>
    </row>
    <row r="550" hidden="1" ht="24.95" customHeight="1" s="308">
      <c r="A550" s="422">
        <f>'BASE DE DATOS'!B562</f>
        <v/>
      </c>
      <c r="B550" s="418">
        <f>VLOOKUP(A550,'BASE DE DATOS'!$B$2:$AB$702,2,0)</f>
        <v/>
      </c>
      <c r="C550" s="418">
        <f>VLOOKUP(A550,'BASE DE DATOS'!$B$2:$AB$6821,12,0)</f>
        <v/>
      </c>
      <c r="D550" s="422">
        <f>VLOOKUP(A550,'BASE DE DATOS'!$B$2:$AB$6821,13,0)</f>
        <v/>
      </c>
      <c r="E550" s="413" t="n"/>
      <c r="F550" s="348" t="n"/>
      <c r="G550" s="348" t="n"/>
    </row>
    <row r="551" hidden="1" ht="24.95" customHeight="1" s="308">
      <c r="A551" s="422">
        <f>'BASE DE DATOS'!B563</f>
        <v/>
      </c>
      <c r="B551" s="418">
        <f>VLOOKUP(A551,'BASE DE DATOS'!$B$2:$AB$702,2,0)</f>
        <v/>
      </c>
      <c r="C551" s="418">
        <f>VLOOKUP(A551,'BASE DE DATOS'!$B$2:$AB$6821,12,0)</f>
        <v/>
      </c>
      <c r="D551" s="422">
        <f>VLOOKUP(A551,'BASE DE DATOS'!$B$2:$AB$6821,13,0)</f>
        <v/>
      </c>
      <c r="E551" s="413" t="n"/>
      <c r="F551" s="348" t="n"/>
      <c r="G551" s="348" t="n"/>
    </row>
    <row r="552" ht="24.95" customHeight="1" s="308">
      <c r="A552" s="422">
        <f>'BASE DE DATOS'!B564</f>
        <v/>
      </c>
      <c r="B552" s="418">
        <f>VLOOKUP(A552,'BASE DE DATOS'!$B$2:$AB$702,2,0)</f>
        <v/>
      </c>
      <c r="C552" s="418">
        <f>VLOOKUP(A552,'BASE DE DATOS'!$B$2:$AB$6821,12,0)</f>
        <v/>
      </c>
      <c r="D552" s="422">
        <f>VLOOKUP(A552,'BASE DE DATOS'!$B$2:$AB$6821,13,0)</f>
        <v/>
      </c>
      <c r="E552" s="413" t="n"/>
      <c r="F552" s="348" t="n"/>
      <c r="G552" s="348" t="n"/>
    </row>
    <row r="553" hidden="1" ht="24.95" customHeight="1" s="308">
      <c r="A553" s="422">
        <f>'BASE DE DATOS'!B565</f>
        <v/>
      </c>
      <c r="B553" s="418">
        <f>VLOOKUP(A553,'BASE DE DATOS'!$B$2:$AB$702,2,0)</f>
        <v/>
      </c>
      <c r="C553" s="418">
        <f>VLOOKUP(A553,'BASE DE DATOS'!$B$2:$AB$6821,12,0)</f>
        <v/>
      </c>
      <c r="D553" s="422">
        <f>VLOOKUP(A553,'BASE DE DATOS'!$B$2:$AB$6821,13,0)</f>
        <v/>
      </c>
      <c r="E553" s="413" t="n"/>
      <c r="F553" s="348" t="n"/>
      <c r="G553" s="348" t="n"/>
    </row>
    <row r="554" hidden="1" ht="24.95" customHeight="1" s="308">
      <c r="A554" s="422">
        <f>'BASE DE DATOS'!B566</f>
        <v/>
      </c>
      <c r="B554" s="418">
        <f>VLOOKUP(A554,'BASE DE DATOS'!$B$2:$AB$702,2,0)</f>
        <v/>
      </c>
      <c r="C554" s="418">
        <f>VLOOKUP(A554,'BASE DE DATOS'!$B$2:$AB$6821,12,0)</f>
        <v/>
      </c>
      <c r="D554" s="422">
        <f>VLOOKUP(A554,'BASE DE DATOS'!$B$2:$AB$6821,13,0)</f>
        <v/>
      </c>
      <c r="E554" s="413" t="n"/>
      <c r="F554" s="348" t="n"/>
      <c r="G554" s="348" t="n"/>
    </row>
    <row r="555" hidden="1" ht="24.95" customHeight="1" s="308">
      <c r="A555" s="422">
        <f>'BASE DE DATOS'!B567</f>
        <v/>
      </c>
      <c r="B555" s="418">
        <f>VLOOKUP(A555,'BASE DE DATOS'!$B$2:$AB$702,2,0)</f>
        <v/>
      </c>
      <c r="C555" s="418">
        <f>VLOOKUP(A555,'BASE DE DATOS'!$B$2:$AB$6821,12,0)</f>
        <v/>
      </c>
      <c r="D555" s="422">
        <f>VLOOKUP(A555,'BASE DE DATOS'!$B$2:$AB$6821,13,0)</f>
        <v/>
      </c>
      <c r="E555" s="413" t="n"/>
      <c r="F555" s="348" t="n"/>
      <c r="G555" s="348" t="n"/>
    </row>
    <row r="556" hidden="1" ht="24.95" customHeight="1" s="308">
      <c r="A556" s="422">
        <f>'BASE DE DATOS'!B568</f>
        <v/>
      </c>
      <c r="B556" s="418">
        <f>VLOOKUP(A556,'BASE DE DATOS'!$B$2:$AB$702,2,0)</f>
        <v/>
      </c>
      <c r="C556" s="418">
        <f>VLOOKUP(A556,'BASE DE DATOS'!$B$2:$AB$6821,12,0)</f>
        <v/>
      </c>
      <c r="D556" s="422">
        <f>VLOOKUP(A556,'BASE DE DATOS'!$B$2:$AB$6821,13,0)</f>
        <v/>
      </c>
      <c r="E556" s="413" t="n"/>
      <c r="F556" s="348" t="n"/>
      <c r="G556" s="348" t="n"/>
    </row>
    <row r="557" hidden="1" ht="24.95" customHeight="1" s="308">
      <c r="A557" s="422">
        <f>'BASE DE DATOS'!B569</f>
        <v/>
      </c>
      <c r="B557" s="418">
        <f>VLOOKUP(A557,'BASE DE DATOS'!$B$2:$AB$702,2,0)</f>
        <v/>
      </c>
      <c r="C557" s="418">
        <f>VLOOKUP(A557,'BASE DE DATOS'!$B$2:$AB$6821,12,0)</f>
        <v/>
      </c>
      <c r="D557" s="422">
        <f>VLOOKUP(A557,'BASE DE DATOS'!$B$2:$AB$6821,13,0)</f>
        <v/>
      </c>
      <c r="E557" s="413" t="n"/>
      <c r="F557" s="348" t="n"/>
      <c r="G557" s="348" t="n"/>
    </row>
    <row r="558" hidden="1" ht="24.95" customHeight="1" s="308">
      <c r="A558" s="422">
        <f>'BASE DE DATOS'!B570</f>
        <v/>
      </c>
      <c r="B558" s="418">
        <f>VLOOKUP(A558,'BASE DE DATOS'!$B$2:$AB$702,2,0)</f>
        <v/>
      </c>
      <c r="C558" s="418">
        <f>VLOOKUP(A558,'BASE DE DATOS'!$B$2:$AB$6821,12,0)</f>
        <v/>
      </c>
      <c r="D558" s="422">
        <f>VLOOKUP(A558,'BASE DE DATOS'!$B$2:$AB$6821,13,0)</f>
        <v/>
      </c>
      <c r="E558" s="413" t="n"/>
      <c r="F558" s="348" t="n"/>
      <c r="G558" s="348" t="n"/>
    </row>
    <row r="559" hidden="1" ht="24.95" customHeight="1" s="308">
      <c r="A559" s="422">
        <f>'BASE DE DATOS'!B571</f>
        <v/>
      </c>
      <c r="B559" s="418">
        <f>VLOOKUP(A559,'BASE DE DATOS'!$B$2:$AB$702,2,0)</f>
        <v/>
      </c>
      <c r="C559" s="418">
        <f>VLOOKUP(A559,'BASE DE DATOS'!$B$2:$AB$6821,12,0)</f>
        <v/>
      </c>
      <c r="D559" s="422">
        <f>VLOOKUP(A559,'BASE DE DATOS'!$B$2:$AB$6821,13,0)</f>
        <v/>
      </c>
      <c r="E559" s="413" t="n"/>
      <c r="F559" s="348" t="n"/>
      <c r="G559" s="348" t="n"/>
    </row>
    <row r="560" hidden="1" ht="24.95" customHeight="1" s="308">
      <c r="A560" s="422">
        <f>'BASE DE DATOS'!B572</f>
        <v/>
      </c>
      <c r="B560" s="418">
        <f>VLOOKUP(A560,'BASE DE DATOS'!$B$2:$AB$702,2,0)</f>
        <v/>
      </c>
      <c r="C560" s="418">
        <f>VLOOKUP(A560,'BASE DE DATOS'!$B$2:$AB$6821,12,0)</f>
        <v/>
      </c>
      <c r="D560" s="422">
        <f>VLOOKUP(A560,'BASE DE DATOS'!$B$2:$AB$6821,13,0)</f>
        <v/>
      </c>
      <c r="E560" s="413" t="n"/>
      <c r="F560" s="348" t="n"/>
      <c r="G560" s="348" t="n"/>
    </row>
    <row r="561" hidden="1" ht="24.95" customHeight="1" s="308">
      <c r="A561" s="422">
        <f>'BASE DE DATOS'!B573</f>
        <v/>
      </c>
      <c r="B561" s="418">
        <f>VLOOKUP(A561,'BASE DE DATOS'!$B$2:$AB$702,2,0)</f>
        <v/>
      </c>
      <c r="C561" s="418">
        <f>VLOOKUP(A561,'BASE DE DATOS'!$B$2:$AB$6821,12,0)</f>
        <v/>
      </c>
      <c r="D561" s="422">
        <f>VLOOKUP(A561,'BASE DE DATOS'!$B$2:$AB$6821,13,0)</f>
        <v/>
      </c>
      <c r="E561" s="413" t="n"/>
      <c r="F561" s="348" t="n"/>
      <c r="G561" s="348" t="n"/>
    </row>
    <row r="562" hidden="1" ht="24.95" customHeight="1" s="308">
      <c r="A562" s="422">
        <f>'BASE DE DATOS'!B574</f>
        <v/>
      </c>
      <c r="B562" s="418">
        <f>VLOOKUP(A562,'BASE DE DATOS'!$B$2:$AB$702,2,0)</f>
        <v/>
      </c>
      <c r="C562" s="418">
        <f>VLOOKUP(A562,'BASE DE DATOS'!$B$2:$AB$6821,12,0)</f>
        <v/>
      </c>
      <c r="D562" s="422">
        <f>VLOOKUP(A562,'BASE DE DATOS'!$B$2:$AB$6821,13,0)</f>
        <v/>
      </c>
      <c r="E562" s="413" t="n"/>
      <c r="F562" s="348" t="n"/>
      <c r="G562" s="348" t="n"/>
    </row>
    <row r="563" ht="24.95" customHeight="1" s="308">
      <c r="A563" s="422">
        <f>'BASE DE DATOS'!B575</f>
        <v/>
      </c>
      <c r="B563" s="418">
        <f>VLOOKUP(A563,'BASE DE DATOS'!$B$2:$AB$702,2,0)</f>
        <v/>
      </c>
      <c r="C563" s="418">
        <f>VLOOKUP(A563,'BASE DE DATOS'!$B$2:$AB$6821,12,0)</f>
        <v/>
      </c>
      <c r="D563" s="422">
        <f>VLOOKUP(A563,'BASE DE DATOS'!$B$2:$AB$6821,13,0)</f>
        <v/>
      </c>
      <c r="E563" s="413" t="n"/>
      <c r="F563" s="348" t="n"/>
      <c r="G563" s="348" t="n"/>
    </row>
    <row r="564" hidden="1" ht="24.95" customHeight="1" s="308">
      <c r="A564" s="422">
        <f>'BASE DE DATOS'!B576</f>
        <v/>
      </c>
      <c r="B564" s="418">
        <f>VLOOKUP(A564,'BASE DE DATOS'!$B$2:$AB$702,2,0)</f>
        <v/>
      </c>
      <c r="C564" s="418">
        <f>VLOOKUP(A564,'BASE DE DATOS'!$B$2:$AB$6821,12,0)</f>
        <v/>
      </c>
      <c r="D564" s="422">
        <f>VLOOKUP(A564,'BASE DE DATOS'!$B$2:$AB$6821,13,0)</f>
        <v/>
      </c>
      <c r="E564" s="413" t="n"/>
      <c r="F564" s="348" t="n"/>
      <c r="G564" s="348" t="n"/>
    </row>
    <row r="565" hidden="1" ht="24.95" customHeight="1" s="308">
      <c r="A565" s="422">
        <f>'BASE DE DATOS'!B577</f>
        <v/>
      </c>
      <c r="B565" s="418">
        <f>VLOOKUP(A565,'BASE DE DATOS'!$B$2:$AB$702,2,0)</f>
        <v/>
      </c>
      <c r="C565" s="418">
        <f>VLOOKUP(A565,'BASE DE DATOS'!$B$2:$AB$6821,12,0)</f>
        <v/>
      </c>
      <c r="D565" s="422">
        <f>VLOOKUP(A565,'BASE DE DATOS'!$B$2:$AB$6821,13,0)</f>
        <v/>
      </c>
      <c r="E565" s="413" t="n"/>
      <c r="F565" s="348" t="n"/>
      <c r="G565" s="348" t="n"/>
    </row>
    <row r="566" hidden="1" ht="24.95" customHeight="1" s="308">
      <c r="A566" s="422">
        <f>'BASE DE DATOS'!B578</f>
        <v/>
      </c>
      <c r="B566" s="418">
        <f>VLOOKUP(A566,'BASE DE DATOS'!$B$2:$AB$702,2,0)</f>
        <v/>
      </c>
      <c r="C566" s="418">
        <f>VLOOKUP(A566,'BASE DE DATOS'!$B$2:$AB$6821,12,0)</f>
        <v/>
      </c>
      <c r="D566" s="422">
        <f>VLOOKUP(A566,'BASE DE DATOS'!$B$2:$AB$6821,13,0)</f>
        <v/>
      </c>
      <c r="E566" s="413" t="n"/>
      <c r="F566" s="348" t="n"/>
      <c r="G566" s="348" t="n"/>
    </row>
    <row r="567" hidden="1" ht="24.95" customHeight="1" s="308">
      <c r="A567" s="422">
        <f>'BASE DE DATOS'!B579</f>
        <v/>
      </c>
      <c r="B567" s="418">
        <f>VLOOKUP(A567,'BASE DE DATOS'!$B$2:$AB$702,2,0)</f>
        <v/>
      </c>
      <c r="C567" s="418">
        <f>VLOOKUP(A567,'BASE DE DATOS'!$B$2:$AB$6821,12,0)</f>
        <v/>
      </c>
      <c r="D567" s="422">
        <f>VLOOKUP(A567,'BASE DE DATOS'!$B$2:$AB$6821,13,0)</f>
        <v/>
      </c>
      <c r="E567" s="413" t="n"/>
      <c r="F567" s="348" t="n"/>
      <c r="G567" s="348" t="n"/>
    </row>
    <row r="568" hidden="1" ht="24.95" customHeight="1" s="308">
      <c r="A568" s="422">
        <f>'BASE DE DATOS'!B580</f>
        <v/>
      </c>
      <c r="B568" s="418">
        <f>VLOOKUP(A568,'BASE DE DATOS'!$B$2:$AB$702,2,0)</f>
        <v/>
      </c>
      <c r="C568" s="418">
        <f>VLOOKUP(A568,'BASE DE DATOS'!$B$2:$AB$6821,12,0)</f>
        <v/>
      </c>
      <c r="D568" s="422">
        <f>VLOOKUP(A568,'BASE DE DATOS'!$B$2:$AB$6821,13,0)</f>
        <v/>
      </c>
      <c r="E568" s="413" t="n"/>
      <c r="F568" s="348" t="n"/>
      <c r="G568" s="348" t="n"/>
    </row>
    <row r="569" ht="24.95" customHeight="1" s="308">
      <c r="A569" s="422">
        <f>'BASE DE DATOS'!B581</f>
        <v/>
      </c>
      <c r="B569" s="418">
        <f>VLOOKUP(A569,'BASE DE DATOS'!$B$2:$AB$702,2,0)</f>
        <v/>
      </c>
      <c r="C569" s="418">
        <f>VLOOKUP(A569,'BASE DE DATOS'!$B$2:$AB$6821,12,0)</f>
        <v/>
      </c>
      <c r="D569" s="422">
        <f>VLOOKUP(A569,'BASE DE DATOS'!$B$2:$AB$6821,13,0)</f>
        <v/>
      </c>
      <c r="E569" s="413" t="n"/>
      <c r="F569" s="348" t="n"/>
      <c r="G569" s="348" t="n"/>
    </row>
    <row r="570" hidden="1" ht="24.95" customHeight="1" s="308">
      <c r="A570" s="422">
        <f>'BASE DE DATOS'!B582</f>
        <v/>
      </c>
      <c r="B570" s="418">
        <f>VLOOKUP(A570,'BASE DE DATOS'!$B$2:$AB$702,2,0)</f>
        <v/>
      </c>
      <c r="C570" s="418">
        <f>VLOOKUP(A570,'BASE DE DATOS'!$B$2:$AB$6821,12,0)</f>
        <v/>
      </c>
      <c r="D570" s="422">
        <f>VLOOKUP(A570,'BASE DE DATOS'!$B$2:$AB$6821,13,0)</f>
        <v/>
      </c>
      <c r="E570" s="413" t="n"/>
      <c r="F570" s="348" t="n"/>
      <c r="G570" s="348" t="n"/>
    </row>
    <row r="571" hidden="1" ht="24.95" customHeight="1" s="308">
      <c r="A571" s="422">
        <f>'BASE DE DATOS'!B583</f>
        <v/>
      </c>
      <c r="B571" s="418">
        <f>VLOOKUP(A571,'BASE DE DATOS'!$B$2:$AB$702,2,0)</f>
        <v/>
      </c>
      <c r="C571" s="418">
        <f>VLOOKUP(A571,'BASE DE DATOS'!$B$2:$AB$6821,12,0)</f>
        <v/>
      </c>
      <c r="D571" s="422">
        <f>VLOOKUP(A571,'BASE DE DATOS'!$B$2:$AB$6821,13,0)</f>
        <v/>
      </c>
      <c r="E571" s="413" t="n"/>
      <c r="F571" s="348" t="n"/>
      <c r="G571" s="348" t="n"/>
    </row>
    <row r="572" hidden="1" ht="24.95" customHeight="1" s="308">
      <c r="A572" s="422">
        <f>'BASE DE DATOS'!B584</f>
        <v/>
      </c>
      <c r="B572" s="418">
        <f>VLOOKUP(A572,'BASE DE DATOS'!$B$2:$AB$702,2,0)</f>
        <v/>
      </c>
      <c r="C572" s="418">
        <f>VLOOKUP(A572,'BASE DE DATOS'!$B$2:$AB$6821,12,0)</f>
        <v/>
      </c>
      <c r="D572" s="422">
        <f>VLOOKUP(A572,'BASE DE DATOS'!$B$2:$AB$6821,13,0)</f>
        <v/>
      </c>
      <c r="E572" s="413" t="n"/>
      <c r="F572" s="348" t="n"/>
      <c r="G572" s="348" t="n"/>
    </row>
    <row r="573" hidden="1" ht="24.95" customHeight="1" s="308">
      <c r="A573" s="422">
        <f>'BASE DE DATOS'!B585</f>
        <v/>
      </c>
      <c r="B573" s="418">
        <f>VLOOKUP(A573,'BASE DE DATOS'!$B$2:$AB$702,2,0)</f>
        <v/>
      </c>
      <c r="C573" s="418">
        <f>VLOOKUP(A573,'BASE DE DATOS'!$B$2:$AB$6821,12,0)</f>
        <v/>
      </c>
      <c r="D573" s="422">
        <f>VLOOKUP(A573,'BASE DE DATOS'!$B$2:$AB$6821,13,0)</f>
        <v/>
      </c>
      <c r="E573" s="413" t="n"/>
      <c r="F573" s="348" t="n"/>
      <c r="G573" s="348" t="n"/>
    </row>
    <row r="574" hidden="1" ht="24.95" customHeight="1" s="308">
      <c r="A574" s="422">
        <f>'BASE DE DATOS'!B586</f>
        <v/>
      </c>
      <c r="B574" s="418">
        <f>VLOOKUP(A574,'BASE DE DATOS'!$B$2:$AB$702,2,0)</f>
        <v/>
      </c>
      <c r="C574" s="418">
        <f>VLOOKUP(A574,'BASE DE DATOS'!$B$2:$AB$6821,12,0)</f>
        <v/>
      </c>
      <c r="D574" s="422">
        <f>VLOOKUP(A574,'BASE DE DATOS'!$B$2:$AB$6821,13,0)</f>
        <v/>
      </c>
      <c r="E574" s="413" t="n"/>
      <c r="F574" s="348" t="n"/>
      <c r="G574" s="348" t="n"/>
    </row>
    <row r="575" hidden="1" ht="24.95" customHeight="1" s="308">
      <c r="A575" s="422">
        <f>'BASE DE DATOS'!B587</f>
        <v/>
      </c>
      <c r="B575" s="418">
        <f>VLOOKUP(A575,'BASE DE DATOS'!$B$2:$AB$702,2,0)</f>
        <v/>
      </c>
      <c r="C575" s="418">
        <f>VLOOKUP(A575,'BASE DE DATOS'!$B$2:$AB$6821,12,0)</f>
        <v/>
      </c>
      <c r="D575" s="422">
        <f>VLOOKUP(A575,'BASE DE DATOS'!$B$2:$AB$6821,13,0)</f>
        <v/>
      </c>
      <c r="E575" s="413" t="n"/>
      <c r="F575" s="348" t="n"/>
      <c r="G575" s="348" t="n"/>
    </row>
    <row r="576" hidden="1" ht="24.95" customHeight="1" s="308">
      <c r="A576" s="422">
        <f>'BASE DE DATOS'!B588</f>
        <v/>
      </c>
      <c r="B576" s="418">
        <f>VLOOKUP(A576,'BASE DE DATOS'!$B$2:$AB$702,2,0)</f>
        <v/>
      </c>
      <c r="C576" s="418">
        <f>VLOOKUP(A576,'BASE DE DATOS'!$B$2:$AB$6821,12,0)</f>
        <v/>
      </c>
      <c r="D576" s="422">
        <f>VLOOKUP(A576,'BASE DE DATOS'!$B$2:$AB$6821,13,0)</f>
        <v/>
      </c>
      <c r="E576" s="413" t="n"/>
      <c r="F576" s="348" t="n"/>
      <c r="G576" s="348" t="n"/>
    </row>
    <row r="577" hidden="1" ht="24.95" customHeight="1" s="308">
      <c r="A577" s="422">
        <f>'BASE DE DATOS'!B589</f>
        <v/>
      </c>
      <c r="B577" s="418">
        <f>VLOOKUP(A577,'BASE DE DATOS'!$B$2:$AB$702,2,0)</f>
        <v/>
      </c>
      <c r="C577" s="418">
        <f>VLOOKUP(A577,'BASE DE DATOS'!$B$2:$AB$6821,12,0)</f>
        <v/>
      </c>
      <c r="D577" s="422">
        <f>VLOOKUP(A577,'BASE DE DATOS'!$B$2:$AB$6821,13,0)</f>
        <v/>
      </c>
      <c r="E577" s="413" t="n"/>
      <c r="F577" s="348" t="n"/>
      <c r="G577" s="348" t="n"/>
    </row>
    <row r="578" hidden="1" ht="24.95" customHeight="1" s="308">
      <c r="A578" s="422">
        <f>'BASE DE DATOS'!B590</f>
        <v/>
      </c>
      <c r="B578" s="418">
        <f>VLOOKUP(A578,'BASE DE DATOS'!$B$2:$AB$702,2,0)</f>
        <v/>
      </c>
      <c r="C578" s="418">
        <f>VLOOKUP(A578,'BASE DE DATOS'!$B$2:$AB$6821,12,0)</f>
        <v/>
      </c>
      <c r="D578" s="422">
        <f>VLOOKUP(A578,'BASE DE DATOS'!$B$2:$AB$6821,13,0)</f>
        <v/>
      </c>
      <c r="E578" s="413" t="n"/>
      <c r="F578" s="348" t="n"/>
      <c r="G578" s="348" t="n"/>
    </row>
    <row r="579" hidden="1" ht="24.95" customHeight="1" s="308">
      <c r="A579" s="422">
        <f>'BASE DE DATOS'!B591</f>
        <v/>
      </c>
      <c r="B579" s="418">
        <f>VLOOKUP(A579,'BASE DE DATOS'!$B$2:$AB$702,2,0)</f>
        <v/>
      </c>
      <c r="C579" s="418">
        <f>VLOOKUP(A579,'BASE DE DATOS'!$B$2:$AB$6821,12,0)</f>
        <v/>
      </c>
      <c r="D579" s="422">
        <f>VLOOKUP(A579,'BASE DE DATOS'!$B$2:$AB$6821,13,0)</f>
        <v/>
      </c>
      <c r="E579" s="413" t="n"/>
      <c r="F579" s="348" t="n"/>
      <c r="G579" s="348" t="n"/>
    </row>
    <row r="580" hidden="1" ht="24.95" customHeight="1" s="308">
      <c r="A580" s="422">
        <f>'BASE DE DATOS'!B592</f>
        <v/>
      </c>
      <c r="B580" s="418">
        <f>VLOOKUP(A580,'BASE DE DATOS'!$B$2:$AB$702,2,0)</f>
        <v/>
      </c>
      <c r="C580" s="418">
        <f>VLOOKUP(A580,'BASE DE DATOS'!$B$2:$AB$6821,12,0)</f>
        <v/>
      </c>
      <c r="D580" s="422">
        <f>VLOOKUP(A580,'BASE DE DATOS'!$B$2:$AB$6821,13,0)</f>
        <v/>
      </c>
      <c r="E580" s="413" t="n"/>
      <c r="F580" s="348" t="n"/>
      <c r="G580" s="348" t="n"/>
    </row>
    <row r="581" hidden="1" ht="24.95" customHeight="1" s="308">
      <c r="A581" s="422">
        <f>'BASE DE DATOS'!B593</f>
        <v/>
      </c>
      <c r="B581" s="418">
        <f>VLOOKUP(A581,'BASE DE DATOS'!$B$2:$AB$702,2,0)</f>
        <v/>
      </c>
      <c r="C581" s="418">
        <f>VLOOKUP(A581,'BASE DE DATOS'!$B$2:$AB$6821,12,0)</f>
        <v/>
      </c>
      <c r="D581" s="422">
        <f>VLOOKUP(A581,'BASE DE DATOS'!$B$2:$AB$6821,13,0)</f>
        <v/>
      </c>
      <c r="E581" s="413" t="n"/>
      <c r="F581" s="348" t="n"/>
      <c r="G581" s="348" t="n"/>
    </row>
    <row r="582" hidden="1" ht="24.95" customHeight="1" s="308">
      <c r="A582" s="422">
        <f>'BASE DE DATOS'!B594</f>
        <v/>
      </c>
      <c r="B582" s="418">
        <f>VLOOKUP(A582,'BASE DE DATOS'!$B$2:$AB$702,2,0)</f>
        <v/>
      </c>
      <c r="C582" s="418">
        <f>VLOOKUP(A582,'BASE DE DATOS'!$B$2:$AB$6821,12,0)</f>
        <v/>
      </c>
      <c r="D582" s="422">
        <f>VLOOKUP(A582,'BASE DE DATOS'!$B$2:$AB$6821,13,0)</f>
        <v/>
      </c>
      <c r="E582" s="413" t="n"/>
      <c r="F582" s="348" t="n"/>
      <c r="G582" s="348" t="n"/>
    </row>
    <row r="583" hidden="1" ht="24.95" customHeight="1" s="308">
      <c r="A583" s="422">
        <f>'BASE DE DATOS'!B595</f>
        <v/>
      </c>
      <c r="B583" s="418">
        <f>VLOOKUP(A583,'BASE DE DATOS'!$B$2:$AB$702,2,0)</f>
        <v/>
      </c>
      <c r="C583" s="418">
        <f>VLOOKUP(A583,'BASE DE DATOS'!$B$2:$AB$6821,12,0)</f>
        <v/>
      </c>
      <c r="D583" s="422">
        <f>VLOOKUP(A583,'BASE DE DATOS'!$B$2:$AB$6821,13,0)</f>
        <v/>
      </c>
      <c r="E583" s="413" t="n"/>
      <c r="F583" s="348" t="n"/>
      <c r="G583" s="348" t="n"/>
    </row>
    <row r="584" hidden="1" ht="24.95" customHeight="1" s="308">
      <c r="A584" s="422">
        <f>'BASE DE DATOS'!B596</f>
        <v/>
      </c>
      <c r="B584" s="418">
        <f>VLOOKUP(A584,'BASE DE DATOS'!$B$2:$AB$702,2,0)</f>
        <v/>
      </c>
      <c r="C584" s="418">
        <f>VLOOKUP(A584,'BASE DE DATOS'!$B$2:$AB$6821,12,0)</f>
        <v/>
      </c>
      <c r="D584" s="422">
        <f>VLOOKUP(A584,'BASE DE DATOS'!$B$2:$AB$6821,13,0)</f>
        <v/>
      </c>
      <c r="E584" s="413" t="n"/>
      <c r="F584" s="348" t="n"/>
      <c r="G584" s="348" t="n"/>
      <c r="W584" t="inlineStr">
        <is>
          <t xml:space="preserve">L </t>
        </is>
      </c>
    </row>
    <row r="585" hidden="1" ht="24.95" customHeight="1" s="308">
      <c r="A585" s="422">
        <f>'BASE DE DATOS'!B597</f>
        <v/>
      </c>
      <c r="B585" s="418">
        <f>VLOOKUP(A585,'BASE DE DATOS'!$B$2:$AB$702,2,0)</f>
        <v/>
      </c>
      <c r="C585" s="418">
        <f>VLOOKUP(A585,'BASE DE DATOS'!$B$2:$AB$6821,12,0)</f>
        <v/>
      </c>
      <c r="D585" s="422">
        <f>VLOOKUP(A585,'BASE DE DATOS'!$B$2:$AB$6821,13,0)</f>
        <v/>
      </c>
      <c r="E585" s="413" t="n"/>
      <c r="F585" s="348" t="n"/>
      <c r="G585" s="348" t="n"/>
    </row>
    <row r="586" hidden="1" ht="24.95" customHeight="1" s="308">
      <c r="A586" s="422">
        <f>'BASE DE DATOS'!B598</f>
        <v/>
      </c>
      <c r="B586" s="418">
        <f>VLOOKUP(A586,'BASE DE DATOS'!$B$2:$AB$702,2,0)</f>
        <v/>
      </c>
      <c r="C586" s="418">
        <f>VLOOKUP(A586,'BASE DE DATOS'!$B$2:$AB$6821,12,0)</f>
        <v/>
      </c>
      <c r="D586" s="422">
        <f>VLOOKUP(A586,'BASE DE DATOS'!$B$2:$AB$6821,13,0)</f>
        <v/>
      </c>
      <c r="E586" s="413" t="n"/>
      <c r="F586" s="348" t="n"/>
      <c r="G586" s="348" t="n"/>
    </row>
    <row r="587" hidden="1" ht="24.95" customHeight="1" s="308">
      <c r="A587" s="422">
        <f>'BASE DE DATOS'!B599</f>
        <v/>
      </c>
      <c r="B587" s="418">
        <f>VLOOKUP(A587,'BASE DE DATOS'!$B$2:$AB$702,2,0)</f>
        <v/>
      </c>
      <c r="C587" s="418">
        <f>VLOOKUP(A587,'BASE DE DATOS'!$B$2:$AB$6821,12,0)</f>
        <v/>
      </c>
      <c r="D587" s="422">
        <f>VLOOKUP(A587,'BASE DE DATOS'!$B$2:$AB$6821,13,0)</f>
        <v/>
      </c>
      <c r="E587" s="413" t="n"/>
      <c r="F587" s="348" t="n"/>
      <c r="G587" s="348" t="n"/>
    </row>
    <row r="588" hidden="1" ht="24.95" customHeight="1" s="308">
      <c r="A588" s="422">
        <f>'BASE DE DATOS'!B600</f>
        <v/>
      </c>
      <c r="B588" s="418">
        <f>VLOOKUP(A588,'BASE DE DATOS'!$B$2:$AB$702,2,0)</f>
        <v/>
      </c>
      <c r="C588" s="418">
        <f>VLOOKUP(A588,'BASE DE DATOS'!$B$2:$AB$6821,12,0)</f>
        <v/>
      </c>
      <c r="D588" s="422">
        <f>VLOOKUP(A588,'BASE DE DATOS'!$B$2:$AB$6821,13,0)</f>
        <v/>
      </c>
      <c r="E588" s="413" t="n"/>
      <c r="F588" s="348" t="n"/>
      <c r="G588" s="348" t="n"/>
    </row>
    <row r="589" hidden="1" ht="24.95" customHeight="1" s="308">
      <c r="A589" s="422">
        <f>'BASE DE DATOS'!B601</f>
        <v/>
      </c>
      <c r="B589" s="418">
        <f>VLOOKUP(A589,'BASE DE DATOS'!$B$2:$AB$702,2,0)</f>
        <v/>
      </c>
      <c r="C589" s="418">
        <f>VLOOKUP(A589,'BASE DE DATOS'!$B$2:$AB$6821,12,0)</f>
        <v/>
      </c>
      <c r="D589" s="422">
        <f>VLOOKUP(A589,'BASE DE DATOS'!$B$2:$AB$6821,13,0)</f>
        <v/>
      </c>
      <c r="E589" s="413" t="n"/>
      <c r="F589" s="348" t="n"/>
      <c r="G589" s="348" t="n"/>
    </row>
    <row r="590" hidden="1" ht="24.95" customHeight="1" s="308">
      <c r="A590" s="422">
        <f>'BASE DE DATOS'!B602</f>
        <v/>
      </c>
      <c r="B590" s="418">
        <f>VLOOKUP(A590,'BASE DE DATOS'!$B$2:$AB$702,2,0)</f>
        <v/>
      </c>
      <c r="C590" s="418">
        <f>VLOOKUP(A590,'BASE DE DATOS'!$B$2:$AB$6821,12,0)</f>
        <v/>
      </c>
      <c r="D590" s="422">
        <f>VLOOKUP(A590,'BASE DE DATOS'!$B$2:$AB$6821,13,0)</f>
        <v/>
      </c>
      <c r="E590" s="413" t="n"/>
      <c r="F590" s="348" t="n"/>
      <c r="G590" s="348" t="n"/>
    </row>
    <row r="591" hidden="1" ht="24.95" customHeight="1" s="308">
      <c r="A591" s="422">
        <f>'BASE DE DATOS'!B603</f>
        <v/>
      </c>
      <c r="B591" s="418">
        <f>VLOOKUP(A591,'BASE DE DATOS'!$B$2:$AB$702,2,0)</f>
        <v/>
      </c>
      <c r="C591" s="418">
        <f>VLOOKUP(A591,'BASE DE DATOS'!$B$2:$AB$6821,12,0)</f>
        <v/>
      </c>
      <c r="D591" s="422">
        <f>VLOOKUP(A591,'BASE DE DATOS'!$B$2:$AB$6821,13,0)</f>
        <v/>
      </c>
      <c r="E591" s="413" t="n"/>
      <c r="F591" s="348" t="n"/>
      <c r="G591" s="348" t="n"/>
    </row>
    <row r="592" hidden="1" ht="24.95" customHeight="1" s="308">
      <c r="A592" s="422">
        <f>'BASE DE DATOS'!B604</f>
        <v/>
      </c>
      <c r="B592" s="418">
        <f>VLOOKUP(A592,'BASE DE DATOS'!$B$2:$AB$702,2,0)</f>
        <v/>
      </c>
      <c r="C592" s="418">
        <f>VLOOKUP(A592,'BASE DE DATOS'!$B$2:$AB$6821,12,0)</f>
        <v/>
      </c>
      <c r="D592" s="422">
        <f>VLOOKUP(A592,'BASE DE DATOS'!$B$2:$AB$6821,13,0)</f>
        <v/>
      </c>
      <c r="E592" s="413" t="n"/>
      <c r="F592" s="348" t="n"/>
      <c r="G592" s="348" t="n"/>
    </row>
    <row r="593" hidden="1" ht="24.95" customHeight="1" s="308">
      <c r="A593" s="422">
        <f>'BASE DE DATOS'!B605</f>
        <v/>
      </c>
      <c r="B593" s="418">
        <f>VLOOKUP(A593,'BASE DE DATOS'!$B$2:$AB$702,2,0)</f>
        <v/>
      </c>
      <c r="C593" s="418">
        <f>VLOOKUP(A593,'BASE DE DATOS'!$B$2:$AB$6821,12,0)</f>
        <v/>
      </c>
      <c r="D593" s="422">
        <f>VLOOKUP(A593,'BASE DE DATOS'!$B$2:$AB$6821,13,0)</f>
        <v/>
      </c>
      <c r="E593" s="413" t="n"/>
      <c r="F593" s="348" t="n"/>
      <c r="G593" s="348" t="n"/>
    </row>
    <row r="594" hidden="1" ht="24.95" customHeight="1" s="308">
      <c r="A594" s="422">
        <f>'BASE DE DATOS'!B606</f>
        <v/>
      </c>
      <c r="B594" s="418">
        <f>VLOOKUP(A594,'BASE DE DATOS'!$B$2:$AB$702,2,0)</f>
        <v/>
      </c>
      <c r="C594" s="418">
        <f>VLOOKUP(A594,'BASE DE DATOS'!$B$2:$AB$6821,12,0)</f>
        <v/>
      </c>
      <c r="D594" s="422">
        <f>VLOOKUP(A594,'BASE DE DATOS'!$B$2:$AB$6821,13,0)</f>
        <v/>
      </c>
      <c r="E594" s="413" t="n"/>
      <c r="F594" s="348" t="n"/>
      <c r="G594" s="348" t="n"/>
    </row>
    <row r="595" hidden="1" ht="24.95" customHeight="1" s="308">
      <c r="A595" s="422">
        <f>'BASE DE DATOS'!B607</f>
        <v/>
      </c>
      <c r="B595" s="418">
        <f>VLOOKUP(A595,'BASE DE DATOS'!$B$2:$AB$702,2,0)</f>
        <v/>
      </c>
      <c r="C595" s="418">
        <f>VLOOKUP(A595,'BASE DE DATOS'!$B$2:$AB$6821,12,0)</f>
        <v/>
      </c>
      <c r="D595" s="422">
        <f>VLOOKUP(A595,'BASE DE DATOS'!$B$2:$AB$6821,13,0)</f>
        <v/>
      </c>
      <c r="E595" s="413" t="n"/>
      <c r="F595" s="348" t="n"/>
      <c r="G595" s="348" t="n"/>
    </row>
    <row r="596" ht="24.95" customHeight="1" s="308">
      <c r="A596" s="422">
        <f>'BASE DE DATOS'!B608</f>
        <v/>
      </c>
      <c r="B596" s="418">
        <f>VLOOKUP(A596,'BASE DE DATOS'!$B$2:$AB$702,2,0)</f>
        <v/>
      </c>
      <c r="C596" s="418">
        <f>VLOOKUP(A596,'BASE DE DATOS'!$B$2:$AB$6821,12,0)</f>
        <v/>
      </c>
      <c r="D596" s="422">
        <f>VLOOKUP(A596,'BASE DE DATOS'!$B$2:$AB$6821,13,0)</f>
        <v/>
      </c>
      <c r="E596" s="413" t="n"/>
      <c r="F596" s="348" t="n"/>
      <c r="G596" s="348" t="n"/>
    </row>
    <row r="597" hidden="1" ht="24.95" customHeight="1" s="308">
      <c r="A597" s="422">
        <f>'BASE DE DATOS'!B609</f>
        <v/>
      </c>
      <c r="B597" s="418">
        <f>VLOOKUP(A597,'BASE DE DATOS'!$B$2:$AB$702,2,0)</f>
        <v/>
      </c>
      <c r="C597" s="418">
        <f>VLOOKUP(A597,'BASE DE DATOS'!$B$2:$AB$6821,12,0)</f>
        <v/>
      </c>
      <c r="D597" s="422">
        <f>VLOOKUP(A597,'BASE DE DATOS'!$B$2:$AB$6821,13,0)</f>
        <v/>
      </c>
      <c r="E597" s="413" t="n"/>
      <c r="F597" s="348" t="n"/>
      <c r="G597" s="348" t="n"/>
    </row>
    <row r="598" hidden="1" ht="24.95" customHeight="1" s="308">
      <c r="A598" s="422">
        <f>'BASE DE DATOS'!B610</f>
        <v/>
      </c>
      <c r="B598" s="418">
        <f>VLOOKUP(A598,'BASE DE DATOS'!$B$2:$AB$702,2,0)</f>
        <v/>
      </c>
      <c r="C598" s="418">
        <f>VLOOKUP(A598,'BASE DE DATOS'!$B$2:$AB$6821,12,0)</f>
        <v/>
      </c>
      <c r="D598" s="422">
        <f>VLOOKUP(A598,'BASE DE DATOS'!$B$2:$AB$6821,13,0)</f>
        <v/>
      </c>
      <c r="E598" s="421" t="n"/>
      <c r="F598" s="422" t="n"/>
      <c r="G598" s="348" t="n"/>
    </row>
    <row r="599" hidden="1" ht="24.95" customHeight="1" s="308">
      <c r="A599" s="422">
        <f>'BASE DE DATOS'!B611</f>
        <v/>
      </c>
      <c r="B599" s="418">
        <f>VLOOKUP(A599,'BASE DE DATOS'!$B$2:$AB$702,2,0)</f>
        <v/>
      </c>
      <c r="C599" s="418">
        <f>VLOOKUP(A599,'BASE DE DATOS'!$B$2:$AB$6821,12,0)</f>
        <v/>
      </c>
      <c r="D599" s="422">
        <f>VLOOKUP(A599,'BASE DE DATOS'!$B$2:$AB$6821,13,0)</f>
        <v/>
      </c>
      <c r="E599" s="413" t="n"/>
      <c r="F599" s="348" t="n"/>
      <c r="G599" s="348" t="n"/>
    </row>
    <row r="600" hidden="1" ht="24.95" customHeight="1" s="308">
      <c r="A600" s="422">
        <f>'BASE DE DATOS'!B612</f>
        <v/>
      </c>
      <c r="B600" s="418">
        <f>VLOOKUP(A600,'BASE DE DATOS'!$B$2:$AB$702,2,0)</f>
        <v/>
      </c>
      <c r="C600" s="418">
        <f>VLOOKUP(A600,'BASE DE DATOS'!$B$2:$AB$6821,12,0)</f>
        <v/>
      </c>
      <c r="D600" s="422">
        <f>VLOOKUP(A600,'BASE DE DATOS'!$B$2:$AB$6821,13,0)</f>
        <v/>
      </c>
      <c r="E600" s="413" t="n"/>
      <c r="F600" s="348" t="n"/>
      <c r="G600" s="348" t="n"/>
    </row>
    <row r="601" hidden="1" ht="24.95" customHeight="1" s="308">
      <c r="A601" s="422">
        <f>'BASE DE DATOS'!B613</f>
        <v/>
      </c>
      <c r="B601" s="418">
        <f>VLOOKUP(A601,'BASE DE DATOS'!$B$2:$AB$702,2,0)</f>
        <v/>
      </c>
      <c r="C601" s="418">
        <f>VLOOKUP(A601,'BASE DE DATOS'!$B$2:$AB$6821,12,0)</f>
        <v/>
      </c>
      <c r="D601" s="422">
        <f>VLOOKUP(A601,'BASE DE DATOS'!$B$2:$AB$6821,13,0)</f>
        <v/>
      </c>
      <c r="E601" s="413" t="n"/>
      <c r="F601" s="348" t="n"/>
      <c r="G601" s="348" t="n"/>
    </row>
    <row r="602" hidden="1" ht="24.95" customHeight="1" s="308">
      <c r="A602" s="422">
        <f>'BASE DE DATOS'!B614</f>
        <v/>
      </c>
      <c r="B602" s="418">
        <f>VLOOKUP(A602,'BASE DE DATOS'!$B$2:$AB$702,2,0)</f>
        <v/>
      </c>
      <c r="C602" s="418">
        <f>VLOOKUP(A602,'BASE DE DATOS'!$B$2:$AB$6821,12,0)</f>
        <v/>
      </c>
      <c r="D602" s="422">
        <f>VLOOKUP(A602,'BASE DE DATOS'!$B$2:$AB$6821,13,0)</f>
        <v/>
      </c>
      <c r="E602" s="413" t="n"/>
      <c r="F602" s="348" t="n"/>
      <c r="G602" s="348" t="n"/>
    </row>
    <row r="603" hidden="1" ht="24.95" customHeight="1" s="308">
      <c r="A603" s="422">
        <f>'BASE DE DATOS'!B615</f>
        <v/>
      </c>
      <c r="B603" s="418">
        <f>VLOOKUP(A603,'BASE DE DATOS'!$B$2:$AB$702,2,0)</f>
        <v/>
      </c>
      <c r="C603" s="418">
        <f>VLOOKUP(A603,'BASE DE DATOS'!$B$2:$AB$6821,12,0)</f>
        <v/>
      </c>
      <c r="D603" s="422">
        <f>VLOOKUP(A603,'BASE DE DATOS'!$B$2:$AB$6821,13,0)</f>
        <v/>
      </c>
      <c r="E603" s="413" t="n"/>
      <c r="F603" s="348" t="n"/>
      <c r="G603" s="348" t="n"/>
    </row>
    <row r="604" hidden="1" ht="24.95" customHeight="1" s="308">
      <c r="A604" s="422">
        <f>'BASE DE DATOS'!B616</f>
        <v/>
      </c>
      <c r="B604" s="418">
        <f>VLOOKUP(A604,'BASE DE DATOS'!$B$2:$AB$702,2,0)</f>
        <v/>
      </c>
      <c r="C604" s="418">
        <f>VLOOKUP(A604,'BASE DE DATOS'!$B$2:$AB$6821,12,0)</f>
        <v/>
      </c>
      <c r="D604" s="422">
        <f>VLOOKUP(A604,'BASE DE DATOS'!$B$2:$AB$6821,13,0)</f>
        <v/>
      </c>
      <c r="E604" s="413" t="n"/>
      <c r="F604" s="348" t="n"/>
      <c r="G604" s="348" t="n"/>
    </row>
    <row r="605" hidden="1" ht="24.95" customHeight="1" s="308">
      <c r="A605" s="422">
        <f>'BASE DE DATOS'!B617</f>
        <v/>
      </c>
      <c r="B605" s="418">
        <f>VLOOKUP(A605,'BASE DE DATOS'!$B$2:$AB$702,2,0)</f>
        <v/>
      </c>
      <c r="C605" s="418">
        <f>VLOOKUP(A605,'BASE DE DATOS'!$B$2:$AB$6821,12,0)</f>
        <v/>
      </c>
      <c r="D605" s="422">
        <f>VLOOKUP(A605,'BASE DE DATOS'!$B$2:$AB$6821,13,0)</f>
        <v/>
      </c>
      <c r="E605" s="413" t="n"/>
      <c r="F605" s="348" t="n"/>
      <c r="G605" s="348" t="n"/>
    </row>
    <row r="606" hidden="1" ht="24.95" customHeight="1" s="308">
      <c r="A606" s="422">
        <f>'BASE DE DATOS'!B618</f>
        <v/>
      </c>
      <c r="B606" s="418">
        <f>VLOOKUP(A606,'BASE DE DATOS'!$B$2:$AB$702,2,0)</f>
        <v/>
      </c>
      <c r="C606" s="418">
        <f>VLOOKUP(A606,'BASE DE DATOS'!$B$2:$AB$6821,12,0)</f>
        <v/>
      </c>
      <c r="D606" s="422">
        <f>VLOOKUP(A606,'BASE DE DATOS'!$B$2:$AB$6821,13,0)</f>
        <v/>
      </c>
      <c r="E606" s="413" t="n"/>
      <c r="F606" s="348" t="n"/>
      <c r="G606" s="348" t="n"/>
    </row>
    <row r="607" hidden="1" ht="24.95" customHeight="1" s="308">
      <c r="A607" s="422">
        <f>'BASE DE DATOS'!B619</f>
        <v/>
      </c>
      <c r="B607" s="418">
        <f>VLOOKUP(A607,'BASE DE DATOS'!$B$2:$AB$702,2,0)</f>
        <v/>
      </c>
      <c r="C607" s="418">
        <f>VLOOKUP(A607,'BASE DE DATOS'!$B$2:$AB$6821,12,0)</f>
        <v/>
      </c>
      <c r="D607" s="422">
        <f>VLOOKUP(A607,'BASE DE DATOS'!$B$2:$AB$6821,13,0)</f>
        <v/>
      </c>
      <c r="E607" s="413" t="n"/>
      <c r="F607" s="348" t="n"/>
      <c r="G607" s="348" t="n"/>
    </row>
    <row r="608" hidden="1" ht="24.95" customHeight="1" s="308">
      <c r="A608" s="422">
        <f>'BASE DE DATOS'!B620</f>
        <v/>
      </c>
      <c r="B608" s="418">
        <f>VLOOKUP(A608,'BASE DE DATOS'!$B$2:$AB$702,2,0)</f>
        <v/>
      </c>
      <c r="C608" s="418">
        <f>VLOOKUP(A608,'BASE DE DATOS'!$B$2:$AB$6821,12,0)</f>
        <v/>
      </c>
      <c r="D608" s="422">
        <f>VLOOKUP(A608,'BASE DE DATOS'!$B$2:$AB$6821,13,0)</f>
        <v/>
      </c>
      <c r="E608" s="413" t="n"/>
      <c r="F608" s="348" t="n"/>
      <c r="G608" s="348" t="n"/>
    </row>
    <row r="609" hidden="1" ht="24.95" customHeight="1" s="308">
      <c r="A609" s="422">
        <f>'BASE DE DATOS'!B621</f>
        <v/>
      </c>
      <c r="B609" s="418">
        <f>VLOOKUP(A609,'BASE DE DATOS'!$B$2:$AB$702,2,0)</f>
        <v/>
      </c>
      <c r="C609" s="418">
        <f>VLOOKUP(A609,'BASE DE DATOS'!$B$2:$AB$6821,12,0)</f>
        <v/>
      </c>
      <c r="D609" s="422">
        <f>VLOOKUP(A609,'BASE DE DATOS'!$B$2:$AB$6821,13,0)</f>
        <v/>
      </c>
      <c r="E609" s="413" t="n"/>
      <c r="F609" s="348" t="n"/>
      <c r="G609" s="348" t="n"/>
    </row>
    <row r="610" ht="24.95" customHeight="1" s="308">
      <c r="A610" s="422">
        <f>'BASE DE DATOS'!B622</f>
        <v/>
      </c>
      <c r="B610" s="418">
        <f>VLOOKUP(A610,'BASE DE DATOS'!$B$2:$AB$702,2,0)</f>
        <v/>
      </c>
      <c r="C610" s="418">
        <f>VLOOKUP(A610,'BASE DE DATOS'!$B$2:$AB$6821,12,0)</f>
        <v/>
      </c>
      <c r="D610" s="422">
        <f>VLOOKUP(A610,'BASE DE DATOS'!$B$2:$AB$6821,13,0)</f>
        <v/>
      </c>
      <c r="E610" s="413" t="n"/>
      <c r="F610" s="348" t="n"/>
      <c r="G610" s="348" t="n"/>
    </row>
    <row r="611" ht="24.95" customHeight="1" s="308">
      <c r="A611" s="422">
        <f>'BASE DE DATOS'!B623</f>
        <v/>
      </c>
      <c r="B611" s="418">
        <f>VLOOKUP(A611,'BASE DE DATOS'!$B$2:$AB$702,2,0)</f>
        <v/>
      </c>
      <c r="C611" s="418">
        <f>VLOOKUP(A611,'BASE DE DATOS'!$B$2:$AB$6821,12,0)</f>
        <v/>
      </c>
      <c r="D611" s="422">
        <f>VLOOKUP(A611,'BASE DE DATOS'!$B$2:$AB$6821,13,0)</f>
        <v/>
      </c>
      <c r="E611" s="413" t="n"/>
      <c r="F611" s="348" t="n"/>
      <c r="G611" s="348" t="n"/>
    </row>
    <row r="612" hidden="1" ht="24.95" customHeight="1" s="308">
      <c r="A612" s="422">
        <f>'BASE DE DATOS'!B624</f>
        <v/>
      </c>
      <c r="B612" s="418">
        <f>VLOOKUP(A612,'BASE DE DATOS'!$B$2:$AB$702,2,0)</f>
        <v/>
      </c>
      <c r="C612" s="418">
        <f>VLOOKUP(A612,'BASE DE DATOS'!$B$2:$AB$6821,12,0)</f>
        <v/>
      </c>
      <c r="D612" s="422">
        <f>VLOOKUP(A612,'BASE DE DATOS'!$B$2:$AB$6821,13,0)</f>
        <v/>
      </c>
      <c r="E612" s="413" t="n"/>
      <c r="F612" s="348" t="n"/>
      <c r="G612" s="348" t="n"/>
    </row>
    <row r="613" hidden="1" ht="24.95" customHeight="1" s="308">
      <c r="A613" s="422">
        <f>'BASE DE DATOS'!B625</f>
        <v/>
      </c>
      <c r="B613" s="418">
        <f>VLOOKUP(A613,'BASE DE DATOS'!$B$2:$AB$702,2,0)</f>
        <v/>
      </c>
      <c r="C613" s="418">
        <f>VLOOKUP(A613,'BASE DE DATOS'!$B$2:$AB$6821,12,0)</f>
        <v/>
      </c>
      <c r="D613" s="422">
        <f>VLOOKUP(A613,'BASE DE DATOS'!$B$2:$AB$6821,13,0)</f>
        <v/>
      </c>
      <c r="E613" s="413" t="n"/>
      <c r="F613" s="348" t="n"/>
      <c r="G613" s="348" t="n"/>
    </row>
    <row r="614" hidden="1" ht="24.95" customHeight="1" s="308">
      <c r="A614" s="422">
        <f>'BASE DE DATOS'!B626</f>
        <v/>
      </c>
      <c r="B614" s="418">
        <f>VLOOKUP(A614,'BASE DE DATOS'!$B$2:$AB$702,2,0)</f>
        <v/>
      </c>
      <c r="C614" s="418">
        <f>VLOOKUP(A614,'BASE DE DATOS'!$B$2:$AB$6821,12,0)</f>
        <v/>
      </c>
      <c r="D614" s="422">
        <f>VLOOKUP(A614,'BASE DE DATOS'!$B$2:$AB$6821,13,0)</f>
        <v/>
      </c>
      <c r="E614" s="413" t="n"/>
      <c r="F614" s="348" t="n"/>
      <c r="G614" s="348" t="n"/>
    </row>
    <row r="615" hidden="1" ht="24.95" customHeight="1" s="308">
      <c r="A615" s="422">
        <f>'BASE DE DATOS'!B627</f>
        <v/>
      </c>
      <c r="B615" s="418">
        <f>VLOOKUP(A615,'BASE DE DATOS'!$B$2:$AB$702,2,0)</f>
        <v/>
      </c>
      <c r="C615" s="418">
        <f>VLOOKUP(A615,'BASE DE DATOS'!$B$2:$AB$6821,12,0)</f>
        <v/>
      </c>
      <c r="D615" s="422">
        <f>VLOOKUP(A615,'BASE DE DATOS'!$B$2:$AB$6821,13,0)</f>
        <v/>
      </c>
      <c r="E615" s="413" t="n"/>
      <c r="F615" s="348" t="n"/>
      <c r="G615" s="348" t="n"/>
    </row>
    <row r="616" hidden="1" ht="24.95" customHeight="1" s="308">
      <c r="A616" s="422">
        <f>'BASE DE DATOS'!B628</f>
        <v/>
      </c>
      <c r="B616" s="418">
        <f>VLOOKUP(A616,'BASE DE DATOS'!$B$2:$AB$702,2,0)</f>
        <v/>
      </c>
      <c r="C616" s="418">
        <f>VLOOKUP(A616,'BASE DE DATOS'!$B$2:$AB$6821,12,0)</f>
        <v/>
      </c>
      <c r="D616" s="422">
        <f>VLOOKUP(A616,'BASE DE DATOS'!$B$2:$AB$6821,13,0)</f>
        <v/>
      </c>
      <c r="E616" s="413" t="n"/>
      <c r="F616" s="348" t="n"/>
      <c r="G616" s="348" t="n"/>
    </row>
    <row r="617" hidden="1" ht="24.95" customHeight="1" s="308">
      <c r="A617" s="422">
        <f>'BASE DE DATOS'!B629</f>
        <v/>
      </c>
      <c r="B617" s="418">
        <f>VLOOKUP(A617,'BASE DE DATOS'!$B$2:$AB$702,2,0)</f>
        <v/>
      </c>
      <c r="C617" s="418">
        <f>VLOOKUP(A617,'BASE DE DATOS'!$B$2:$AB$6821,12,0)</f>
        <v/>
      </c>
      <c r="D617" s="422">
        <f>VLOOKUP(A617,'BASE DE DATOS'!$B$2:$AB$6821,13,0)</f>
        <v/>
      </c>
      <c r="E617" s="413" t="n"/>
      <c r="F617" s="348" t="n"/>
      <c r="G617" s="348" t="n"/>
    </row>
    <row r="618" hidden="1" ht="24.95" customHeight="1" s="308">
      <c r="A618" s="422">
        <f>'BASE DE DATOS'!B630</f>
        <v/>
      </c>
      <c r="B618" s="418">
        <f>VLOOKUP(A618,'BASE DE DATOS'!$B$2:$AB$702,2,0)</f>
        <v/>
      </c>
      <c r="C618" s="418">
        <f>VLOOKUP(A618,'BASE DE DATOS'!$B$2:$AB$6821,12,0)</f>
        <v/>
      </c>
      <c r="D618" s="422">
        <f>VLOOKUP(A618,'BASE DE DATOS'!$B$2:$AB$6821,13,0)</f>
        <v/>
      </c>
      <c r="E618" s="413" t="n"/>
      <c r="F618" s="348" t="n"/>
      <c r="G618" s="348" t="n"/>
    </row>
    <row r="619" hidden="1" ht="24.95" customHeight="1" s="308">
      <c r="A619" s="422">
        <f>'BASE DE DATOS'!B631</f>
        <v/>
      </c>
      <c r="B619" s="418">
        <f>VLOOKUP(A619,'BASE DE DATOS'!$B$2:$AB$702,2,0)</f>
        <v/>
      </c>
      <c r="C619" s="418">
        <f>VLOOKUP(A619,'BASE DE DATOS'!$B$2:$AB$6821,12,0)</f>
        <v/>
      </c>
      <c r="D619" s="422">
        <f>VLOOKUP(A619,'BASE DE DATOS'!$B$2:$AB$6821,13,0)</f>
        <v/>
      </c>
      <c r="E619" s="413" t="n"/>
      <c r="F619" s="348" t="n"/>
      <c r="G619" s="348" t="n"/>
    </row>
    <row r="620" hidden="1" ht="24.95" customHeight="1" s="308">
      <c r="A620" s="422">
        <f>'BASE DE DATOS'!B632</f>
        <v/>
      </c>
      <c r="B620" s="418">
        <f>VLOOKUP(A620,'BASE DE DATOS'!$B$2:$AB$702,2,0)</f>
        <v/>
      </c>
      <c r="C620" s="418">
        <f>VLOOKUP(A620,'BASE DE DATOS'!$B$2:$AB$6821,12,0)</f>
        <v/>
      </c>
      <c r="D620" s="422">
        <f>VLOOKUP(A620,'BASE DE DATOS'!$B$2:$AB$6821,13,0)</f>
        <v/>
      </c>
      <c r="E620" s="413" t="n"/>
      <c r="F620" s="348" t="n"/>
      <c r="G620" s="348" t="n"/>
    </row>
    <row r="621" hidden="1" ht="24.95" customHeight="1" s="308">
      <c r="A621" s="422">
        <f>'BASE DE DATOS'!B633</f>
        <v/>
      </c>
      <c r="B621" s="418">
        <f>VLOOKUP(A621,'BASE DE DATOS'!$B$2:$AB$702,2,0)</f>
        <v/>
      </c>
      <c r="C621" s="418">
        <f>VLOOKUP(A621,'BASE DE DATOS'!$B$2:$AB$6821,12,0)</f>
        <v/>
      </c>
      <c r="D621" s="422">
        <f>VLOOKUP(A621,'BASE DE DATOS'!$B$2:$AB$6821,13,0)</f>
        <v/>
      </c>
      <c r="E621" s="413" t="n"/>
      <c r="F621" s="348" t="n"/>
      <c r="G621" s="348" t="n"/>
    </row>
    <row r="622" hidden="1" ht="24.95" customHeight="1" s="308">
      <c r="A622" s="422">
        <f>'BASE DE DATOS'!B634</f>
        <v/>
      </c>
      <c r="B622" s="418">
        <f>VLOOKUP(A622,'BASE DE DATOS'!$B$2:$AB$702,2,0)</f>
        <v/>
      </c>
      <c r="C622" s="418">
        <f>VLOOKUP(A622,'BASE DE DATOS'!$B$2:$AB$6821,12,0)</f>
        <v/>
      </c>
      <c r="D622" s="422">
        <f>VLOOKUP(A622,'BASE DE DATOS'!$B$2:$AB$6821,13,0)</f>
        <v/>
      </c>
      <c r="E622" s="413" t="n"/>
      <c r="F622" s="348" t="n"/>
      <c r="G622" s="348" t="n"/>
    </row>
    <row r="623" hidden="1" ht="24.95" customHeight="1" s="308">
      <c r="A623" s="422">
        <f>'BASE DE DATOS'!B635</f>
        <v/>
      </c>
      <c r="B623" s="418">
        <f>VLOOKUP(A623,'BASE DE DATOS'!$B$2:$AB$702,2,0)</f>
        <v/>
      </c>
      <c r="C623" s="418">
        <f>VLOOKUP(A623,'BASE DE DATOS'!$B$2:$AB$6821,12,0)</f>
        <v/>
      </c>
      <c r="D623" s="422">
        <f>VLOOKUP(A623,'BASE DE DATOS'!$B$2:$AB$6821,13,0)</f>
        <v/>
      </c>
      <c r="E623" s="413" t="n"/>
      <c r="F623" s="348" t="n"/>
      <c r="G623" s="348" t="n"/>
    </row>
    <row r="624" ht="24.95" customHeight="1" s="308">
      <c r="A624" s="422">
        <f>'BASE DE DATOS'!B636</f>
        <v/>
      </c>
      <c r="B624" s="418">
        <f>VLOOKUP(A624,'BASE DE DATOS'!$B$2:$AB$702,2,0)</f>
        <v/>
      </c>
      <c r="C624" s="418">
        <f>VLOOKUP(A624,'BASE DE DATOS'!$B$2:$AB$6821,12,0)</f>
        <v/>
      </c>
      <c r="D624" s="422">
        <f>VLOOKUP(A624,'BASE DE DATOS'!$B$2:$AB$6821,13,0)</f>
        <v/>
      </c>
      <c r="E624" s="413" t="n"/>
      <c r="F624" s="348" t="n"/>
      <c r="G624" s="348" t="n"/>
    </row>
    <row r="625" hidden="1" ht="24.95" customHeight="1" s="308">
      <c r="A625" s="422">
        <f>'BASE DE DATOS'!B637</f>
        <v/>
      </c>
      <c r="B625" s="418">
        <f>VLOOKUP(A625,'BASE DE DATOS'!$B$2:$AB$702,2,0)</f>
        <v/>
      </c>
      <c r="C625" s="418">
        <f>VLOOKUP(A625,'BASE DE DATOS'!$B$2:$AB$6821,12,0)</f>
        <v/>
      </c>
      <c r="D625" s="422">
        <f>VLOOKUP(A625,'BASE DE DATOS'!$B$2:$AB$6821,13,0)</f>
        <v/>
      </c>
      <c r="E625" s="413" t="n"/>
      <c r="F625" s="348" t="n"/>
      <c r="G625" s="348" t="n"/>
    </row>
    <row r="626" hidden="1" ht="24.95" customFormat="1" customHeight="1" s="93">
      <c r="A626" s="422">
        <f>'BASE DE DATOS'!B638</f>
        <v/>
      </c>
      <c r="B626" s="418">
        <f>VLOOKUP(A626,'BASE DE DATOS'!$B$2:$AB$702,2,0)</f>
        <v/>
      </c>
      <c r="C626" s="418">
        <f>VLOOKUP(A626,'BASE DE DATOS'!$B$2:$AB$6821,12,0)</f>
        <v/>
      </c>
      <c r="D626" s="422">
        <f>VLOOKUP(A626,'BASE DE DATOS'!$B$2:$AB$6821,13,0)</f>
        <v/>
      </c>
      <c r="E626" s="416" t="n"/>
      <c r="F626" s="351" t="n"/>
      <c r="G626" s="351" t="n"/>
    </row>
    <row r="627" hidden="1" ht="24.95" customHeight="1" s="308">
      <c r="A627" s="422">
        <f>'BASE DE DATOS'!B639</f>
        <v/>
      </c>
      <c r="B627" s="418">
        <f>VLOOKUP(A627,'BASE DE DATOS'!$B$2:$AB$702,2,0)</f>
        <v/>
      </c>
      <c r="C627" s="418">
        <f>VLOOKUP(A627,'BASE DE DATOS'!$B$2:$AB$6821,12,0)</f>
        <v/>
      </c>
      <c r="D627" s="422">
        <f>VLOOKUP(A627,'BASE DE DATOS'!$B$2:$AB$6821,13,0)</f>
        <v/>
      </c>
      <c r="E627" s="413" t="n"/>
      <c r="F627" s="348" t="n"/>
      <c r="G627" s="348" t="n"/>
    </row>
    <row r="628" hidden="1" ht="24.95" customHeight="1" s="308">
      <c r="A628" s="422">
        <f>'BASE DE DATOS'!B640</f>
        <v/>
      </c>
      <c r="B628" s="418">
        <f>VLOOKUP(A628,'BASE DE DATOS'!$B$2:$AB$702,2,0)</f>
        <v/>
      </c>
      <c r="C628" s="418">
        <f>VLOOKUP(A628,'BASE DE DATOS'!$B$2:$AB$6821,12,0)</f>
        <v/>
      </c>
      <c r="D628" s="422">
        <f>VLOOKUP(A628,'BASE DE DATOS'!$B$2:$AB$6821,13,0)</f>
        <v/>
      </c>
      <c r="E628" s="413" t="n"/>
      <c r="F628" s="348" t="n"/>
      <c r="G628" s="348" t="n"/>
    </row>
    <row r="629" hidden="1" ht="24.95" customHeight="1" s="308">
      <c r="A629" s="422">
        <f>'BASE DE DATOS'!B641</f>
        <v/>
      </c>
      <c r="B629" s="418">
        <f>VLOOKUP(A629,'BASE DE DATOS'!$B$2:$AB$702,2,0)</f>
        <v/>
      </c>
      <c r="C629" s="418">
        <f>VLOOKUP(A629,'BASE DE DATOS'!$B$2:$AB$6821,12,0)</f>
        <v/>
      </c>
      <c r="D629" s="422">
        <f>VLOOKUP(A629,'BASE DE DATOS'!$B$2:$AB$6821,13,0)</f>
        <v/>
      </c>
      <c r="E629" s="413" t="n"/>
      <c r="F629" s="348" t="n"/>
      <c r="G629" s="348" t="n"/>
    </row>
    <row r="630" hidden="1" ht="24.95" customHeight="1" s="308">
      <c r="A630" s="422">
        <f>'BASE DE DATOS'!B642</f>
        <v/>
      </c>
      <c r="B630" s="418">
        <f>VLOOKUP(A630,'BASE DE DATOS'!$B$2:$AB$702,2,0)</f>
        <v/>
      </c>
      <c r="C630" s="418">
        <f>VLOOKUP(A630,'BASE DE DATOS'!$B$2:$AB$6821,12,0)</f>
        <v/>
      </c>
      <c r="D630" s="422">
        <f>VLOOKUP(A630,'BASE DE DATOS'!$B$2:$AB$6821,13,0)</f>
        <v/>
      </c>
      <c r="E630" s="413" t="n"/>
      <c r="F630" s="348" t="n"/>
      <c r="G630" s="348" t="n"/>
    </row>
    <row r="631" hidden="1" ht="24.95" customHeight="1" s="308">
      <c r="A631" s="422">
        <f>'BASE DE DATOS'!B643</f>
        <v/>
      </c>
      <c r="B631" s="418">
        <f>VLOOKUP(A631,'BASE DE DATOS'!$B$2:$AB$702,2,0)</f>
        <v/>
      </c>
      <c r="C631" s="418">
        <f>VLOOKUP(A631,'BASE DE DATOS'!$B$2:$AB$6821,12,0)</f>
        <v/>
      </c>
      <c r="D631" s="422">
        <f>VLOOKUP(A631,'BASE DE DATOS'!$B$2:$AB$6821,13,0)</f>
        <v/>
      </c>
      <c r="E631" s="413" t="n"/>
      <c r="F631" s="348" t="n"/>
      <c r="G631" s="348" t="n"/>
    </row>
    <row r="632" hidden="1" ht="24.95" customHeight="1" s="308">
      <c r="A632" s="422">
        <f>'BASE DE DATOS'!B644</f>
        <v/>
      </c>
      <c r="B632" s="418">
        <f>VLOOKUP(A632,'BASE DE DATOS'!$B$2:$AB$702,2,0)</f>
        <v/>
      </c>
      <c r="C632" s="418">
        <f>VLOOKUP(A632,'BASE DE DATOS'!$B$2:$AB$6821,12,0)</f>
        <v/>
      </c>
      <c r="D632" s="422">
        <f>VLOOKUP(A632,'BASE DE DATOS'!$B$2:$AB$6821,13,0)</f>
        <v/>
      </c>
      <c r="E632" s="413" t="n"/>
      <c r="F632" s="348" t="n"/>
      <c r="G632" s="348" t="n"/>
    </row>
    <row r="633" hidden="1" ht="24.95" customHeight="1" s="308">
      <c r="A633" s="422">
        <f>'BASE DE DATOS'!B645</f>
        <v/>
      </c>
      <c r="B633" s="418">
        <f>VLOOKUP(A633,'BASE DE DATOS'!$B$2:$AB$702,2,0)</f>
        <v/>
      </c>
      <c r="C633" s="418">
        <f>VLOOKUP(A633,'BASE DE DATOS'!$B$2:$AB$6821,12,0)</f>
        <v/>
      </c>
      <c r="D633" s="422">
        <f>VLOOKUP(A633,'BASE DE DATOS'!$B$2:$AB$6821,13,0)</f>
        <v/>
      </c>
      <c r="E633" s="413" t="n"/>
      <c r="F633" s="348" t="n"/>
      <c r="G633" s="348" t="n"/>
    </row>
    <row r="634" hidden="1" ht="24.95" customHeight="1" s="308">
      <c r="A634" s="422">
        <f>'BASE DE DATOS'!B646</f>
        <v/>
      </c>
      <c r="B634" s="418">
        <f>VLOOKUP(A634,'BASE DE DATOS'!$B$2:$AB$702,2,0)</f>
        <v/>
      </c>
      <c r="C634" s="418">
        <f>VLOOKUP(A634,'BASE DE DATOS'!$B$2:$AB$6821,12,0)</f>
        <v/>
      </c>
      <c r="D634" s="422">
        <f>VLOOKUP(A634,'BASE DE DATOS'!$B$2:$AB$6821,13,0)</f>
        <v/>
      </c>
      <c r="E634" s="413" t="n"/>
      <c r="F634" s="348" t="n"/>
      <c r="G634" s="348" t="n"/>
    </row>
    <row r="635" hidden="1" ht="24.95" customHeight="1" s="308">
      <c r="A635" s="422">
        <f>'BASE DE DATOS'!B647</f>
        <v/>
      </c>
      <c r="B635" s="418">
        <f>VLOOKUP(A635,'BASE DE DATOS'!$B$2:$AB$702,2,0)</f>
        <v/>
      </c>
      <c r="C635" s="418">
        <f>VLOOKUP(A635,'BASE DE DATOS'!$B$2:$AB$6821,12,0)</f>
        <v/>
      </c>
      <c r="D635" s="422">
        <f>VLOOKUP(A635,'BASE DE DATOS'!$B$2:$AB$6821,13,0)</f>
        <v/>
      </c>
      <c r="E635" s="413" t="n"/>
      <c r="F635" s="348" t="n"/>
      <c r="G635" s="348" t="n"/>
    </row>
    <row r="636" hidden="1" ht="24.95" customHeight="1" s="308">
      <c r="A636" s="422">
        <f>'BASE DE DATOS'!B648</f>
        <v/>
      </c>
      <c r="B636" s="418">
        <f>VLOOKUP(A636,'BASE DE DATOS'!$B$2:$AB$702,2,0)</f>
        <v/>
      </c>
      <c r="C636" s="418">
        <f>VLOOKUP(A636,'BASE DE DATOS'!$B$2:$AB$6821,12,0)</f>
        <v/>
      </c>
      <c r="D636" s="422">
        <f>VLOOKUP(A636,'BASE DE DATOS'!$B$2:$AB$6821,13,0)</f>
        <v/>
      </c>
      <c r="E636" s="413" t="n"/>
      <c r="F636" s="348" t="n"/>
      <c r="G636" s="348" t="n"/>
    </row>
    <row r="637" hidden="1" ht="24.95" customHeight="1" s="308">
      <c r="A637" s="422">
        <f>'BASE DE DATOS'!B649</f>
        <v/>
      </c>
      <c r="B637" s="418">
        <f>VLOOKUP(A637,'BASE DE DATOS'!$B$2:$AB$702,2,0)</f>
        <v/>
      </c>
      <c r="C637" s="418">
        <f>VLOOKUP(A637,'BASE DE DATOS'!$B$2:$AB$6821,12,0)</f>
        <v/>
      </c>
      <c r="D637" s="422">
        <f>VLOOKUP(A637,'BASE DE DATOS'!$B$2:$AB$6821,13,0)</f>
        <v/>
      </c>
      <c r="E637" s="413" t="n"/>
      <c r="F637" s="348" t="n"/>
      <c r="G637" s="348" t="n"/>
    </row>
    <row r="638" hidden="1" ht="24.95" customHeight="1" s="308">
      <c r="A638" s="422">
        <f>'BASE DE DATOS'!B650</f>
        <v/>
      </c>
      <c r="B638" s="418">
        <f>VLOOKUP(A638,'BASE DE DATOS'!$B$2:$AB$702,2,0)</f>
        <v/>
      </c>
      <c r="C638" s="418">
        <f>VLOOKUP(A638,'BASE DE DATOS'!$B$2:$AB$6821,12,0)</f>
        <v/>
      </c>
      <c r="D638" s="422">
        <f>VLOOKUP(A638,'BASE DE DATOS'!$B$2:$AB$6821,13,0)</f>
        <v/>
      </c>
      <c r="E638" s="413" t="n"/>
      <c r="F638" s="348" t="n"/>
      <c r="G638" s="348" t="n"/>
    </row>
    <row r="639" hidden="1" ht="24.95" customHeight="1" s="308">
      <c r="A639" s="422">
        <f>'BASE DE DATOS'!B651</f>
        <v/>
      </c>
      <c r="B639" s="418">
        <f>VLOOKUP(A639,'BASE DE DATOS'!$B$2:$AB$702,2,0)</f>
        <v/>
      </c>
      <c r="C639" s="418">
        <f>VLOOKUP(A639,'BASE DE DATOS'!$B$2:$AB$6821,12,0)</f>
        <v/>
      </c>
      <c r="D639" s="422">
        <f>VLOOKUP(A639,'BASE DE DATOS'!$B$2:$AB$6821,13,0)</f>
        <v/>
      </c>
      <c r="E639" s="413" t="n"/>
      <c r="F639" s="348" t="n"/>
      <c r="G639" s="348" t="n"/>
    </row>
    <row r="640" hidden="1" ht="24.95" customHeight="1" s="308">
      <c r="A640" s="422">
        <f>'BASE DE DATOS'!B652</f>
        <v/>
      </c>
      <c r="B640" s="418">
        <f>VLOOKUP(A640,'BASE DE DATOS'!$B$2:$AB$702,2,0)</f>
        <v/>
      </c>
      <c r="C640" s="418">
        <f>VLOOKUP(A640,'BASE DE DATOS'!$B$2:$AB$6821,12,0)</f>
        <v/>
      </c>
      <c r="D640" s="422">
        <f>VLOOKUP(A640,'BASE DE DATOS'!$B$2:$AB$6821,13,0)</f>
        <v/>
      </c>
      <c r="E640" s="413" t="n"/>
      <c r="F640" s="348" t="n"/>
      <c r="G640" s="348" t="n"/>
    </row>
    <row r="641" hidden="1" ht="24.95" customHeight="1" s="308">
      <c r="A641" s="422">
        <f>'BASE DE DATOS'!B653</f>
        <v/>
      </c>
      <c r="B641" s="418">
        <f>VLOOKUP(A641,'BASE DE DATOS'!$B$2:$AB$702,2,0)</f>
        <v/>
      </c>
      <c r="C641" s="418">
        <f>VLOOKUP(A641,'BASE DE DATOS'!$B$2:$AB$6821,12,0)</f>
        <v/>
      </c>
      <c r="D641" s="422">
        <f>VLOOKUP(A641,'BASE DE DATOS'!$B$2:$AB$6821,13,0)</f>
        <v/>
      </c>
      <c r="E641" s="413" t="n"/>
      <c r="F641" s="348" t="n"/>
      <c r="G641" s="348" t="n"/>
    </row>
    <row r="642" hidden="1" ht="24.95" customHeight="1" s="308">
      <c r="A642" s="422">
        <f>'BASE DE DATOS'!B654</f>
        <v/>
      </c>
      <c r="B642" s="418">
        <f>VLOOKUP(A642,'BASE DE DATOS'!$B$2:$AB$702,2,0)</f>
        <v/>
      </c>
      <c r="C642" s="418">
        <f>VLOOKUP(A642,'BASE DE DATOS'!$B$2:$AB$6821,12,0)</f>
        <v/>
      </c>
      <c r="D642" s="422">
        <f>VLOOKUP(A642,'BASE DE DATOS'!$B$2:$AB$6821,13,0)</f>
        <v/>
      </c>
      <c r="E642" s="413" t="n"/>
      <c r="F642" s="348" t="n"/>
      <c r="G642" s="348" t="n"/>
    </row>
    <row r="643" hidden="1" ht="24.95" customHeight="1" s="308">
      <c r="A643" s="422">
        <f>'BASE DE DATOS'!B655</f>
        <v/>
      </c>
      <c r="B643" s="418">
        <f>VLOOKUP(A643,'BASE DE DATOS'!$B$2:$AB$702,2,0)</f>
        <v/>
      </c>
      <c r="C643" s="418">
        <f>VLOOKUP(A643,'BASE DE DATOS'!$B$2:$AB$6821,12,0)</f>
        <v/>
      </c>
      <c r="D643" s="422">
        <f>VLOOKUP(A643,'BASE DE DATOS'!$B$2:$AB$6821,13,0)</f>
        <v/>
      </c>
      <c r="E643" s="413" t="n"/>
      <c r="F643" s="348" t="n"/>
      <c r="G643" s="348" t="n"/>
    </row>
    <row r="644" hidden="1" ht="24.95" customHeight="1" s="308">
      <c r="A644" s="422">
        <f>'BASE DE DATOS'!B656</f>
        <v/>
      </c>
      <c r="B644" s="418">
        <f>VLOOKUP(A644,'BASE DE DATOS'!$B$2:$AB$702,2,0)</f>
        <v/>
      </c>
      <c r="C644" s="418">
        <f>VLOOKUP(A644,'BASE DE DATOS'!$B$2:$AB$6821,12,0)</f>
        <v/>
      </c>
      <c r="D644" s="422">
        <f>VLOOKUP(A644,'BASE DE DATOS'!$B$2:$AB$6821,13,0)</f>
        <v/>
      </c>
      <c r="E644" s="413" t="n"/>
      <c r="F644" s="348" t="n"/>
      <c r="G644" s="348" t="n"/>
    </row>
    <row r="645" hidden="1" ht="24.95" customHeight="1" s="308">
      <c r="A645" s="422">
        <f>'BASE DE DATOS'!B657</f>
        <v/>
      </c>
      <c r="B645" s="418">
        <f>VLOOKUP(A645,'BASE DE DATOS'!$B$2:$AB$702,2,0)</f>
        <v/>
      </c>
      <c r="C645" s="418">
        <f>VLOOKUP(A645,'BASE DE DATOS'!$B$2:$AB$6821,12,0)</f>
        <v/>
      </c>
      <c r="D645" s="422">
        <f>VLOOKUP(A645,'BASE DE DATOS'!$B$2:$AB$6821,13,0)</f>
        <v/>
      </c>
      <c r="E645" s="413" t="n"/>
      <c r="F645" s="348" t="n"/>
      <c r="G645" s="348" t="n"/>
    </row>
    <row r="646" hidden="1" ht="24.95" customHeight="1" s="308">
      <c r="A646" s="422">
        <f>'BASE DE DATOS'!B658</f>
        <v/>
      </c>
      <c r="B646" s="418">
        <f>VLOOKUP(A646,'BASE DE DATOS'!$B$2:$AB$702,2,0)</f>
        <v/>
      </c>
      <c r="C646" s="418">
        <f>VLOOKUP(A646,'BASE DE DATOS'!$B$2:$AB$6821,12,0)</f>
        <v/>
      </c>
      <c r="D646" s="422">
        <f>VLOOKUP(A646,'BASE DE DATOS'!$B$2:$AB$6821,13,0)</f>
        <v/>
      </c>
      <c r="E646" s="413" t="n"/>
      <c r="F646" s="348" t="n"/>
      <c r="G646" s="348" t="n"/>
    </row>
    <row r="647" hidden="1" ht="24.95" customHeight="1" s="308">
      <c r="A647" s="422">
        <f>'BASE DE DATOS'!B659</f>
        <v/>
      </c>
      <c r="B647" s="418">
        <f>VLOOKUP(A647,'BASE DE DATOS'!$B$2:$AB$702,2,0)</f>
        <v/>
      </c>
      <c r="C647" s="418">
        <f>VLOOKUP(A647,'BASE DE DATOS'!$B$2:$AB$6821,12,0)</f>
        <v/>
      </c>
      <c r="D647" s="422">
        <f>VLOOKUP(A647,'BASE DE DATOS'!$B$2:$AB$6821,13,0)</f>
        <v/>
      </c>
      <c r="E647" s="413" t="n"/>
      <c r="F647" s="348" t="n"/>
      <c r="G647" s="348" t="n"/>
    </row>
    <row r="648" hidden="1" ht="24.95" customHeight="1" s="308">
      <c r="A648" s="422">
        <f>'BASE DE DATOS'!B660</f>
        <v/>
      </c>
      <c r="B648" s="418">
        <f>VLOOKUP(A648,'BASE DE DATOS'!$B$2:$AB$702,2,0)</f>
        <v/>
      </c>
      <c r="C648" s="418">
        <f>VLOOKUP(A648,'BASE DE DATOS'!$B$2:$AB$6821,12,0)</f>
        <v/>
      </c>
      <c r="D648" s="422">
        <f>VLOOKUP(A648,'BASE DE DATOS'!$B$2:$AB$6821,13,0)</f>
        <v/>
      </c>
      <c r="E648" s="413" t="n"/>
      <c r="F648" s="348" t="n"/>
      <c r="G648" s="348" t="n"/>
    </row>
    <row r="649" hidden="1" ht="24.95" customHeight="1" s="308">
      <c r="A649" s="422">
        <f>'BASE DE DATOS'!B661</f>
        <v/>
      </c>
      <c r="B649" s="418">
        <f>VLOOKUP(A649,'BASE DE DATOS'!$B$2:$AB$702,2,0)</f>
        <v/>
      </c>
      <c r="C649" s="418">
        <f>VLOOKUP(A649,'BASE DE DATOS'!$B$2:$AB$6821,12,0)</f>
        <v/>
      </c>
      <c r="D649" s="422">
        <f>VLOOKUP(A649,'BASE DE DATOS'!$B$2:$AB$6821,13,0)</f>
        <v/>
      </c>
      <c r="E649" s="413" t="n"/>
      <c r="F649" s="348" t="n"/>
      <c r="G649" s="348" t="n"/>
    </row>
    <row r="650" hidden="1" ht="24.95" customHeight="1" s="308">
      <c r="A650" s="422">
        <f>'BASE DE DATOS'!B662</f>
        <v/>
      </c>
      <c r="B650" s="418">
        <f>VLOOKUP(A650,'BASE DE DATOS'!$B$2:$AB$702,2,0)</f>
        <v/>
      </c>
      <c r="C650" s="418">
        <f>VLOOKUP(A650,'BASE DE DATOS'!$B$2:$AB$6821,12,0)</f>
        <v/>
      </c>
      <c r="D650" s="422">
        <f>VLOOKUP(A650,'BASE DE DATOS'!$B$2:$AB$6821,13,0)</f>
        <v/>
      </c>
      <c r="E650" s="413" t="n"/>
      <c r="F650" s="348" t="n"/>
      <c r="G650" s="348" t="n"/>
    </row>
    <row r="651" hidden="1" ht="24.95" customHeight="1" s="308">
      <c r="A651" s="422">
        <f>'BASE DE DATOS'!B663</f>
        <v/>
      </c>
      <c r="B651" s="418">
        <f>VLOOKUP(A651,'BASE DE DATOS'!$B$2:$AB$702,2,0)</f>
        <v/>
      </c>
      <c r="C651" s="418">
        <f>VLOOKUP(A651,'BASE DE DATOS'!$B$2:$AB$6821,12,0)</f>
        <v/>
      </c>
      <c r="D651" s="422">
        <f>VLOOKUP(A651,'BASE DE DATOS'!$B$2:$AB$6821,13,0)</f>
        <v/>
      </c>
      <c r="E651" s="413" t="n"/>
      <c r="F651" s="348" t="n"/>
      <c r="G651" s="348" t="n"/>
    </row>
    <row r="652" hidden="1" ht="24.95" customHeight="1" s="308">
      <c r="A652" s="422">
        <f>'BASE DE DATOS'!B664</f>
        <v/>
      </c>
      <c r="B652" s="418">
        <f>VLOOKUP(A652,'BASE DE DATOS'!$B$2:$AB$702,2,0)</f>
        <v/>
      </c>
      <c r="C652" s="418">
        <f>VLOOKUP(A652,'BASE DE DATOS'!$B$2:$AB$6821,12,0)</f>
        <v/>
      </c>
      <c r="D652" s="422">
        <f>VLOOKUP(A652,'BASE DE DATOS'!$B$2:$AB$6821,13,0)</f>
        <v/>
      </c>
      <c r="E652" s="413" t="n"/>
      <c r="F652" s="348" t="n"/>
      <c r="G652" s="348" t="n"/>
    </row>
    <row r="653" hidden="1" ht="24.95" customHeight="1" s="308">
      <c r="A653" s="422">
        <f>'BASE DE DATOS'!B665</f>
        <v/>
      </c>
      <c r="B653" s="418">
        <f>VLOOKUP(A653,'BASE DE DATOS'!$B$2:$AB$702,2,0)</f>
        <v/>
      </c>
      <c r="C653" s="418">
        <f>VLOOKUP(A653,'BASE DE DATOS'!$B$2:$AB$6821,12,0)</f>
        <v/>
      </c>
      <c r="D653" s="422">
        <f>VLOOKUP(A653,'BASE DE DATOS'!$B$2:$AB$6821,13,0)</f>
        <v/>
      </c>
      <c r="E653" s="413" t="n"/>
      <c r="F653" s="348" t="n"/>
      <c r="G653" s="348" t="n"/>
    </row>
    <row r="654" hidden="1" ht="24.95" customHeight="1" s="308">
      <c r="A654" s="422">
        <f>'BASE DE DATOS'!B666</f>
        <v/>
      </c>
      <c r="B654" s="418">
        <f>VLOOKUP(A654,'BASE DE DATOS'!$B$2:$AB$702,2,0)</f>
        <v/>
      </c>
      <c r="C654" s="418">
        <f>VLOOKUP(A654,'BASE DE DATOS'!$B$2:$AB$6821,12,0)</f>
        <v/>
      </c>
      <c r="D654" s="422">
        <f>VLOOKUP(A654,'BASE DE DATOS'!$B$2:$AB$6821,13,0)</f>
        <v/>
      </c>
      <c r="E654" s="413" t="n"/>
      <c r="F654" s="348" t="n"/>
      <c r="G654" s="348" t="n"/>
    </row>
    <row r="655" hidden="1" ht="24.95" customHeight="1" s="308">
      <c r="A655" s="422">
        <f>'BASE DE DATOS'!B667</f>
        <v/>
      </c>
      <c r="B655" s="418">
        <f>VLOOKUP(A655,'BASE DE DATOS'!$B$2:$AB$702,2,0)</f>
        <v/>
      </c>
      <c r="C655" s="418">
        <f>VLOOKUP(A655,'BASE DE DATOS'!$B$2:$AB$6821,12,0)</f>
        <v/>
      </c>
      <c r="D655" s="422">
        <f>VLOOKUP(A655,'BASE DE DATOS'!$B$2:$AB$6821,13,0)</f>
        <v/>
      </c>
      <c r="E655" s="413" t="n"/>
      <c r="F655" s="348" t="n"/>
      <c r="G655" s="348" t="n"/>
    </row>
    <row r="656" hidden="1" ht="24.95" customHeight="1" s="308">
      <c r="A656" s="422">
        <f>'BASE DE DATOS'!B668</f>
        <v/>
      </c>
      <c r="B656" s="418">
        <f>VLOOKUP(A656,'BASE DE DATOS'!$B$2:$AB$702,2,0)</f>
        <v/>
      </c>
      <c r="C656" s="418">
        <f>VLOOKUP(A656,'BASE DE DATOS'!$B$2:$AB$6821,12,0)</f>
        <v/>
      </c>
      <c r="D656" s="422">
        <f>VLOOKUP(A656,'BASE DE DATOS'!$B$2:$AB$6821,13,0)</f>
        <v/>
      </c>
      <c r="E656" s="413" t="n"/>
      <c r="F656" s="348" t="n"/>
      <c r="G656" s="348" t="n"/>
    </row>
    <row r="657" hidden="1" ht="24.95" customHeight="1" s="308">
      <c r="A657" s="422">
        <f>'BASE DE DATOS'!B669</f>
        <v/>
      </c>
      <c r="B657" s="418">
        <f>VLOOKUP(A657,'BASE DE DATOS'!$B$2:$AB$702,2,0)</f>
        <v/>
      </c>
      <c r="C657" s="418">
        <f>VLOOKUP(A657,'BASE DE DATOS'!$B$2:$AB$6821,12,0)</f>
        <v/>
      </c>
      <c r="D657" s="422">
        <f>VLOOKUP(A657,'BASE DE DATOS'!$B$2:$AB$6821,13,0)</f>
        <v/>
      </c>
      <c r="E657" s="413" t="n"/>
      <c r="F657" s="348" t="n"/>
      <c r="G657" s="348" t="n"/>
    </row>
    <row r="658" hidden="1" ht="24.95" customHeight="1" s="308">
      <c r="A658" s="422">
        <f>'BASE DE DATOS'!B670</f>
        <v/>
      </c>
      <c r="B658" s="418">
        <f>VLOOKUP(A658,'BASE DE DATOS'!$B$2:$AB$702,2,0)</f>
        <v/>
      </c>
      <c r="C658" s="418">
        <f>VLOOKUP(A658,'BASE DE DATOS'!$B$2:$AB$6821,12,0)</f>
        <v/>
      </c>
      <c r="D658" s="422">
        <f>VLOOKUP(A658,'BASE DE DATOS'!$B$2:$AB$6821,13,0)</f>
        <v/>
      </c>
      <c r="E658" s="413" t="n"/>
      <c r="F658" s="348" t="n"/>
      <c r="G658" s="348" t="n"/>
    </row>
    <row r="659" hidden="1" ht="24.95" customHeight="1" s="308">
      <c r="A659" s="422">
        <f>'BASE DE DATOS'!B671</f>
        <v/>
      </c>
      <c r="B659" s="418">
        <f>VLOOKUP(A659,'BASE DE DATOS'!$B$2:$AB$702,2,0)</f>
        <v/>
      </c>
      <c r="C659" s="418">
        <f>VLOOKUP(A659,'BASE DE DATOS'!$B$2:$AB$6821,12,0)</f>
        <v/>
      </c>
      <c r="D659" s="422">
        <f>VLOOKUP(A659,'BASE DE DATOS'!$B$2:$AB$6821,13,0)</f>
        <v/>
      </c>
      <c r="E659" s="413" t="n"/>
      <c r="F659" s="348" t="n"/>
      <c r="G659" s="348" t="n"/>
    </row>
    <row r="660" hidden="1" ht="24.95" customHeight="1" s="308">
      <c r="A660" s="422">
        <f>'BASE DE DATOS'!B672</f>
        <v/>
      </c>
      <c r="B660" s="418">
        <f>VLOOKUP(A660,'BASE DE DATOS'!$B$2:$AB$702,2,0)</f>
        <v/>
      </c>
      <c r="C660" s="418">
        <f>VLOOKUP(A660,'BASE DE DATOS'!$B$2:$AB$6821,12,0)</f>
        <v/>
      </c>
      <c r="D660" s="422">
        <f>VLOOKUP(A660,'BASE DE DATOS'!$B$2:$AB$6821,13,0)</f>
        <v/>
      </c>
      <c r="E660" s="413" t="n"/>
      <c r="F660" s="348" t="n"/>
      <c r="G660" s="348" t="n"/>
    </row>
    <row r="661" hidden="1" ht="24.95" customHeight="1" s="308">
      <c r="A661" s="422">
        <f>'BASE DE DATOS'!B673</f>
        <v/>
      </c>
      <c r="B661" s="418">
        <f>VLOOKUP(A661,'BASE DE DATOS'!$B$2:$AB$702,2,0)</f>
        <v/>
      </c>
      <c r="C661" s="418">
        <f>VLOOKUP(A661,'BASE DE DATOS'!$B$2:$AB$6821,12,0)</f>
        <v/>
      </c>
      <c r="D661" s="422">
        <f>VLOOKUP(A661,'BASE DE DATOS'!$B$2:$AB$6821,13,0)</f>
        <v/>
      </c>
      <c r="E661" s="413" t="n"/>
      <c r="F661" s="348" t="n"/>
      <c r="G661" s="348" t="n"/>
    </row>
    <row r="662" hidden="1" ht="24.95" customHeight="1" s="308">
      <c r="A662" s="422">
        <f>'BASE DE DATOS'!B674</f>
        <v/>
      </c>
      <c r="B662" s="418">
        <f>VLOOKUP(A662,'BASE DE DATOS'!$B$2:$AB$702,2,0)</f>
        <v/>
      </c>
      <c r="C662" s="418">
        <f>VLOOKUP(A662,'BASE DE DATOS'!$B$2:$AB$6821,12,0)</f>
        <v/>
      </c>
      <c r="D662" s="422">
        <f>VLOOKUP(A662,'BASE DE DATOS'!$B$2:$AB$6821,13,0)</f>
        <v/>
      </c>
      <c r="E662" s="413" t="n"/>
      <c r="F662" s="348" t="n"/>
      <c r="G662" s="348" t="n"/>
    </row>
    <row r="663" hidden="1" ht="24.95" customHeight="1" s="308">
      <c r="A663" s="422">
        <f>'BASE DE DATOS'!B675</f>
        <v/>
      </c>
      <c r="B663" s="418">
        <f>VLOOKUP(A663,'BASE DE DATOS'!$B$2:$AB$702,2,0)</f>
        <v/>
      </c>
      <c r="C663" s="418">
        <f>VLOOKUP(A663,'BASE DE DATOS'!$B$2:$AB$6821,12,0)</f>
        <v/>
      </c>
      <c r="D663" s="422">
        <f>VLOOKUP(A663,'BASE DE DATOS'!$B$2:$AB$6821,13,0)</f>
        <v/>
      </c>
      <c r="E663" s="413" t="n"/>
      <c r="F663" s="348" t="n"/>
      <c r="G663" s="348" t="n"/>
    </row>
    <row r="664" hidden="1" ht="24.95" customHeight="1" s="308">
      <c r="A664" s="422">
        <f>'BASE DE DATOS'!B676</f>
        <v/>
      </c>
      <c r="B664" s="418">
        <f>VLOOKUP(A664,'BASE DE DATOS'!$B$2:$AB$702,2,0)</f>
        <v/>
      </c>
      <c r="C664" s="418">
        <f>VLOOKUP(A664,'BASE DE DATOS'!$B$2:$AB$6821,12,0)</f>
        <v/>
      </c>
      <c r="D664" s="422">
        <f>VLOOKUP(A664,'BASE DE DATOS'!$B$2:$AB$6821,13,0)</f>
        <v/>
      </c>
      <c r="E664" s="413" t="n"/>
      <c r="F664" s="348" t="n"/>
      <c r="G664" s="348" t="n"/>
    </row>
    <row r="665" hidden="1" ht="24.95" customHeight="1" s="308">
      <c r="A665" s="422">
        <f>'BASE DE DATOS'!B677</f>
        <v/>
      </c>
      <c r="B665" s="418">
        <f>VLOOKUP(A665,'BASE DE DATOS'!$B$2:$AB$702,2,0)</f>
        <v/>
      </c>
      <c r="C665" s="418">
        <f>VLOOKUP(A665,'BASE DE DATOS'!$B$2:$AB$6821,12,0)</f>
        <v/>
      </c>
      <c r="D665" s="422">
        <f>VLOOKUP(A665,'BASE DE DATOS'!$B$2:$AB$6821,13,0)</f>
        <v/>
      </c>
      <c r="E665" s="413" t="n"/>
      <c r="F665" s="348" t="n"/>
      <c r="G665" s="348" t="n"/>
    </row>
    <row r="666" hidden="1" ht="24.95" customHeight="1" s="308">
      <c r="A666" s="422">
        <f>'BASE DE DATOS'!B678</f>
        <v/>
      </c>
      <c r="B666" s="418">
        <f>VLOOKUP(A666,'BASE DE DATOS'!$B$2:$AB$702,2,0)</f>
        <v/>
      </c>
      <c r="C666" s="418">
        <f>VLOOKUP(A666,'BASE DE DATOS'!$B$2:$AB$6821,12,0)</f>
        <v/>
      </c>
      <c r="D666" s="422">
        <f>VLOOKUP(A666,'BASE DE DATOS'!$B$2:$AB$6821,13,0)</f>
        <v/>
      </c>
      <c r="E666" s="413" t="n"/>
      <c r="F666" s="348" t="n"/>
      <c r="G666" s="348" t="n"/>
    </row>
    <row r="667" hidden="1" ht="24.95" customHeight="1" s="308">
      <c r="A667" s="422">
        <f>'BASE DE DATOS'!B679</f>
        <v/>
      </c>
      <c r="B667" s="418">
        <f>VLOOKUP(A667,'BASE DE DATOS'!$B$2:$AB$702,2,0)</f>
        <v/>
      </c>
      <c r="C667" s="418">
        <f>VLOOKUP(A667,'BASE DE DATOS'!$B$2:$AB$6821,12,0)</f>
        <v/>
      </c>
      <c r="D667" s="422">
        <f>VLOOKUP(A667,'BASE DE DATOS'!$B$2:$AB$6821,13,0)</f>
        <v/>
      </c>
      <c r="E667" s="413" t="n"/>
      <c r="F667" s="348" t="n"/>
      <c r="G667" s="348" t="n"/>
    </row>
    <row r="668" hidden="1" ht="24.95" customHeight="1" s="308">
      <c r="A668" s="422">
        <f>'BASE DE DATOS'!B680</f>
        <v/>
      </c>
      <c r="B668" s="418">
        <f>VLOOKUP(A668,'BASE DE DATOS'!$B$2:$AB$702,2,0)</f>
        <v/>
      </c>
      <c r="C668" s="418">
        <f>VLOOKUP(A668,'BASE DE DATOS'!$B$2:$AB$6821,12,0)</f>
        <v/>
      </c>
      <c r="D668" s="422">
        <f>VLOOKUP(A668,'BASE DE DATOS'!$B$2:$AB$6821,13,0)</f>
        <v/>
      </c>
      <c r="E668" s="413" t="n"/>
      <c r="F668" s="348" t="n"/>
      <c r="G668" s="348" t="n"/>
    </row>
    <row r="669" ht="24.95" customHeight="1" s="308">
      <c r="A669" s="422">
        <f>'BASE DE DATOS'!B681</f>
        <v/>
      </c>
      <c r="B669" s="418">
        <f>VLOOKUP(A669,'BASE DE DATOS'!$B$2:$AB$702,2,0)</f>
        <v/>
      </c>
      <c r="C669" s="418">
        <f>VLOOKUP(A669,'BASE DE DATOS'!$B$2:$AB$6821,12,0)</f>
        <v/>
      </c>
      <c r="D669" s="422">
        <f>VLOOKUP(A669,'BASE DE DATOS'!$B$2:$AB$6821,13,0)</f>
        <v/>
      </c>
      <c r="E669" s="413" t="n"/>
      <c r="F669" s="348" t="n"/>
      <c r="G669" s="348" t="n"/>
    </row>
    <row r="670" hidden="1" ht="24.95" customHeight="1" s="308">
      <c r="A670" s="422">
        <f>'BASE DE DATOS'!B682</f>
        <v/>
      </c>
      <c r="B670" s="418">
        <f>VLOOKUP(A670,'BASE DE DATOS'!$B$2:$AB$702,2,0)</f>
        <v/>
      </c>
      <c r="C670" s="418">
        <f>VLOOKUP(A670,'BASE DE DATOS'!$B$2:$AB$6821,12,0)</f>
        <v/>
      </c>
      <c r="D670" s="422">
        <f>VLOOKUP(A670,'BASE DE DATOS'!$B$2:$AB$6821,13,0)</f>
        <v/>
      </c>
      <c r="E670" s="413" t="n"/>
      <c r="F670" s="348" t="n"/>
      <c r="G670" s="348" t="n"/>
    </row>
    <row r="671" hidden="1" ht="24.95" customHeight="1" s="308">
      <c r="A671" s="422">
        <f>'BASE DE DATOS'!B683</f>
        <v/>
      </c>
      <c r="B671" s="418">
        <f>VLOOKUP(A671,'BASE DE DATOS'!$B$2:$AB$702,2,0)</f>
        <v/>
      </c>
      <c r="C671" s="418">
        <f>VLOOKUP(A671,'BASE DE DATOS'!$B$2:$AB$6821,12,0)</f>
        <v/>
      </c>
      <c r="D671" s="422">
        <f>VLOOKUP(A671,'BASE DE DATOS'!$B$2:$AB$6821,13,0)</f>
        <v/>
      </c>
      <c r="E671" s="413" t="n"/>
      <c r="F671" s="348" t="n"/>
      <c r="G671" s="348" t="n"/>
    </row>
    <row r="672" ht="24.95" customHeight="1" s="308">
      <c r="A672" s="422">
        <f>'BASE DE DATOS'!B684</f>
        <v/>
      </c>
      <c r="B672" s="418">
        <f>VLOOKUP(A672,'BASE DE DATOS'!$B$2:$AB$702,2,0)</f>
        <v/>
      </c>
      <c r="C672" s="418">
        <f>VLOOKUP(A672,'BASE DE DATOS'!$B$2:$AB$6821,12,0)</f>
        <v/>
      </c>
      <c r="D672" s="422">
        <f>VLOOKUP(A672,'BASE DE DATOS'!$B$2:$AB$6821,13,0)</f>
        <v/>
      </c>
      <c r="E672" s="413" t="n"/>
      <c r="F672" s="348" t="n"/>
      <c r="G672" s="348" t="n"/>
    </row>
    <row r="673" hidden="1" ht="24.95" customHeight="1" s="308">
      <c r="A673" s="422">
        <f>'BASE DE DATOS'!B685</f>
        <v/>
      </c>
      <c r="B673" s="418">
        <f>VLOOKUP(A673,'BASE DE DATOS'!$B$2:$AB$702,2,0)</f>
        <v/>
      </c>
      <c r="C673" s="418">
        <f>VLOOKUP(A673,'BASE DE DATOS'!$B$2:$AB$6821,12,0)</f>
        <v/>
      </c>
      <c r="D673" s="422">
        <f>VLOOKUP(A673,'BASE DE DATOS'!$B$2:$AB$6821,13,0)</f>
        <v/>
      </c>
      <c r="E673" s="413" t="n"/>
      <c r="F673" s="348" t="n"/>
      <c r="G673" s="348" t="n"/>
    </row>
    <row r="674" hidden="1" ht="24.95" customHeight="1" s="308">
      <c r="A674" s="422">
        <f>'BASE DE DATOS'!B686</f>
        <v/>
      </c>
      <c r="B674" s="418">
        <f>VLOOKUP(A674,'BASE DE DATOS'!$B$2:$AB$702,2,0)</f>
        <v/>
      </c>
      <c r="C674" s="418">
        <f>VLOOKUP(A674,'BASE DE DATOS'!$B$2:$AB$6821,12,0)</f>
        <v/>
      </c>
      <c r="D674" s="422">
        <f>VLOOKUP(A674,'BASE DE DATOS'!$B$2:$AB$6821,13,0)</f>
        <v/>
      </c>
      <c r="E674" s="413" t="n"/>
      <c r="F674" s="348" t="n"/>
      <c r="G674" s="348" t="n"/>
    </row>
    <row r="675" hidden="1" ht="24.95" customHeight="1" s="308">
      <c r="A675" s="422">
        <f>'BASE DE DATOS'!B687</f>
        <v/>
      </c>
      <c r="B675" s="418">
        <f>VLOOKUP(A675,'BASE DE DATOS'!$B$2:$AB$702,2,0)</f>
        <v/>
      </c>
      <c r="C675" s="418">
        <f>VLOOKUP(A675,'BASE DE DATOS'!$B$2:$AB$6821,12,0)</f>
        <v/>
      </c>
      <c r="D675" s="422">
        <f>VLOOKUP(A675,'BASE DE DATOS'!$B$2:$AB$6821,13,0)</f>
        <v/>
      </c>
      <c r="E675" s="413" t="n"/>
      <c r="F675" s="348" t="n"/>
      <c r="G675" s="348" t="n"/>
    </row>
    <row r="676" hidden="1" s="308">
      <c r="B676" s="410" t="n"/>
      <c r="C676" s="410" t="n"/>
      <c r="D676" s="411" t="n"/>
    </row>
    <row r="677">
      <c r="B677" s="410" t="n"/>
      <c r="C677" s="410" t="n"/>
      <c r="D677" s="411" t="n"/>
    </row>
    <row r="678">
      <c r="B678" s="410" t="n"/>
      <c r="C678" s="410" t="n"/>
      <c r="D678" s="411" t="n"/>
    </row>
  </sheetData>
  <autoFilter ref="A1:G676">
    <filterColumn colId="3" hiddenButton="0" showButton="1">
      <filters>
        <filter val="2024"/>
      </filters>
    </filterColumn>
  </autoFilter>
  <mergeCells count="1">
    <mergeCell ref="E145:G145"/>
  </mergeCells>
  <pageMargins left="0.2755905511811024" right="0" top="0.5118110236220472" bottom="0.3543307086614174" header="0.3149606299212598" footer="0.3149606299212598"/>
  <pageSetup orientation="portrait" scale="57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992"/>
  <sheetViews>
    <sheetView zoomScaleNormal="100" workbookViewId="0">
      <pane xSplit="8" ySplit="1" topLeftCell="I258" activePane="bottomRight" state="frozen"/>
      <selection pane="topRight" activeCell="I1" sqref="I1"/>
      <selection pane="bottomLeft" activeCell="A2" sqref="A2"/>
      <selection pane="bottomRight" activeCell="C278" sqref="C278"/>
    </sheetView>
  </sheetViews>
  <sheetFormatPr baseColWidth="10" defaultColWidth="11.42578125" defaultRowHeight="15"/>
  <cols>
    <col width="7.42578125" customWidth="1" style="308" min="1" max="1"/>
    <col width="7.28515625" customWidth="1" style="423" min="2" max="2"/>
    <col width="32.140625" customWidth="1" style="308" min="3" max="3"/>
    <col width="10.85546875" customWidth="1" style="540" min="4" max="4"/>
    <col width="8.85546875" customWidth="1" style="541" min="5" max="5"/>
    <col width="7" customWidth="1" style="423" min="6" max="6"/>
    <col hidden="1" width="13.42578125" customWidth="1" style="423" min="7" max="7"/>
    <col hidden="1" width="7.140625" customWidth="1" style="423" min="8" max="8"/>
    <col width="7.85546875" customWidth="1" style="308" min="9" max="9"/>
    <col width="6" customWidth="1" style="117" min="10" max="10"/>
    <col width="6.28515625" customWidth="1" style="308" min="11" max="11"/>
    <col width="20.42578125" customWidth="1" style="308" min="12" max="12"/>
    <col width="31.28515625" customWidth="1" style="308" min="13" max="13"/>
    <col width="7.5703125" customWidth="1" style="308" min="14" max="14"/>
    <col width="10.85546875" customWidth="1" style="308" min="15" max="15"/>
    <col width="11.42578125" customWidth="1" style="308" min="16" max="20"/>
    <col width="11.5703125" customWidth="1" style="308" min="21" max="21"/>
    <col width="11.42578125" customWidth="1" style="308" min="22" max="24"/>
    <col width="11" customWidth="1" style="308" min="25" max="25"/>
    <col width="11.42578125" customWidth="1" style="308" min="26" max="26"/>
    <col width="9.140625" customWidth="1" style="308" min="27" max="27"/>
    <col width="73.140625" bestFit="1" customWidth="1" style="308" min="28" max="28"/>
    <col width="11.42578125" customWidth="1" style="308" min="29" max="16384"/>
  </cols>
  <sheetData>
    <row r="1">
      <c r="A1" s="195" t="inlineStr">
        <is>
          <t>OBSERVACIONES ANTERIOR COMITÉ</t>
        </is>
      </c>
      <c r="B1" s="183" t="inlineStr">
        <is>
          <t>No. USUARIO</t>
        </is>
      </c>
      <c r="C1" s="183" t="inlineStr">
        <is>
          <t>NOMBRE</t>
        </is>
      </c>
      <c r="D1" s="542" t="inlineStr">
        <is>
          <t>SECCIONAR</t>
        </is>
      </c>
      <c r="E1" s="543" t="inlineStr">
        <is>
          <t>T. POZO</t>
        </is>
      </c>
      <c r="F1" s="183" t="inlineStr">
        <is>
          <t>TOMA</t>
        </is>
      </c>
      <c r="G1" s="183" t="inlineStr">
        <is>
          <t>CONAGUA</t>
        </is>
      </c>
      <c r="H1" s="183" t="inlineStr">
        <is>
          <t>DRENAJE</t>
        </is>
      </c>
      <c r="I1" s="195" t="inlineStr">
        <is>
          <t>HIDRANTE</t>
        </is>
      </c>
      <c r="J1" s="196" t="inlineStr">
        <is>
          <t xml:space="preserve">INQUILINO </t>
        </is>
      </c>
      <c r="K1" s="183" t="inlineStr">
        <is>
          <t>VACAS</t>
        </is>
      </c>
      <c r="L1" s="276" t="inlineStr">
        <is>
          <t>OBSERVACIONES</t>
        </is>
      </c>
      <c r="M1" s="183" t="inlineStr">
        <is>
          <t>DIRECCION</t>
        </is>
      </c>
      <c r="N1" s="183" t="inlineStr">
        <is>
          <t>AÑO</t>
        </is>
      </c>
      <c r="O1" s="195" t="inlineStr">
        <is>
          <t>ENERO</t>
        </is>
      </c>
      <c r="P1" s="195" t="inlineStr">
        <is>
          <t>FEBRERO</t>
        </is>
      </c>
      <c r="Q1" s="195" t="inlineStr">
        <is>
          <t>MARZO</t>
        </is>
      </c>
      <c r="R1" s="195" t="inlineStr">
        <is>
          <t>ABRIL</t>
        </is>
      </c>
      <c r="S1" s="195" t="inlineStr">
        <is>
          <t>MAYO</t>
        </is>
      </c>
      <c r="T1" s="195" t="inlineStr">
        <is>
          <t>JUNIO</t>
        </is>
      </c>
      <c r="U1" s="195" t="inlineStr">
        <is>
          <t>JULIO</t>
        </is>
      </c>
      <c r="V1" s="195" t="inlineStr">
        <is>
          <t>AGOSTO</t>
        </is>
      </c>
      <c r="W1" s="195" t="inlineStr">
        <is>
          <t>SEPTIEMBRE</t>
        </is>
      </c>
      <c r="X1" s="195" t="inlineStr">
        <is>
          <t>OCTUBRE</t>
        </is>
      </c>
      <c r="Y1" s="195" t="inlineStr">
        <is>
          <t>NOVIEMBRE</t>
        </is>
      </c>
      <c r="Z1" s="195" t="inlineStr">
        <is>
          <t>DICIEMBRE</t>
        </is>
      </c>
      <c r="AA1" s="195" t="inlineStr">
        <is>
          <t>OBSERVACIONES ANTERIOR COMITÉ</t>
        </is>
      </c>
      <c r="AB1" t="n">
        <v>2019</v>
      </c>
    </row>
    <row r="2">
      <c r="A2" s="195" t="n"/>
      <c r="B2" s="183" t="n">
        <v>1</v>
      </c>
      <c r="C2" s="195" t="inlineStr">
        <is>
          <t>ABUNDIO CRESCENCIO LORENZO</t>
        </is>
      </c>
      <c r="D2" s="544" t="n">
        <v>300</v>
      </c>
      <c r="E2" s="545" t="n">
        <v>150</v>
      </c>
      <c r="F2" s="183" t="n">
        <v>1</v>
      </c>
      <c r="G2" s="546" t="n">
        <v>320</v>
      </c>
      <c r="H2" s="183" t="n"/>
      <c r="I2" s="195" t="n"/>
      <c r="J2" s="196" t="n"/>
      <c r="K2" s="195" t="n"/>
      <c r="L2" s="195" t="inlineStr">
        <is>
          <t> </t>
        </is>
      </c>
      <c r="M2" s="195" t="inlineStr">
        <is>
          <t>15 PONIENTE ESQ, 7 SUR</t>
        </is>
      </c>
      <c r="N2" s="195" t="n">
        <v>2025</v>
      </c>
      <c r="O2" s="195" t="n">
        <v>70</v>
      </c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  <c r="AA2" s="195" t="n"/>
    </row>
    <row r="3">
      <c r="A3" s="195" t="n"/>
      <c r="B3" s="183" t="n">
        <v>2</v>
      </c>
      <c r="C3" s="195" t="inlineStr">
        <is>
          <t>ABUNDIO JIMENEZ LEOBARDO</t>
        </is>
      </c>
      <c r="D3" s="544" t="n">
        <v>300</v>
      </c>
      <c r="E3" s="545" t="n">
        <v>150</v>
      </c>
      <c r="F3" s="183" t="n">
        <v>1</v>
      </c>
      <c r="G3" s="546" t="n">
        <v>320</v>
      </c>
      <c r="H3" s="183" t="n"/>
      <c r="I3" s="195" t="n"/>
      <c r="J3" s="196" t="n"/>
      <c r="K3" s="195" t="n"/>
      <c r="L3" s="195" t="n"/>
      <c r="M3" s="195" t="inlineStr">
        <is>
          <t xml:space="preserve">7 SUR ENTRE 11 Y 13 PONIENTE </t>
        </is>
      </c>
      <c r="N3" s="195" t="n">
        <v>2023</v>
      </c>
      <c r="O3" s="195" t="inlineStr">
        <is>
          <t>PAGADO</t>
        </is>
      </c>
      <c r="P3" s="195" t="inlineStr">
        <is>
          <t>PAGADO</t>
        </is>
      </c>
      <c r="Q3" s="195" t="inlineStr">
        <is>
          <t>PAGADO</t>
        </is>
      </c>
      <c r="R3" s="195" t="inlineStr">
        <is>
          <t>PAGADO</t>
        </is>
      </c>
      <c r="S3" s="195" t="inlineStr">
        <is>
          <t>PAGADO</t>
        </is>
      </c>
      <c r="T3" s="195" t="n"/>
      <c r="U3" s="195" t="n"/>
      <c r="V3" s="195" t="n"/>
      <c r="W3" s="195" t="n"/>
      <c r="X3" s="195" t="n"/>
      <c r="Y3" s="195" t="n"/>
      <c r="Z3" s="195" t="n"/>
      <c r="AA3" s="195" t="n"/>
      <c r="AB3" s="93" t="inlineStr">
        <is>
          <t>PENDIENTE INASISTENCIAS</t>
        </is>
      </c>
    </row>
    <row r="4">
      <c r="A4" s="195" t="n"/>
      <c r="B4" s="183" t="n">
        <v>3</v>
      </c>
      <c r="C4" s="195" t="inlineStr">
        <is>
          <t>ABUNDIO JIMENEZ ROMARICO</t>
        </is>
      </c>
      <c r="D4" s="544" t="n">
        <v>300</v>
      </c>
      <c r="E4" s="545" t="n">
        <v>150</v>
      </c>
      <c r="F4" s="183" t="n">
        <v>1</v>
      </c>
      <c r="G4" s="546" t="n">
        <v>320</v>
      </c>
      <c r="H4" s="183" t="n"/>
      <c r="I4" s="195" t="n"/>
      <c r="J4" s="196" t="n"/>
      <c r="K4" s="195" t="n"/>
      <c r="L4" s="195" t="n"/>
      <c r="M4" s="195" t="inlineStr">
        <is>
          <t>7 SUR ENTRE 11 Y 13 PTE</t>
        </is>
      </c>
      <c r="N4" s="195" t="n">
        <v>2026</v>
      </c>
      <c r="O4" s="195" t="n"/>
      <c r="P4" s="195" t="n"/>
      <c r="Q4" s="195" t="n"/>
      <c r="R4" s="195" t="n"/>
      <c r="S4" s="195" t="n"/>
      <c r="T4" s="195" t="n"/>
      <c r="U4" s="195" t="n"/>
      <c r="V4" s="195" t="n"/>
      <c r="W4" s="195" t="n"/>
      <c r="X4" s="195" t="n"/>
      <c r="Y4" s="195" t="n"/>
      <c r="Z4" s="195" t="n"/>
      <c r="AA4" s="195" t="n"/>
    </row>
    <row r="5">
      <c r="A5" s="195" t="n"/>
      <c r="B5" s="183" t="n">
        <v>4</v>
      </c>
      <c r="C5" s="195" t="inlineStr">
        <is>
          <t xml:space="preserve">ABUNDIO JUAREZ GABRIELA </t>
        </is>
      </c>
      <c r="D5" s="544" t="n">
        <v>300</v>
      </c>
      <c r="E5" s="545" t="n">
        <v>150</v>
      </c>
      <c r="F5" s="183" t="n">
        <v>1</v>
      </c>
      <c r="G5" s="546" t="n">
        <v>320</v>
      </c>
      <c r="H5" s="183" t="n"/>
      <c r="I5" s="195" t="n"/>
      <c r="J5" s="196" t="n"/>
      <c r="K5" s="195" t="n"/>
      <c r="L5" s="195" t="n"/>
      <c r="M5" s="195" t="inlineStr">
        <is>
          <t>7 SUR ENTRE 15 Y 17 PTE.</t>
        </is>
      </c>
      <c r="N5" s="195" t="n">
        <v>2026</v>
      </c>
      <c r="O5" s="195" t="n"/>
      <c r="P5" s="195" t="n"/>
      <c r="Q5" s="195" t="n"/>
      <c r="R5" s="195" t="n"/>
      <c r="S5" s="195" t="n"/>
      <c r="T5" s="195" t="n"/>
      <c r="U5" s="195" t="n"/>
      <c r="V5" s="195" t="n"/>
      <c r="W5" s="195" t="n"/>
      <c r="X5" s="195" t="n"/>
      <c r="Y5" s="195" t="n"/>
      <c r="Z5" s="195" t="n"/>
      <c r="AA5" s="195" t="n"/>
    </row>
    <row r="6">
      <c r="A6" s="195" t="n"/>
      <c r="B6" s="183" t="n">
        <v>5</v>
      </c>
      <c r="C6" s="195" t="inlineStr">
        <is>
          <t xml:space="preserve">ABUNDIO JUAREZ JOSE LUIS </t>
        </is>
      </c>
      <c r="D6" s="544" t="n">
        <v>300</v>
      </c>
      <c r="E6" s="545" t="n">
        <v>150</v>
      </c>
      <c r="F6" s="183" t="n">
        <v>1</v>
      </c>
      <c r="G6" s="546" t="n">
        <v>320</v>
      </c>
      <c r="H6" s="183" t="n"/>
      <c r="I6" s="195" t="n"/>
      <c r="J6" s="196" t="n"/>
      <c r="K6" s="195" t="n"/>
      <c r="L6" s="195" t="n"/>
      <c r="M6" s="195" t="inlineStr">
        <is>
          <t>15 PTE. NO. 2006</t>
        </is>
      </c>
      <c r="N6" s="195" t="n">
        <v>2026</v>
      </c>
      <c r="O6" s="195" t="n"/>
      <c r="P6" s="195" t="n"/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  <c r="AA6" s="195" t="n"/>
    </row>
    <row r="7" ht="15" customHeight="1" s="308">
      <c r="A7" s="158" t="inlineStr">
        <is>
          <t>CANCELADA</t>
        </is>
      </c>
      <c r="B7" s="183" t="n">
        <v>6</v>
      </c>
      <c r="C7" s="159" t="inlineStr">
        <is>
          <t xml:space="preserve">ABUNDIO JUAREZ ROSA MARIA </t>
        </is>
      </c>
      <c r="D7" s="547" t="n"/>
      <c r="E7" s="548" t="n"/>
      <c r="F7" s="183" t="n">
        <v>1</v>
      </c>
      <c r="G7" s="546" t="inlineStr">
        <is>
          <t>CORTADA</t>
        </is>
      </c>
      <c r="H7" s="183" t="n"/>
      <c r="I7" s="195" t="n"/>
      <c r="J7" s="196" t="n"/>
      <c r="K7" s="195" t="n"/>
      <c r="L7" s="195" t="n"/>
      <c r="M7" s="195" t="inlineStr">
        <is>
          <t>7 SUR ENTRE 15 Y 17 PONIENTE</t>
        </is>
      </c>
      <c r="N7" s="195" t="n">
        <v>0</v>
      </c>
      <c r="O7" s="195" t="inlineStr">
        <is>
          <t>CORTADA</t>
        </is>
      </c>
      <c r="P7" s="195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  <c r="AA7" s="158" t="inlineStr">
        <is>
          <t>CANCELADA</t>
        </is>
      </c>
    </row>
    <row r="8">
      <c r="A8" s="195" t="n"/>
      <c r="B8" s="183" t="n">
        <v>7</v>
      </c>
      <c r="C8" s="195" t="inlineStr">
        <is>
          <t>ABUNDIO JUAREZ VICTOR GUILLERMO</t>
        </is>
      </c>
      <c r="D8" s="544" t="n">
        <v>300</v>
      </c>
      <c r="E8" s="545" t="n">
        <v>150</v>
      </c>
      <c r="F8" s="183" t="n">
        <v>1</v>
      </c>
      <c r="G8" s="546" t="n">
        <v>320</v>
      </c>
      <c r="H8" s="183" t="n"/>
      <c r="I8" s="195" t="n"/>
      <c r="J8" s="196" t="n"/>
      <c r="K8" s="195" t="n"/>
      <c r="L8" s="195" t="n"/>
      <c r="M8" s="195" t="inlineStr">
        <is>
          <t>7 SUR ENTRE 11 Y 13 PTE.</t>
        </is>
      </c>
      <c r="N8" s="195" t="n">
        <v>2026</v>
      </c>
      <c r="O8" s="195" t="n"/>
      <c r="P8" s="195" t="n"/>
      <c r="Q8" s="195" t="n"/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  <c r="AA8" s="195" t="n"/>
    </row>
    <row r="9">
      <c r="A9" s="195" t="n"/>
      <c r="B9" s="183" t="n">
        <v>8</v>
      </c>
      <c r="C9" s="195" t="inlineStr">
        <is>
          <t>ABUNDIO LOPEZ JESUS MAURO</t>
        </is>
      </c>
      <c r="D9" s="544" t="n">
        <v>600</v>
      </c>
      <c r="E9" s="545" t="n">
        <v>300</v>
      </c>
      <c r="F9" s="183" t="n">
        <v>2</v>
      </c>
      <c r="G9" s="546" t="n">
        <v>320</v>
      </c>
      <c r="H9" s="183" t="n"/>
      <c r="I9" s="195" t="n"/>
      <c r="J9" s="196" t="n"/>
      <c r="K9" s="195" t="n"/>
      <c r="L9" s="195" t="n"/>
      <c r="M9" s="195" t="inlineStr">
        <is>
          <t xml:space="preserve">7 SUR ENTRE 11 Y 13 PONIENTE </t>
        </is>
      </c>
      <c r="N9" s="195" t="n">
        <v>2023</v>
      </c>
      <c r="O9" s="195" t="inlineStr">
        <is>
          <t>PAGADO 2</t>
        </is>
      </c>
      <c r="P9" s="195" t="inlineStr">
        <is>
          <t>PAGADO 2</t>
        </is>
      </c>
      <c r="Q9" s="195" t="inlineStr">
        <is>
          <t>PAGADO 2</t>
        </is>
      </c>
      <c r="R9" s="195" t="inlineStr">
        <is>
          <t>PAGADO 2</t>
        </is>
      </c>
      <c r="S9" s="195" t="inlineStr">
        <is>
          <t>PAGADO 2</t>
        </is>
      </c>
      <c r="T9" s="195" t="n"/>
      <c r="U9" s="195" t="n"/>
      <c r="V9" s="195" t="n"/>
      <c r="W9" s="195" t="n"/>
      <c r="X9" s="195" t="n"/>
      <c r="Y9" s="195" t="n"/>
      <c r="Z9" s="195" t="n"/>
      <c r="AA9" s="195" t="n"/>
      <c r="AB9" s="93" t="inlineStr">
        <is>
          <t>PENDIENTE INASISTENCIAS, TIENE DOS TOMAS Y SIGUE ATRASADO</t>
        </is>
      </c>
    </row>
    <row r="10" ht="15" customHeight="1" s="308">
      <c r="A10" s="158" t="inlineStr">
        <is>
          <t>CAMBIO DE DOMICILIO</t>
        </is>
      </c>
      <c r="B10" s="183" t="n">
        <v>9</v>
      </c>
      <c r="C10" s="195" t="inlineStr">
        <is>
          <t>ABUNDIO RODRIGUEZ LUIS MANUEL</t>
        </is>
      </c>
      <c r="D10" s="544" t="n"/>
      <c r="E10" s="545" t="n"/>
      <c r="F10" s="183" t="n">
        <v>1</v>
      </c>
      <c r="G10" s="546" t="n"/>
      <c r="H10" s="183" t="n"/>
      <c r="I10" s="195" t="n"/>
      <c r="J10" s="196" t="n"/>
      <c r="K10" s="195" t="n"/>
      <c r="L10" s="195" t="n"/>
      <c r="M10" s="195" t="inlineStr">
        <is>
          <t xml:space="preserve">15 PTE. NO. 2006 ENT. 7 Y 9 SUR </t>
        </is>
      </c>
      <c r="N10" s="195" t="n">
        <v>0</v>
      </c>
      <c r="O10" s="195" t="n"/>
      <c r="P10" s="195" t="n"/>
      <c r="Q10" s="195" t="n"/>
      <c r="R10" s="195" t="n"/>
      <c r="S10" s="195" t="inlineStr">
        <is>
          <t>PAGADO</t>
        </is>
      </c>
      <c r="T10" s="195" t="inlineStr">
        <is>
          <t>PAGADO</t>
        </is>
      </c>
      <c r="U10" s="195" t="inlineStr">
        <is>
          <t>PAGADO</t>
        </is>
      </c>
      <c r="V10" s="195" t="inlineStr">
        <is>
          <t>PAGADO</t>
        </is>
      </c>
      <c r="W10" s="195" t="n"/>
      <c r="X10" s="195" t="n"/>
      <c r="Y10" s="195" t="n"/>
      <c r="Z10" s="195" t="n"/>
      <c r="AA10" s="158" t="inlineStr">
        <is>
          <t>CAMBIO DE DOMICILIO</t>
        </is>
      </c>
    </row>
    <row r="11">
      <c r="A11" s="195" t="n"/>
      <c r="B11" s="183" t="n">
        <v>10</v>
      </c>
      <c r="C11" s="195" t="inlineStr">
        <is>
          <t>ADAN GONZALEZ LIDIA</t>
        </is>
      </c>
      <c r="D11" s="544" t="n">
        <v>300</v>
      </c>
      <c r="E11" s="545" t="n">
        <v>150</v>
      </c>
      <c r="F11" s="183" t="n">
        <v>1</v>
      </c>
      <c r="G11" s="546" t="n">
        <v>320</v>
      </c>
      <c r="H11" s="183" t="inlineStr">
        <is>
          <t>NO</t>
        </is>
      </c>
      <c r="I11" s="195" t="n"/>
      <c r="J11" s="196" t="n"/>
      <c r="K11" s="195" t="n"/>
      <c r="L11" s="195" t="n"/>
      <c r="M11" s="195" t="inlineStr">
        <is>
          <t>9 SUR ENTRE 21 PTE. Y CANAL</t>
        </is>
      </c>
      <c r="N11" s="195" t="n">
        <v>2026</v>
      </c>
      <c r="O11" s="195" t="n"/>
      <c r="P11" s="195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  <c r="AA11" s="195" t="n"/>
    </row>
    <row r="12">
      <c r="A12" s="195" t="n"/>
      <c r="B12" s="183" t="n">
        <v>11</v>
      </c>
      <c r="C12" s="195" t="inlineStr">
        <is>
          <t>AGUILAR GUERRERO JESUS</t>
        </is>
      </c>
      <c r="D12" s="544" t="n">
        <v>300</v>
      </c>
      <c r="E12" s="545" t="n">
        <v>150</v>
      </c>
      <c r="F12" s="183" t="n">
        <v>1</v>
      </c>
      <c r="G12" s="546" t="n">
        <v>320</v>
      </c>
      <c r="H12" s="183" t="inlineStr">
        <is>
          <t>NO</t>
        </is>
      </c>
      <c r="I12" s="195" t="n"/>
      <c r="J12" s="196" t="n"/>
      <c r="K12" s="195" t="n"/>
      <c r="L12" s="195" t="n"/>
      <c r="M12" s="195" t="inlineStr">
        <is>
          <t>9 SUR ENTRE 21 PTE. Y CANAL</t>
        </is>
      </c>
      <c r="N12" s="195" t="n">
        <v>2026</v>
      </c>
      <c r="O12" s="195" t="n"/>
      <c r="P12" s="195" t="n"/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  <c r="AA12" s="195" t="n"/>
    </row>
    <row r="13">
      <c r="A13" s="195" t="n"/>
      <c r="B13" s="183" t="n">
        <v>12</v>
      </c>
      <c r="C13" s="195" t="inlineStr">
        <is>
          <t>ALCANTARA ANGEL AMELIA</t>
        </is>
      </c>
      <c r="D13" s="544" t="n">
        <v>600</v>
      </c>
      <c r="E13" s="545" t="n">
        <v>300</v>
      </c>
      <c r="F13" s="183" t="n">
        <v>2</v>
      </c>
      <c r="G13" s="546" t="n">
        <v>320</v>
      </c>
      <c r="H13" s="183" t="n"/>
      <c r="I13" s="195" t="n"/>
      <c r="J13" s="196" t="n"/>
      <c r="K13" s="195" t="n"/>
      <c r="L13" s="195" t="n"/>
      <c r="M13" s="195" t="inlineStr">
        <is>
          <t xml:space="preserve">13 PONIENE 701  ENTRE 7 Y 9 SUR </t>
        </is>
      </c>
      <c r="N13" s="195" t="n">
        <v>2025</v>
      </c>
      <c r="O13" s="195" t="inlineStr">
        <is>
          <t>PAGADO</t>
        </is>
      </c>
      <c r="P13" s="195" t="inlineStr">
        <is>
          <t>PAGADO</t>
        </is>
      </c>
      <c r="Q13" s="195" t="inlineStr">
        <is>
          <t>PAGADO</t>
        </is>
      </c>
      <c r="R13" s="195" t="inlineStr">
        <is>
          <t>PAGADO</t>
        </is>
      </c>
      <c r="S13" s="195" t="inlineStr">
        <is>
          <t>PAGADO</t>
        </is>
      </c>
      <c r="T13" s="195" t="inlineStr">
        <is>
          <t>PAGADO</t>
        </is>
      </c>
      <c r="U13" s="195" t="inlineStr">
        <is>
          <t>PAGADO</t>
        </is>
      </c>
      <c r="V13" s="195" t="inlineStr">
        <is>
          <t>PAGADO</t>
        </is>
      </c>
      <c r="W13" s="195" t="n"/>
      <c r="X13" s="195" t="n"/>
      <c r="Y13" s="195" t="n"/>
      <c r="Z13" s="195" t="n"/>
      <c r="AA13" s="195" t="n"/>
      <c r="AB13" t="inlineStr">
        <is>
          <t>TOMA NUEVA  EN OCT 2017</t>
        </is>
      </c>
    </row>
    <row r="14">
      <c r="A14" s="195" t="n"/>
      <c r="B14" s="183" t="n">
        <v>13</v>
      </c>
      <c r="C14" s="195" t="inlineStr">
        <is>
          <t>ALEJO CASTILLO MERCED</t>
        </is>
      </c>
      <c r="D14" s="544" t="n"/>
      <c r="E14" s="545" t="n">
        <v>150</v>
      </c>
      <c r="F14" s="183" t="n">
        <v>1</v>
      </c>
      <c r="G14" s="546" t="n">
        <v>320</v>
      </c>
      <c r="H14" s="183" t="n"/>
      <c r="I14" s="195" t="n"/>
      <c r="J14" s="196" t="n"/>
      <c r="K14" s="195" t="n"/>
      <c r="L14" s="195" t="n"/>
      <c r="M14" s="195" t="inlineStr">
        <is>
          <t>17 PONIENTE ENTRE 15 Y 17 SUR</t>
        </is>
      </c>
      <c r="N14" s="195" t="n">
        <v>2026</v>
      </c>
      <c r="O14" s="195" t="n"/>
      <c r="P14" s="195" t="n"/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  <c r="AA14" s="195" t="n"/>
    </row>
    <row r="15" ht="15" customHeight="1" s="308">
      <c r="A15" s="158" t="inlineStr">
        <is>
          <t>CANCELADA</t>
        </is>
      </c>
      <c r="B15" s="183" t="n">
        <v>14</v>
      </c>
      <c r="C15" s="172" t="inlineStr">
        <is>
          <t>ALONSO MONTIEL ARIADNA</t>
        </is>
      </c>
      <c r="D15" s="544" t="n"/>
      <c r="E15" s="545" t="n"/>
      <c r="F15" s="183" t="n">
        <v>1</v>
      </c>
      <c r="G15" s="546" t="n"/>
      <c r="H15" s="183" t="n"/>
      <c r="I15" s="195" t="n"/>
      <c r="J15" s="196" t="n"/>
      <c r="K15" s="195" t="n"/>
      <c r="L15" s="195" t="n"/>
      <c r="M15" s="195" t="inlineStr">
        <is>
          <t>17 SUR ENTRE 15 Y 17 PTE.</t>
        </is>
      </c>
      <c r="N15" s="195" t="n">
        <v>0</v>
      </c>
      <c r="O15" s="195" t="n"/>
      <c r="P15" s="195" t="n"/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  <c r="AA15" s="158" t="inlineStr">
        <is>
          <t>CANCELADA</t>
        </is>
      </c>
    </row>
    <row r="16">
      <c r="A16" s="195" t="n"/>
      <c r="B16" s="183" t="n">
        <v>15</v>
      </c>
      <c r="C16" s="195" t="inlineStr">
        <is>
          <t xml:space="preserve">ALONSO MONTIEL JORGE </t>
        </is>
      </c>
      <c r="D16" s="544" t="n">
        <v>300</v>
      </c>
      <c r="E16" s="545" t="n">
        <v>150</v>
      </c>
      <c r="F16" s="183" t="n">
        <v>1</v>
      </c>
      <c r="G16" s="546" t="n"/>
      <c r="H16" s="183" t="n"/>
      <c r="I16" s="195" t="n"/>
      <c r="J16" s="196" t="n"/>
      <c r="K16" s="195" t="n"/>
      <c r="L16" s="195" t="n"/>
      <c r="M16" s="195" t="inlineStr">
        <is>
          <t>17 SUR ENTRE 15 Y 17 PTE.</t>
        </is>
      </c>
      <c r="N16" s="195" t="n">
        <v>2026</v>
      </c>
      <c r="O16" s="195" t="n"/>
      <c r="P16" s="195" t="n"/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  <c r="AA16" s="195" t="n"/>
    </row>
    <row r="17">
      <c r="A17" s="195" t="n"/>
      <c r="B17" s="183" t="n">
        <v>16</v>
      </c>
      <c r="C17" s="195" t="inlineStr">
        <is>
          <t>ANDRADE JIMENEZ JUAN MARINO</t>
        </is>
      </c>
      <c r="D17" s="544" t="n">
        <v>300</v>
      </c>
      <c r="E17" s="545" t="n">
        <v>150</v>
      </c>
      <c r="F17" s="183" t="n">
        <v>1</v>
      </c>
      <c r="G17" s="546" t="n">
        <v>320</v>
      </c>
      <c r="H17" s="183" t="n"/>
      <c r="I17" s="195" t="n"/>
      <c r="J17" s="196" t="n"/>
      <c r="K17" s="195" t="n"/>
      <c r="L17" s="195" t="n"/>
      <c r="M17" s="195" t="inlineStr">
        <is>
          <t xml:space="preserve">11 SUR ENTRE 15 Y 17 PTE. </t>
        </is>
      </c>
      <c r="N17" s="195" t="n">
        <v>2024</v>
      </c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</row>
    <row r="18">
      <c r="A18" s="195" t="n"/>
      <c r="B18" s="183" t="n">
        <v>17</v>
      </c>
      <c r="C18" s="195" t="inlineStr">
        <is>
          <t xml:space="preserve">ANDRADE LOPEZ LUIS </t>
        </is>
      </c>
      <c r="D18" s="544" t="n">
        <v>300</v>
      </c>
      <c r="E18" s="545" t="n">
        <v>150</v>
      </c>
      <c r="F18" s="183" t="n">
        <v>1</v>
      </c>
      <c r="G18" s="546" t="n">
        <v>320</v>
      </c>
      <c r="H18" s="183" t="n"/>
      <c r="I18" s="195" t="n"/>
      <c r="J18" s="196" t="n"/>
      <c r="K18" s="195" t="n"/>
      <c r="L18" s="195" t="n"/>
      <c r="M18" s="195" t="inlineStr">
        <is>
          <t xml:space="preserve">13 SUR ENTRE 21 </t>
        </is>
      </c>
      <c r="N18" s="195" t="n">
        <v>2026</v>
      </c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93" t="n"/>
    </row>
    <row r="19">
      <c r="A19" s="195" t="n"/>
      <c r="B19" s="183" t="n">
        <v>18</v>
      </c>
      <c r="C19" s="195" t="inlineStr">
        <is>
          <t xml:space="preserve">ANDRADE MENDEZ JUAN </t>
        </is>
      </c>
      <c r="D19" s="544" t="n">
        <v>300</v>
      </c>
      <c r="E19" s="545" t="n">
        <v>150</v>
      </c>
      <c r="F19" s="183" t="n">
        <v>1</v>
      </c>
      <c r="G19" s="546" t="n">
        <v>320</v>
      </c>
      <c r="H19" s="183" t="n"/>
      <c r="I19" s="195" t="n"/>
      <c r="J19" s="196" t="n">
        <v>2</v>
      </c>
      <c r="K19" s="195" t="n"/>
      <c r="L19" s="195" t="n"/>
      <c r="M19" s="195" t="inlineStr">
        <is>
          <t>7 PTE. NO. 1503</t>
        </is>
      </c>
      <c r="N19" s="195" t="n">
        <v>2026</v>
      </c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</row>
    <row r="20">
      <c r="A20" s="195" t="n"/>
      <c r="B20" s="183" t="n">
        <v>19</v>
      </c>
      <c r="C20" s="195" t="inlineStr">
        <is>
          <t>ANDRADE VAZQUEZ FERNANDO</t>
        </is>
      </c>
      <c r="D20" s="544" t="n">
        <v>600</v>
      </c>
      <c r="E20" s="545" t="n">
        <v>300</v>
      </c>
      <c r="F20" s="183" t="n">
        <v>2</v>
      </c>
      <c r="G20" s="546" t="n">
        <v>640</v>
      </c>
      <c r="H20" s="183" t="inlineStr">
        <is>
          <t>NO</t>
        </is>
      </c>
      <c r="I20" s="195" t="n"/>
      <c r="J20" s="196" t="n">
        <v>1</v>
      </c>
      <c r="K20" s="195" t="n"/>
      <c r="L20" s="195" t="n"/>
      <c r="M20" s="195" t="inlineStr">
        <is>
          <t>21 PTE.  ENTRE 7 Y 9 SUR</t>
        </is>
      </c>
      <c r="N20" s="195" t="n">
        <v>2026</v>
      </c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t="inlineStr">
        <is>
          <t>3 TOMAS</t>
        </is>
      </c>
    </row>
    <row r="21">
      <c r="A21" s="195" t="n"/>
      <c r="B21" s="183" t="n">
        <v>20</v>
      </c>
      <c r="C21" s="195" t="inlineStr">
        <is>
          <t xml:space="preserve">APOLINAR VELAZQUEZ JESUS ANTONIO </t>
        </is>
      </c>
      <c r="D21" s="544" t="n">
        <v>300</v>
      </c>
      <c r="E21" s="545" t="n">
        <v>150</v>
      </c>
      <c r="F21" s="183" t="n">
        <v>1</v>
      </c>
      <c r="G21" s="546" t="n">
        <v>320</v>
      </c>
      <c r="H21" s="183" t="n"/>
      <c r="I21" s="195" t="n"/>
      <c r="J21" s="196" t="n"/>
      <c r="K21" s="195" t="n"/>
      <c r="L21" s="195" t="n"/>
      <c r="M21" s="195" t="inlineStr">
        <is>
          <t>15 PONIENTEE 710  7 Y 9 SUR</t>
        </is>
      </c>
      <c r="N21" s="195" t="n">
        <v>2025</v>
      </c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</row>
    <row r="22">
      <c r="A22" s="195" t="n"/>
      <c r="B22" s="183" t="n">
        <v>21</v>
      </c>
      <c r="C22" s="195" t="inlineStr">
        <is>
          <t>ARENAS GONZALEZ JAQUELINE</t>
        </is>
      </c>
      <c r="D22" s="544" t="n">
        <v>300</v>
      </c>
      <c r="E22" s="545" t="n">
        <v>150</v>
      </c>
      <c r="F22" s="183" t="n">
        <v>1</v>
      </c>
      <c r="G22" s="546" t="n">
        <v>320</v>
      </c>
      <c r="H22" s="183" t="inlineStr">
        <is>
          <t>NO</t>
        </is>
      </c>
      <c r="I22" s="195" t="n"/>
      <c r="J22" s="196" t="n"/>
      <c r="K22" s="195" t="n"/>
      <c r="L22" s="195" t="n"/>
      <c r="M22" s="195" t="inlineStr">
        <is>
          <t>19 PTE. ENTRE 11 Y 13 SUR</t>
        </is>
      </c>
      <c r="N22" s="195" t="n">
        <v>2026</v>
      </c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</row>
    <row r="23">
      <c r="A23" s="195" t="n"/>
      <c r="B23" s="183" t="n">
        <v>22</v>
      </c>
      <c r="C23" s="195" t="inlineStr">
        <is>
          <t>ARENAS GONZALEZ RODOLFO</t>
        </is>
      </c>
      <c r="D23" s="544" t="n">
        <v>300</v>
      </c>
      <c r="E23" s="545" t="n">
        <v>150</v>
      </c>
      <c r="F23" s="183" t="n">
        <v>1</v>
      </c>
      <c r="G23" s="546" t="n">
        <v>320</v>
      </c>
      <c r="H23" s="183" t="inlineStr">
        <is>
          <t>NO</t>
        </is>
      </c>
      <c r="I23" s="195" t="n"/>
      <c r="J23" s="196" t="n"/>
      <c r="K23" s="195" t="n"/>
      <c r="L23" s="195" t="n"/>
      <c r="M23" s="195" t="inlineStr">
        <is>
          <t xml:space="preserve">19 PTE. ESQ. 11 SUR </t>
        </is>
      </c>
      <c r="N23" s="195" t="n">
        <v>2026</v>
      </c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93" t="inlineStr">
        <is>
          <t>PAGO 12 INASISTENCIAS</t>
        </is>
      </c>
    </row>
    <row r="24">
      <c r="A24" s="195" t="n"/>
      <c r="B24" s="183" t="n">
        <v>23</v>
      </c>
      <c r="C24" s="195" t="inlineStr">
        <is>
          <t>GONZALEZ ZUÑIGA MARIA ENRIQUETA</t>
        </is>
      </c>
      <c r="D24" s="544" t="n">
        <v>300</v>
      </c>
      <c r="E24" s="545" t="n">
        <v>150</v>
      </c>
      <c r="F24" s="183" t="n">
        <v>1</v>
      </c>
      <c r="G24" s="546" t="n">
        <v>320</v>
      </c>
      <c r="H24" s="183" t="n"/>
      <c r="I24" s="195" t="n"/>
      <c r="J24" s="196" t="n"/>
      <c r="K24" s="195" t="n"/>
      <c r="L24" s="195" t="n"/>
      <c r="M24" s="195" t="inlineStr">
        <is>
          <t>11 SUR ENTRE 13 Y 15 PTE.</t>
        </is>
      </c>
      <c r="N24" s="195" t="n">
        <v>2026</v>
      </c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</row>
    <row r="25">
      <c r="A25" s="195" t="n"/>
      <c r="B25" s="183" t="n">
        <v>24</v>
      </c>
      <c r="C25" s="195" t="inlineStr">
        <is>
          <t>AVELINO MONTIEL FERNANDO</t>
        </is>
      </c>
      <c r="D25" s="544" t="n">
        <v>300</v>
      </c>
      <c r="E25" s="545" t="n">
        <v>150</v>
      </c>
      <c r="F25" s="183" t="n">
        <v>1</v>
      </c>
      <c r="G25" s="546" t="n">
        <v>320</v>
      </c>
      <c r="H25" s="183" t="inlineStr">
        <is>
          <t>NO</t>
        </is>
      </c>
      <c r="I25" s="195" t="n"/>
      <c r="J25" s="196" t="n"/>
      <c r="K25" s="195" t="n"/>
      <c r="L25" s="195" t="n"/>
      <c r="M25" s="195" t="inlineStr">
        <is>
          <t>9 SUR ENTRE 19 Y 21 PTE.</t>
        </is>
      </c>
      <c r="N25" s="195" t="n">
        <v>2026</v>
      </c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</row>
    <row r="26">
      <c r="A26" s="195" t="n"/>
      <c r="B26" s="127" t="n">
        <v>25</v>
      </c>
      <c r="C26" s="195" t="inlineStr">
        <is>
          <t xml:space="preserve">AVELINO ALEJO DANIEL </t>
        </is>
      </c>
      <c r="D26" s="544" t="n">
        <v>300</v>
      </c>
      <c r="E26" s="545" t="n">
        <v>150</v>
      </c>
      <c r="F26" s="183" t="n">
        <v>1</v>
      </c>
      <c r="G26" s="546" t="n">
        <v>320</v>
      </c>
      <c r="H26" s="183" t="n"/>
      <c r="I26" s="195" t="n"/>
      <c r="J26" s="196" t="n"/>
      <c r="K26" s="195" t="n"/>
      <c r="L26" s="195" t="n"/>
      <c r="M26" s="195" t="inlineStr">
        <is>
          <t xml:space="preserve">13 PONIENTE Y 15 SUR </t>
        </is>
      </c>
      <c r="N26" s="195" t="n">
        <v>2026</v>
      </c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</row>
    <row r="27">
      <c r="A27" s="195" t="n"/>
      <c r="B27" s="183" t="n">
        <v>26</v>
      </c>
      <c r="C27" s="195" t="inlineStr">
        <is>
          <t>AVELINO ALEJO MIGUEL</t>
        </is>
      </c>
      <c r="D27" s="544" t="n">
        <v>300</v>
      </c>
      <c r="E27" s="545" t="n">
        <v>150</v>
      </c>
      <c r="F27" s="183" t="n">
        <v>1</v>
      </c>
      <c r="G27" s="546" t="n">
        <v>320</v>
      </c>
      <c r="H27" s="183" t="n"/>
      <c r="I27" s="195" t="n"/>
      <c r="J27" s="196" t="n"/>
      <c r="K27" s="195" t="n"/>
      <c r="L27" s="195" t="n"/>
      <c r="M27" s="195" t="inlineStr">
        <is>
          <t>15 SUR 1107</t>
        </is>
      </c>
      <c r="N27" s="195" t="n">
        <v>2026</v>
      </c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</row>
    <row r="28">
      <c r="A28" s="195" t="n"/>
      <c r="B28" s="183" t="n">
        <v>27</v>
      </c>
      <c r="C28" s="195" t="inlineStr">
        <is>
          <t>AVELINO ANDRADE RUTH</t>
        </is>
      </c>
      <c r="D28" s="544" t="n">
        <v>300</v>
      </c>
      <c r="E28" s="545" t="n">
        <v>150</v>
      </c>
      <c r="F28" s="183" t="n">
        <v>1</v>
      </c>
      <c r="G28" s="546" t="n">
        <v>320</v>
      </c>
      <c r="H28" s="183" t="n"/>
      <c r="I28" s="195" t="n"/>
      <c r="J28" s="196" t="n"/>
      <c r="K28" s="195" t="n"/>
      <c r="L28" s="195" t="n"/>
      <c r="M28" s="195" t="inlineStr">
        <is>
          <t>7 SUR ESQ, 17 PTE.</t>
        </is>
      </c>
      <c r="N28" s="195" t="n">
        <v>2026</v>
      </c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93" t="inlineStr">
        <is>
          <t>PAGO 3 INASISTENCIAS</t>
        </is>
      </c>
    </row>
    <row r="29">
      <c r="A29" s="195" t="n"/>
      <c r="B29" s="183" t="n">
        <v>28</v>
      </c>
      <c r="C29" s="195" t="inlineStr">
        <is>
          <t>AVELINO HERNANDEZ GABRIEL</t>
        </is>
      </c>
      <c r="D29" s="544" t="n">
        <v>300</v>
      </c>
      <c r="E29" s="545" t="n">
        <v>150</v>
      </c>
      <c r="F29" s="183" t="n">
        <v>1</v>
      </c>
      <c r="G29" s="546" t="n">
        <v>320</v>
      </c>
      <c r="H29" s="183" t="inlineStr">
        <is>
          <t>NO</t>
        </is>
      </c>
      <c r="I29" s="195" t="n"/>
      <c r="J29" s="196" t="n"/>
      <c r="K29" s="195" t="n"/>
      <c r="L29" s="195" t="n"/>
      <c r="M29" s="195" t="inlineStr">
        <is>
          <t>21 PTE. ENTRE 7 Y 9 SUR5</t>
        </is>
      </c>
      <c r="N29" s="195" t="n">
        <v>2026</v>
      </c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</row>
    <row r="30">
      <c r="A30" s="195" t="n"/>
      <c r="B30" s="183" t="n">
        <v>29</v>
      </c>
      <c r="C30" s="195" t="inlineStr">
        <is>
          <t>AVELINO MONTIEL EMILIA</t>
        </is>
      </c>
      <c r="D30" s="544" t="n">
        <v>300</v>
      </c>
      <c r="E30" s="545" t="n">
        <v>150</v>
      </c>
      <c r="F30" s="183" t="n">
        <v>1</v>
      </c>
      <c r="G30" s="546" t="n">
        <v>320</v>
      </c>
      <c r="H30" s="183" t="inlineStr">
        <is>
          <t>NO</t>
        </is>
      </c>
      <c r="I30" s="195" t="n"/>
      <c r="J30" s="196" t="n"/>
      <c r="K30" s="195" t="n"/>
      <c r="L30" s="195" t="n"/>
      <c r="M30" s="195" t="inlineStr">
        <is>
          <t>13 SUR ENTRE CANAL Y BARRANCA</t>
        </is>
      </c>
      <c r="N30" s="195" t="n">
        <v>2026</v>
      </c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</row>
    <row r="31">
      <c r="A31" s="195" t="n"/>
      <c r="B31" s="183" t="n">
        <v>30</v>
      </c>
      <c r="C31" s="195" t="inlineStr">
        <is>
          <t>AVELINO MONTIEL GUADALUPE</t>
        </is>
      </c>
      <c r="D31" s="544" t="n">
        <v>300</v>
      </c>
      <c r="E31" s="545" t="n">
        <v>150</v>
      </c>
      <c r="F31" s="183" t="n">
        <v>1</v>
      </c>
      <c r="G31" s="546" t="n">
        <v>320</v>
      </c>
      <c r="H31" s="183" t="inlineStr">
        <is>
          <t>NO</t>
        </is>
      </c>
      <c r="I31" s="195" t="n"/>
      <c r="J31" s="196" t="n"/>
      <c r="K31" s="195" t="n"/>
      <c r="L31" s="195" t="n"/>
      <c r="M31" s="195" t="inlineStr">
        <is>
          <t xml:space="preserve">9 SUR ENTRE 19 Y 21 PTE </t>
        </is>
      </c>
      <c r="N31" s="195" t="n">
        <v>2024</v>
      </c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</row>
    <row r="32">
      <c r="A32" s="195" t="n"/>
      <c r="B32" s="183" t="n">
        <v>31</v>
      </c>
      <c r="C32" s="195" t="inlineStr">
        <is>
          <t xml:space="preserve">AVELINO MONTIEL LUCIA </t>
        </is>
      </c>
      <c r="D32" s="544" t="n">
        <v>300</v>
      </c>
      <c r="E32" s="545" t="n">
        <v>150</v>
      </c>
      <c r="F32" s="183" t="n">
        <v>1</v>
      </c>
      <c r="G32" s="546" t="n">
        <v>640</v>
      </c>
      <c r="H32" s="183" t="inlineStr">
        <is>
          <t xml:space="preserve">y si la paga </t>
        </is>
      </c>
      <c r="I32" s="195" t="n"/>
      <c r="J32" s="196" t="n"/>
      <c r="K32" s="162" t="n"/>
      <c r="L32" s="180" t="n"/>
      <c r="M32" s="195" t="inlineStr">
        <is>
          <t xml:space="preserve">13 SUR 1105 Y 9 SUR </t>
        </is>
      </c>
      <c r="N32" s="195" t="n">
        <v>2026</v>
      </c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t="inlineStr">
        <is>
          <t>PAGA 1 TOM FALTA 1 DE 35 PAGO UN INQUILINO DE EN ERO A DIC. DE 2020.</t>
        </is>
      </c>
    </row>
    <row r="33">
      <c r="A33" s="195" t="n"/>
      <c r="B33" s="183" t="inlineStr">
        <is>
          <t>31A</t>
        </is>
      </c>
      <c r="C33" s="195" t="inlineStr">
        <is>
          <t xml:space="preserve">AVELINO MONTIEL LUCIA </t>
        </is>
      </c>
      <c r="D33" s="544" t="n">
        <v>300</v>
      </c>
      <c r="E33" s="545" t="n"/>
      <c r="F33" s="183" t="n">
        <v>1</v>
      </c>
      <c r="G33" s="546" t="n"/>
      <c r="H33" s="183" t="n"/>
      <c r="I33" s="195" t="n"/>
      <c r="J33" s="196" t="n"/>
      <c r="K33" s="162" t="n"/>
      <c r="L33" s="180" t="n"/>
      <c r="M33" s="195" t="inlineStr">
        <is>
          <t>9 SUR  # 2105</t>
        </is>
      </c>
      <c r="N33" s="195" t="n">
        <v>2026</v>
      </c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</row>
    <row r="34">
      <c r="A34" s="195" t="n"/>
      <c r="B34" s="183" t="n">
        <v>32</v>
      </c>
      <c r="C34" s="195" t="inlineStr">
        <is>
          <t xml:space="preserve">AVELINO MONTIEL MARCELA </t>
        </is>
      </c>
      <c r="D34" s="544" t="n">
        <v>300</v>
      </c>
      <c r="E34" s="545" t="n">
        <v>150</v>
      </c>
      <c r="F34" s="183" t="n">
        <v>1</v>
      </c>
      <c r="G34" s="546" t="n">
        <v>320</v>
      </c>
      <c r="H34" s="183" t="n"/>
      <c r="I34" s="195" t="n"/>
      <c r="J34" s="196" t="n"/>
      <c r="K34" s="195" t="n"/>
      <c r="L34" s="195" t="inlineStr">
        <is>
          <t>PAGA DOS INQUILINOS HASTA MAYO 2025</t>
        </is>
      </c>
      <c r="M34" s="195" t="inlineStr">
        <is>
          <t>13 SUR NO. 1102 ENTRE 11 Y 13 PON</t>
        </is>
      </c>
      <c r="N34" s="195" t="n">
        <v>2026</v>
      </c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t="inlineStr">
        <is>
          <t>PAGO DE 3 INQUILINOS DE JUNIO A OCT. 2019</t>
        </is>
      </c>
    </row>
    <row r="35">
      <c r="A35" s="195" t="n"/>
      <c r="B35" s="183" t="n">
        <v>33</v>
      </c>
      <c r="C35" s="195" t="inlineStr">
        <is>
          <t xml:space="preserve">AVELINO NOTARIO EFRAIN </t>
        </is>
      </c>
      <c r="D35" s="544" t="n">
        <v>300</v>
      </c>
      <c r="E35" s="545" t="n">
        <v>150</v>
      </c>
      <c r="F35" s="183" t="n">
        <v>1</v>
      </c>
      <c r="G35" s="546" t="n">
        <v>320</v>
      </c>
      <c r="H35" s="183" t="inlineStr">
        <is>
          <t>NO</t>
        </is>
      </c>
      <c r="I35" s="195" t="n"/>
      <c r="J35" s="196" t="n"/>
      <c r="K35" s="195" t="n"/>
      <c r="L35" s="195" t="n"/>
      <c r="M35" s="195" t="inlineStr">
        <is>
          <t>11 SUR ENTRE 21 Y 23 PTE.</t>
        </is>
      </c>
      <c r="N35" s="195" t="n">
        <v>2026</v>
      </c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</row>
    <row r="36">
      <c r="A36" s="195" t="n"/>
      <c r="B36" s="127" t="n">
        <v>34</v>
      </c>
      <c r="C36" s="195" t="inlineStr">
        <is>
          <t>AVELINO NOTARIO GILBERTO</t>
        </is>
      </c>
      <c r="D36" s="544" t="n">
        <v>300</v>
      </c>
      <c r="E36" s="545" t="n">
        <v>150</v>
      </c>
      <c r="F36" s="183" t="n">
        <v>1</v>
      </c>
      <c r="G36" s="546" t="n">
        <v>320</v>
      </c>
      <c r="H36" s="183" t="inlineStr">
        <is>
          <t>NO</t>
        </is>
      </c>
      <c r="I36" s="195" t="n"/>
      <c r="J36" s="196" t="n"/>
      <c r="K36" s="195" t="n"/>
      <c r="L36" s="195" t="n"/>
      <c r="M36" s="195" t="inlineStr">
        <is>
          <t>23 PTE. ENTRE 9 Y 11 SUR</t>
        </is>
      </c>
      <c r="N36" s="195" t="n">
        <v>2026</v>
      </c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</row>
    <row r="37">
      <c r="A37" s="195" t="n"/>
      <c r="B37" s="183" t="n">
        <v>35</v>
      </c>
      <c r="C37" s="195" t="inlineStr">
        <is>
          <t>AVELINO NOTARIO LILIA</t>
        </is>
      </c>
      <c r="D37" s="544" t="n">
        <v>300</v>
      </c>
      <c r="E37" s="545" t="n">
        <v>150</v>
      </c>
      <c r="F37" s="183" t="n">
        <v>1</v>
      </c>
      <c r="G37" s="546" t="n">
        <v>320</v>
      </c>
      <c r="H37" s="183" t="inlineStr">
        <is>
          <t>NO</t>
        </is>
      </c>
      <c r="I37" s="195" t="n"/>
      <c r="J37" s="196" t="n"/>
      <c r="K37" s="195" t="n"/>
      <c r="L37" s="195" t="n"/>
      <c r="M37" s="195" t="inlineStr">
        <is>
          <t xml:space="preserve">21 PTE. ENTRE 7 Y 9 SUR </t>
        </is>
      </c>
      <c r="N37" s="195" t="n">
        <v>2026</v>
      </c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93" t="inlineStr">
        <is>
          <t>PAGO 2 NASISTENCIAS</t>
        </is>
      </c>
    </row>
    <row r="38">
      <c r="A38" s="195" t="n"/>
      <c r="B38" s="183" t="n">
        <v>36</v>
      </c>
      <c r="C38" s="195" t="inlineStr">
        <is>
          <t>AVELINO NOTARIO MARIELA</t>
        </is>
      </c>
      <c r="D38" s="544" t="n">
        <v>300</v>
      </c>
      <c r="E38" s="545" t="n">
        <v>150</v>
      </c>
      <c r="F38" s="183" t="n">
        <v>1</v>
      </c>
      <c r="G38" s="546" t="n">
        <v>320</v>
      </c>
      <c r="H38" s="183" t="n"/>
      <c r="I38" s="195" t="n"/>
      <c r="J38" s="196" t="n"/>
      <c r="K38" s="195" t="n"/>
      <c r="L38" s="195" t="n"/>
      <c r="M38" s="195" t="inlineStr">
        <is>
          <t>11 SUR No.-2109 ENTRE LATERAL Y BARRANCA</t>
        </is>
      </c>
      <c r="N38" s="195" t="n">
        <v>2026</v>
      </c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</row>
    <row r="39">
      <c r="A39" s="195" t="n"/>
      <c r="B39" s="183" t="n">
        <v>37</v>
      </c>
      <c r="C39" s="195" t="inlineStr">
        <is>
          <t>AVELINO NOTARIO MONICA</t>
        </is>
      </c>
      <c r="D39" s="544" t="n">
        <v>300</v>
      </c>
      <c r="E39" s="545" t="n">
        <v>150</v>
      </c>
      <c r="F39" s="183" t="n">
        <v>1</v>
      </c>
      <c r="G39" s="546" t="n">
        <v>320</v>
      </c>
      <c r="H39" s="183" t="inlineStr">
        <is>
          <t>NO</t>
        </is>
      </c>
      <c r="I39" s="195" t="n"/>
      <c r="J39" s="196" t="n"/>
      <c r="K39" s="195" t="n"/>
      <c r="L39" s="195" t="n"/>
      <c r="M39" s="195" t="inlineStr">
        <is>
          <t xml:space="preserve">21 PTE. ENTRE 7 Y 9 SUR </t>
        </is>
      </c>
      <c r="N39" s="195" t="n">
        <v>2026</v>
      </c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</row>
    <row r="40" ht="15" customHeight="1" s="308">
      <c r="A40" s="158" t="inlineStr">
        <is>
          <t>CANCELADA</t>
        </is>
      </c>
      <c r="B40" s="183" t="n">
        <v>38</v>
      </c>
      <c r="C40" s="159" t="inlineStr">
        <is>
          <t>AVELINO OJEDA ABRAHAM</t>
        </is>
      </c>
      <c r="D40" s="547" t="n"/>
      <c r="E40" s="548" t="n"/>
      <c r="F40" s="183" t="n">
        <v>1</v>
      </c>
      <c r="G40" s="546" t="n"/>
      <c r="H40" s="183" t="n"/>
      <c r="I40" s="195" t="n"/>
      <c r="J40" s="196" t="n"/>
      <c r="K40" s="195" t="n"/>
      <c r="L40" s="195" t="n"/>
      <c r="M40" s="195" t="inlineStr">
        <is>
          <t xml:space="preserve">9 SUR ENTRE 21 PTE </t>
        </is>
      </c>
      <c r="N40" s="195" t="n">
        <v>0</v>
      </c>
      <c r="O40" s="195" t="inlineStr">
        <is>
          <t>CANCELADA</t>
        </is>
      </c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58" t="inlineStr">
        <is>
          <t>CANCELADA</t>
        </is>
      </c>
    </row>
    <row r="41">
      <c r="A41" s="195" t="n"/>
      <c r="B41" s="183" t="n">
        <v>39</v>
      </c>
      <c r="C41" s="195" t="inlineStr">
        <is>
          <t>AVELINO ROBLES CANDELARIA</t>
        </is>
      </c>
      <c r="D41" s="544" t="n">
        <v>600</v>
      </c>
      <c r="E41" s="545" t="n">
        <v>300</v>
      </c>
      <c r="F41" s="183" t="n">
        <v>2</v>
      </c>
      <c r="G41" s="546" t="n">
        <v>320</v>
      </c>
      <c r="H41" s="183" t="inlineStr">
        <is>
          <t>NO</t>
        </is>
      </c>
      <c r="I41" s="195" t="n"/>
      <c r="J41" s="196" t="n"/>
      <c r="K41" s="195" t="n"/>
      <c r="L41" s="195" t="n"/>
      <c r="M41" s="195" t="inlineStr">
        <is>
          <t xml:space="preserve">11 SUR ENTRE 21 PTE. Y CANAL </t>
        </is>
      </c>
      <c r="N41" s="195" t="n">
        <v>2026</v>
      </c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</row>
    <row r="42">
      <c r="A42" s="195" t="n"/>
      <c r="B42" s="183" t="n">
        <v>40</v>
      </c>
      <c r="C42" s="195" t="inlineStr">
        <is>
          <t xml:space="preserve">AVELINO ROBLES JUANA </t>
        </is>
      </c>
      <c r="D42" s="544" t="n">
        <v>900</v>
      </c>
      <c r="E42" s="545" t="n">
        <v>450</v>
      </c>
      <c r="F42" s="183" t="n">
        <v>3</v>
      </c>
      <c r="G42" s="546" t="n">
        <v>640</v>
      </c>
      <c r="H42" s="183" t="inlineStr">
        <is>
          <t>NO</t>
        </is>
      </c>
      <c r="I42" s="195" t="n"/>
      <c r="J42" s="196" t="n"/>
      <c r="K42" s="195" t="n"/>
      <c r="L42" s="195" t="n"/>
      <c r="M42" s="195" t="inlineStr">
        <is>
          <t xml:space="preserve"> 1 T /21 PONIENTE  1T/  17 SUR   1502  1T/21 PONIENTE 2106</t>
        </is>
      </c>
      <c r="N42" s="195" t="n">
        <v>2026</v>
      </c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</row>
    <row r="43">
      <c r="A43" s="195" t="n"/>
      <c r="B43" s="183" t="n">
        <v>41</v>
      </c>
      <c r="C43" s="195" t="inlineStr">
        <is>
          <t>AVELINO ROBLES MARGARITA</t>
        </is>
      </c>
      <c r="D43" s="544" t="n">
        <v>300</v>
      </c>
      <c r="E43" s="545" t="n">
        <v>150</v>
      </c>
      <c r="F43" s="183" t="n">
        <v>1</v>
      </c>
      <c r="G43" s="546" t="n">
        <v>640</v>
      </c>
      <c r="H43" s="183" t="inlineStr">
        <is>
          <t>NO</t>
        </is>
      </c>
      <c r="I43" s="195" t="n"/>
      <c r="J43" s="196" t="n"/>
      <c r="K43" s="195" t="n"/>
      <c r="L43" s="195" t="n"/>
      <c r="M43" s="195" t="inlineStr">
        <is>
          <t>11 SUR ENTRE 21 PTE. Y CANAL</t>
        </is>
      </c>
      <c r="N43" s="195" t="n">
        <v>2026</v>
      </c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</row>
    <row r="44">
      <c r="A44" s="195" t="n"/>
      <c r="B44" s="183" t="inlineStr">
        <is>
          <t>41A</t>
        </is>
      </c>
      <c r="C44" s="195" t="inlineStr">
        <is>
          <t>DEONATE AVELINO KEVIN</t>
        </is>
      </c>
      <c r="D44" s="544" t="n">
        <v>300</v>
      </c>
      <c r="E44" s="545" t="n">
        <v>150</v>
      </c>
      <c r="F44" s="183" t="n">
        <v>1</v>
      </c>
      <c r="G44" s="546" t="n"/>
      <c r="H44" s="183" t="n"/>
      <c r="I44" s="195" t="n"/>
      <c r="J44" s="196" t="n"/>
      <c r="K44" s="195" t="n"/>
      <c r="L44" s="195" t="inlineStr">
        <is>
          <t>SE INSTALO SU TOMA EL 6 DE JUNIO DE 2025</t>
        </is>
      </c>
      <c r="M44" s="195" t="inlineStr">
        <is>
          <t>11 SUR ENTRE LATERAL Y BARRANCA</t>
        </is>
      </c>
      <c r="N44" s="195" t="n">
        <v>2026</v>
      </c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</row>
    <row r="45">
      <c r="A45" s="195" t="n"/>
      <c r="B45" s="183" t="n">
        <v>42</v>
      </c>
      <c r="C45" s="195" t="inlineStr">
        <is>
          <t xml:space="preserve">AVELINO ROMERO AGUSTINA </t>
        </is>
      </c>
      <c r="D45" s="544" t="n">
        <v>300</v>
      </c>
      <c r="E45" s="545" t="n">
        <v>150</v>
      </c>
      <c r="F45" s="183" t="n">
        <v>1</v>
      </c>
      <c r="G45" s="546" t="n">
        <v>320</v>
      </c>
      <c r="H45" s="183" t="inlineStr">
        <is>
          <t>NO</t>
        </is>
      </c>
      <c r="I45" s="195" t="n"/>
      <c r="J45" s="196" t="n"/>
      <c r="K45" s="195" t="n"/>
      <c r="L45" s="195" t="n"/>
      <c r="M45" s="195" t="inlineStr">
        <is>
          <t xml:space="preserve">19 PONIENTE ESQ. 9 SUR </t>
        </is>
      </c>
      <c r="N45" s="195" t="n">
        <v>2026</v>
      </c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</row>
    <row r="46" ht="15" customHeight="1" s="308">
      <c r="A46" s="195" t="inlineStr">
        <is>
          <t>º</t>
        </is>
      </c>
      <c r="B46" s="183" t="n">
        <v>43</v>
      </c>
      <c r="C46" s="420" t="inlineStr">
        <is>
          <t xml:space="preserve">AVELINO ROMERO JOSE MIGUEL </t>
        </is>
      </c>
      <c r="D46" s="544" t="n">
        <v>900</v>
      </c>
      <c r="E46" s="545" t="n">
        <v>450</v>
      </c>
      <c r="F46" s="183" t="n">
        <v>3</v>
      </c>
      <c r="G46" s="546" t="n">
        <v>320</v>
      </c>
      <c r="H46" s="183" t="n"/>
      <c r="I46" s="195" t="n"/>
      <c r="J46" s="196" t="n"/>
      <c r="K46" s="195" t="n"/>
      <c r="L46" s="195" t="n"/>
      <c r="M46" s="195" t="inlineStr">
        <is>
          <t>13 SUR No 1501 Y 2 TOMAS EN 11 SUR No.1704</t>
        </is>
      </c>
      <c r="N46" s="195" t="n">
        <v>2026</v>
      </c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inlineStr">
        <is>
          <t>º</t>
        </is>
      </c>
      <c r="AB46" t="inlineStr">
        <is>
          <t>PAGA 3 TOMAS I DE $45 Y 2 TOMAS DE $35</t>
        </is>
      </c>
    </row>
    <row r="47">
      <c r="A47" s="195" t="n"/>
      <c r="B47" s="183" t="n">
        <v>44</v>
      </c>
      <c r="C47" s="195" t="inlineStr">
        <is>
          <t xml:space="preserve">AVELINO ROMERO MANUEL </t>
        </is>
      </c>
      <c r="D47" s="544" t="n">
        <v>600</v>
      </c>
      <c r="E47" s="545" t="n">
        <v>300</v>
      </c>
      <c r="F47" s="183" t="n">
        <v>2</v>
      </c>
      <c r="G47" s="546" t="n">
        <v>640</v>
      </c>
      <c r="H47" s="183" t="inlineStr">
        <is>
          <t>NO</t>
        </is>
      </c>
      <c r="I47" s="195" t="n"/>
      <c r="J47" s="196" t="n"/>
      <c r="K47" s="195" t="n"/>
      <c r="L47" s="195" t="n"/>
      <c r="M47" s="195" t="inlineStr">
        <is>
          <t>11 SUR ENTRE 19 Y 21 PTE.</t>
        </is>
      </c>
      <c r="N47" s="195" t="n">
        <v>2026</v>
      </c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93" t="n"/>
    </row>
    <row r="48">
      <c r="A48" s="195" t="n"/>
      <c r="B48" s="183" t="n">
        <v>45</v>
      </c>
      <c r="C48" s="195" t="inlineStr">
        <is>
          <t>AVELINO ROMERO MARCELINO</t>
        </is>
      </c>
      <c r="D48" s="544" t="n">
        <v>300</v>
      </c>
      <c r="E48" s="545" t="n">
        <v>150</v>
      </c>
      <c r="F48" s="183" t="n">
        <v>1</v>
      </c>
      <c r="G48" s="546" t="n">
        <v>320</v>
      </c>
      <c r="H48" s="183" t="inlineStr">
        <is>
          <t>NO</t>
        </is>
      </c>
      <c r="I48" s="195" t="n"/>
      <c r="J48" s="196" t="n"/>
      <c r="K48" s="195" t="n">
        <v>6</v>
      </c>
      <c r="L48" s="195" t="n"/>
      <c r="M48" s="195" t="inlineStr">
        <is>
          <t>19 PTE. ESQ. 9 SUR</t>
        </is>
      </c>
      <c r="N48" s="195" t="n">
        <v>2026</v>
      </c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</row>
    <row r="49">
      <c r="A49" s="195" t="n"/>
      <c r="B49" s="183" t="n">
        <v>46</v>
      </c>
      <c r="C49" s="195" t="inlineStr">
        <is>
          <t>AVELINO ROMERO MAURA</t>
        </is>
      </c>
      <c r="D49" s="544" t="n">
        <v>300</v>
      </c>
      <c r="E49" s="545" t="n">
        <v>150</v>
      </c>
      <c r="F49" s="183" t="n">
        <v>1</v>
      </c>
      <c r="G49" s="546" t="n">
        <v>320</v>
      </c>
      <c r="H49" s="183" t="inlineStr">
        <is>
          <t>NO</t>
        </is>
      </c>
      <c r="I49" s="195" t="n"/>
      <c r="J49" s="196" t="n"/>
      <c r="K49" s="195" t="n"/>
      <c r="L49" s="195" t="n"/>
      <c r="M49" s="195" t="inlineStr">
        <is>
          <t>19 PTE. ESQ. 9 SUR</t>
        </is>
      </c>
      <c r="N49" s="195" t="n">
        <v>2026</v>
      </c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</row>
    <row r="50">
      <c r="A50" s="195" t="n"/>
      <c r="B50" s="183" t="n">
        <v>47</v>
      </c>
      <c r="C50" s="195" t="inlineStr">
        <is>
          <t>AVELINO ROMERO MAXIMINO</t>
        </is>
      </c>
      <c r="D50" s="544" t="n">
        <v>300</v>
      </c>
      <c r="E50" s="545" t="n">
        <v>150</v>
      </c>
      <c r="F50" s="183" t="n">
        <v>1</v>
      </c>
      <c r="G50" s="546" t="n">
        <v>320</v>
      </c>
      <c r="H50" s="183" t="inlineStr">
        <is>
          <t>NO</t>
        </is>
      </c>
      <c r="I50" s="195" t="n"/>
      <c r="J50" s="196" t="n"/>
      <c r="K50" s="195" t="n"/>
      <c r="L50" s="195" t="n"/>
      <c r="M50" s="195" t="inlineStr">
        <is>
          <t>9 SUR ENTRE 19 Y 21 PTE.</t>
        </is>
      </c>
      <c r="N50" s="195" t="n">
        <v>2026</v>
      </c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</row>
    <row r="51">
      <c r="A51" s="195" t="n"/>
      <c r="B51" s="183" t="n">
        <v>48</v>
      </c>
      <c r="C51" s="195" t="inlineStr">
        <is>
          <t>AVELINO SANTOS ALFONSO</t>
        </is>
      </c>
      <c r="D51" s="544" t="n">
        <v>300</v>
      </c>
      <c r="E51" s="545" t="n">
        <v>150</v>
      </c>
      <c r="F51" s="183" t="n">
        <v>1</v>
      </c>
      <c r="G51" s="546" t="n">
        <v>320</v>
      </c>
      <c r="H51" s="183" t="inlineStr">
        <is>
          <t>NO</t>
        </is>
      </c>
      <c r="I51" s="195" t="n"/>
      <c r="J51" s="196" t="n"/>
      <c r="K51" s="195" t="n"/>
      <c r="L51" s="195" t="n"/>
      <c r="M51" s="195" t="inlineStr">
        <is>
          <t>9 SUR ENTRE 19 Y 21 PTE.</t>
        </is>
      </c>
      <c r="N51" s="195" t="n">
        <v>2026</v>
      </c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</row>
    <row r="52">
      <c r="A52" s="195" t="n"/>
      <c r="B52" s="183" t="n">
        <v>49</v>
      </c>
      <c r="C52" s="195" t="inlineStr">
        <is>
          <t>AVELINO SANTOS FRANCISCO</t>
        </is>
      </c>
      <c r="D52" s="544" t="n">
        <v>300</v>
      </c>
      <c r="E52" s="545" t="n">
        <v>150</v>
      </c>
      <c r="F52" s="183" t="n">
        <v>1</v>
      </c>
      <c r="G52" s="546" t="n">
        <v>320</v>
      </c>
      <c r="H52" s="183" t="inlineStr">
        <is>
          <t>NO</t>
        </is>
      </c>
      <c r="I52" s="195" t="n"/>
      <c r="J52" s="196" t="n"/>
      <c r="K52" s="195" t="n"/>
      <c r="L52" s="195" t="n"/>
      <c r="M52" s="195" t="inlineStr">
        <is>
          <t xml:space="preserve">11 SUR  ENTRE LA 21 Y LATERAL VALSEQUILLO </t>
        </is>
      </c>
      <c r="N52" s="195" t="n">
        <v>2025</v>
      </c>
      <c r="O52" s="195" t="inlineStr">
        <is>
          <t>PAGADO</t>
        </is>
      </c>
      <c r="P52" s="195" t="inlineStr">
        <is>
          <t>PAGADO</t>
        </is>
      </c>
      <c r="Q52" s="195" t="inlineStr">
        <is>
          <t>PAGADO</t>
        </is>
      </c>
      <c r="R52" s="195" t="inlineStr">
        <is>
          <t>PAGADO</t>
        </is>
      </c>
      <c r="S52" s="195" t="inlineStr">
        <is>
          <t>PAGADO</t>
        </is>
      </c>
      <c r="T52" s="195" t="inlineStr">
        <is>
          <t>PAGADO</t>
        </is>
      </c>
      <c r="U52" s="195" t="inlineStr">
        <is>
          <t>PAGADO</t>
        </is>
      </c>
      <c r="V52" s="195" t="inlineStr">
        <is>
          <t>PAGADO</t>
        </is>
      </c>
      <c r="W52" s="195" t="inlineStr">
        <is>
          <t>PAGADO</t>
        </is>
      </c>
      <c r="X52" s="195" t="inlineStr">
        <is>
          <t>PAGADO</t>
        </is>
      </c>
      <c r="Y52" s="195" t="inlineStr">
        <is>
          <t>PAGADO</t>
        </is>
      </c>
      <c r="Z52" s="195" t="n"/>
      <c r="AA52" s="195" t="n"/>
      <c r="AB52" t="inlineStr">
        <is>
          <t>PAGA UN INQ. SEPTIEMBRE 2019 1 MES</t>
        </is>
      </c>
    </row>
    <row r="53">
      <c r="A53" s="195" t="n"/>
      <c r="B53" s="183" t="n">
        <v>50</v>
      </c>
      <c r="C53" s="195" t="inlineStr">
        <is>
          <t>AVELINO SANTOS GAUDENCIO</t>
        </is>
      </c>
      <c r="D53" s="544" t="n">
        <v>300</v>
      </c>
      <c r="E53" s="545" t="n">
        <v>150</v>
      </c>
      <c r="F53" s="183" t="n">
        <v>1</v>
      </c>
      <c r="G53" s="546" t="n">
        <v>320</v>
      </c>
      <c r="H53" s="195" t="inlineStr">
        <is>
          <t>NO</t>
        </is>
      </c>
      <c r="I53" s="195" t="n"/>
      <c r="J53" s="196" t="n"/>
      <c r="K53" s="195" t="n"/>
      <c r="L53" s="195" t="n"/>
      <c r="M53" s="195" t="inlineStr">
        <is>
          <t>21 PTE- ESQ. 7 SUR</t>
        </is>
      </c>
      <c r="N53" s="195" t="n">
        <v>2026</v>
      </c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</row>
    <row r="54">
      <c r="A54" s="195" t="n"/>
      <c r="B54" s="127" t="n">
        <v>51</v>
      </c>
      <c r="C54" s="195" t="inlineStr">
        <is>
          <t>AVELINO SANTOS GRICELDA</t>
        </is>
      </c>
      <c r="D54" s="544" t="n">
        <v>300</v>
      </c>
      <c r="E54" s="545" t="n">
        <v>150</v>
      </c>
      <c r="F54" s="183" t="n">
        <v>1</v>
      </c>
      <c r="G54" s="546" t="n">
        <v>320</v>
      </c>
      <c r="H54" s="183" t="inlineStr">
        <is>
          <t>NO</t>
        </is>
      </c>
      <c r="I54" s="195" t="n">
        <v>1</v>
      </c>
      <c r="J54" s="196" t="n"/>
      <c r="K54" s="195" t="n"/>
      <c r="L54" s="195" t="n"/>
      <c r="M54" s="195" t="inlineStr">
        <is>
          <t xml:space="preserve">9 SUR ENTRE 21 PTE. Y CANAL </t>
        </is>
      </c>
      <c r="N54" s="195" t="n">
        <v>2026</v>
      </c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93" t="inlineStr">
        <is>
          <t>PENDIENTES ASISTENCIAS  AÑO 2019</t>
        </is>
      </c>
    </row>
    <row r="55">
      <c r="A55" s="195" t="n"/>
      <c r="B55" s="127" t="inlineStr">
        <is>
          <t>51A</t>
        </is>
      </c>
      <c r="C55" s="195" t="inlineStr">
        <is>
          <t>AVELINO SANTOS GRISELDA</t>
        </is>
      </c>
      <c r="D55" s="544" t="n">
        <v>300</v>
      </c>
      <c r="E55" s="545" t="n">
        <v>150</v>
      </c>
      <c r="F55" s="183" t="n">
        <v>1</v>
      </c>
      <c r="G55" s="546" t="n"/>
      <c r="H55" s="183" t="n"/>
      <c r="I55" s="195" t="n"/>
      <c r="J55" s="196" t="n"/>
      <c r="K55" s="195" t="n"/>
      <c r="L55" s="195" t="n"/>
      <c r="M55" s="195" t="inlineStr">
        <is>
          <t>15 PONIENTE 1303 ENTRE 13 Y 15 SUR</t>
        </is>
      </c>
      <c r="N55" s="195" t="n">
        <v>2026</v>
      </c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93" t="n"/>
    </row>
    <row r="56">
      <c r="A56" s="195" t="n"/>
      <c r="B56" s="183" t="n">
        <v>52</v>
      </c>
      <c r="C56" s="195" t="inlineStr">
        <is>
          <t>AVELINO SANTOS HERMELINDA GUADALUPE</t>
        </is>
      </c>
      <c r="D56" s="544" t="n">
        <v>300</v>
      </c>
      <c r="E56" s="545" t="n">
        <v>150</v>
      </c>
      <c r="F56" s="183" t="n">
        <v>1</v>
      </c>
      <c r="G56" s="546" t="n">
        <v>320</v>
      </c>
      <c r="H56" s="183" t="inlineStr">
        <is>
          <t>NO</t>
        </is>
      </c>
      <c r="I56" s="195" t="n"/>
      <c r="J56" s="196" t="n"/>
      <c r="K56" s="195" t="n"/>
      <c r="L56" s="195" t="inlineStr">
        <is>
          <t>PAGA UN INQUILINO HASTA MARZO DE 2025 Y DIO DE BAJA</t>
        </is>
      </c>
      <c r="M56" s="195" t="inlineStr">
        <is>
          <t>11 SUR ENTRE 21 PTE, Y CANAL</t>
        </is>
      </c>
      <c r="N56" s="195" t="n">
        <v>2025</v>
      </c>
      <c r="O56" s="195" t="inlineStr">
        <is>
          <t>PAGADO</t>
        </is>
      </c>
      <c r="P56" s="195" t="inlineStr">
        <is>
          <t>PAGADO</t>
        </is>
      </c>
      <c r="Q56" s="195" t="inlineStr">
        <is>
          <t>PAGADO</t>
        </is>
      </c>
      <c r="R56" s="195" t="inlineStr">
        <is>
          <t>PAGADO</t>
        </is>
      </c>
      <c r="S56" s="195" t="inlineStr">
        <is>
          <t>PAGADO</t>
        </is>
      </c>
      <c r="T56" s="195" t="inlineStr">
        <is>
          <t>PAGADO</t>
        </is>
      </c>
      <c r="U56" s="195" t="n"/>
      <c r="V56" s="195" t="n"/>
      <c r="W56" s="195" t="n"/>
      <c r="X56" s="195" t="n"/>
      <c r="Y56" s="195" t="n"/>
      <c r="Z56" s="195" t="n"/>
      <c r="AA56" s="195" t="n"/>
    </row>
    <row r="57">
      <c r="A57" s="195" t="n"/>
      <c r="B57" s="183" t="n">
        <v>53</v>
      </c>
      <c r="C57" s="195" t="inlineStr">
        <is>
          <t xml:space="preserve">AVELINO SANTOS JULIA </t>
        </is>
      </c>
      <c r="D57" s="544" t="n">
        <v>300</v>
      </c>
      <c r="E57" s="545" t="n">
        <v>150</v>
      </c>
      <c r="F57" s="183" t="n">
        <v>1</v>
      </c>
      <c r="G57" s="546" t="n">
        <v>320</v>
      </c>
      <c r="H57" s="183" t="inlineStr">
        <is>
          <t>NO</t>
        </is>
      </c>
      <c r="I57" s="195" t="n"/>
      <c r="J57" s="196" t="n"/>
      <c r="K57" s="195" t="n"/>
      <c r="L57" s="195" t="n"/>
      <c r="M57" s="195" t="inlineStr">
        <is>
          <t>11 SUR ENTRE 21 PTE. Y CANAL</t>
        </is>
      </c>
      <c r="N57" s="195" t="n">
        <v>2026</v>
      </c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</row>
    <row r="58">
      <c r="A58" s="195" t="n"/>
      <c r="B58" s="183" t="n">
        <v>54</v>
      </c>
      <c r="C58" s="195" t="inlineStr">
        <is>
          <t>SANTOS PELAEZ MARCELO</t>
        </is>
      </c>
      <c r="D58" s="544" t="n">
        <v>300</v>
      </c>
      <c r="E58" s="545" t="n">
        <v>300</v>
      </c>
      <c r="F58" s="183" t="n">
        <v>2</v>
      </c>
      <c r="G58" s="546" t="n">
        <v>640</v>
      </c>
      <c r="H58" s="183" t="n"/>
      <c r="I58" s="195" t="n"/>
      <c r="J58" s="196" t="n"/>
      <c r="K58" s="195" t="n"/>
      <c r="L58" s="195" t="n"/>
      <c r="M58" s="195" t="inlineStr">
        <is>
          <t>CALLE 15 SUR 1306  Y ESQ. 13 PTE. Y CALLE SAN ANTONIO</t>
        </is>
      </c>
      <c r="N58" s="195" t="n">
        <v>2025</v>
      </c>
      <c r="O58" s="195" t="inlineStr">
        <is>
          <t>PAGADO</t>
        </is>
      </c>
      <c r="P58" s="195" t="inlineStr">
        <is>
          <t>PAGADO</t>
        </is>
      </c>
      <c r="Q58" s="195" t="inlineStr">
        <is>
          <t>PAGADO</t>
        </is>
      </c>
      <c r="R58" s="195" t="inlineStr">
        <is>
          <t>PAGADO</t>
        </is>
      </c>
      <c r="S58" s="195" t="inlineStr">
        <is>
          <t>PAGADO</t>
        </is>
      </c>
      <c r="T58" s="195" t="inlineStr">
        <is>
          <t>PAGADO</t>
        </is>
      </c>
      <c r="U58" s="195" t="inlineStr">
        <is>
          <t>PAGADO</t>
        </is>
      </c>
      <c r="V58" s="195" t="inlineStr">
        <is>
          <t>PAGADO</t>
        </is>
      </c>
      <c r="W58" s="195" t="inlineStr">
        <is>
          <t>PAGADO</t>
        </is>
      </c>
      <c r="X58" s="195" t="n"/>
      <c r="Y58" s="195" t="n"/>
      <c r="Z58" s="195" t="n"/>
      <c r="AA58" s="195" t="n"/>
      <c r="AB58" t="inlineStr">
        <is>
          <t>INQ  DADO DE ALTA EN SEP 2017</t>
        </is>
      </c>
    </row>
    <row r="59">
      <c r="A59" s="195" t="n"/>
      <c r="B59" s="183" t="n">
        <v>55</v>
      </c>
      <c r="C59" s="195" t="inlineStr">
        <is>
          <t>AVELINO SANTOS NATIVIDAD</t>
        </is>
      </c>
      <c r="D59" s="544" t="n">
        <v>300</v>
      </c>
      <c r="E59" s="545" t="n">
        <v>150</v>
      </c>
      <c r="F59" s="183" t="n">
        <v>1</v>
      </c>
      <c r="G59" s="546" t="n">
        <v>320</v>
      </c>
      <c r="H59" s="183" t="inlineStr">
        <is>
          <t>NO</t>
        </is>
      </c>
      <c r="I59" s="195" t="n"/>
      <c r="J59" s="196" t="n"/>
      <c r="K59" s="195" t="n"/>
      <c r="L59" s="195" t="n"/>
      <c r="M59" s="195" t="inlineStr">
        <is>
          <t>9 SUR ENTRE 21 PTE Y CANAL</t>
        </is>
      </c>
      <c r="N59" s="195" t="n">
        <v>2026</v>
      </c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inlineStr">
        <is>
          <t> </t>
        </is>
      </c>
      <c r="Y59" s="195" t="n"/>
      <c r="Z59" s="195" t="n"/>
      <c r="AA59" s="195" t="n"/>
      <c r="AB59" s="93" t="inlineStr">
        <is>
          <t>PAGO INASISTENCIAS ENERO A MAYO 2019</t>
        </is>
      </c>
    </row>
    <row r="60" ht="15" customHeight="1" s="308">
      <c r="A60" s="172" t="inlineStr">
        <is>
          <t>BAJA POR EDAD AVANZADA</t>
        </is>
      </c>
      <c r="B60" s="170" t="n">
        <v>56</v>
      </c>
      <c r="C60" s="172" t="inlineStr">
        <is>
          <t>AVELINO SANTOS VILIULFO</t>
        </is>
      </c>
      <c r="D60" s="549" t="n"/>
      <c r="E60" s="550" t="n"/>
      <c r="F60" s="183" t="n"/>
      <c r="G60" s="546" t="n"/>
      <c r="H60" s="183" t="n"/>
      <c r="I60" s="195" t="n"/>
      <c r="J60" s="196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72" t="inlineStr">
        <is>
          <t>BAJA POR EDAD AVANZADA</t>
        </is>
      </c>
      <c r="AB60" s="93" t="n"/>
    </row>
    <row r="61">
      <c r="A61" s="195" t="n"/>
      <c r="B61" s="183" t="n">
        <v>57</v>
      </c>
      <c r="C61" s="195" t="inlineStr">
        <is>
          <t>BARCENAS AVELINO EDITH</t>
        </is>
      </c>
      <c r="D61" s="544" t="n">
        <v>300</v>
      </c>
      <c r="E61" s="545" t="n">
        <v>150</v>
      </c>
      <c r="F61" s="183" t="n">
        <v>1</v>
      </c>
      <c r="G61" s="546" t="n">
        <v>320</v>
      </c>
      <c r="H61" s="183" t="n"/>
      <c r="I61" s="195" t="n"/>
      <c r="J61" s="196" t="n"/>
      <c r="K61" s="195" t="n"/>
      <c r="L61" s="195" t="n"/>
      <c r="M61" s="195" t="inlineStr">
        <is>
          <t>7 SUR  ESQ. 11 PTE.</t>
        </is>
      </c>
      <c r="N61" s="195" t="n">
        <v>2026</v>
      </c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93" t="inlineStr">
        <is>
          <t>PAGO 3 INASISTENCIAS</t>
        </is>
      </c>
    </row>
    <row r="62">
      <c r="A62" s="195" t="n"/>
      <c r="B62" s="183" t="n">
        <v>58</v>
      </c>
      <c r="C62" s="195" t="inlineStr">
        <is>
          <t>BECERRA SANCHEZ JESUS</t>
        </is>
      </c>
      <c r="D62" s="544" t="n">
        <v>300</v>
      </c>
      <c r="E62" s="545" t="n">
        <v>150</v>
      </c>
      <c r="F62" s="183" t="n">
        <v>1</v>
      </c>
      <c r="G62" s="546" t="n">
        <v>320</v>
      </c>
      <c r="H62" s="183" t="n"/>
      <c r="I62" s="195" t="n"/>
      <c r="J62" s="196" t="n"/>
      <c r="K62" s="195" t="n"/>
      <c r="L62" s="195" t="inlineStr">
        <is>
          <t>PAGO A OCTUBRE DE 2024 EJOTEROS Y DA DE BAJA</t>
        </is>
      </c>
      <c r="M62" s="195" t="inlineStr">
        <is>
          <t>17 SUR ENTRE 17 PTE Y CANAL</t>
        </is>
      </c>
      <c r="N62" s="195" t="n">
        <v>2026</v>
      </c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</row>
    <row r="63">
      <c r="A63" s="195" t="n"/>
      <c r="B63" s="183" t="n">
        <v>59</v>
      </c>
      <c r="C63" s="195" t="inlineStr">
        <is>
          <t xml:space="preserve">ZAMORA ROSAS RAFAEL </t>
        </is>
      </c>
      <c r="D63" s="544" t="n">
        <v>300</v>
      </c>
      <c r="E63" s="545" t="n">
        <v>150</v>
      </c>
      <c r="F63" s="183" t="n"/>
      <c r="G63" s="546" t="n">
        <v>320</v>
      </c>
      <c r="H63" s="183" t="n"/>
      <c r="I63" s="195" t="n">
        <v>1</v>
      </c>
      <c r="J63" s="196" t="n"/>
      <c r="K63" s="195" t="n"/>
      <c r="L63" s="195" t="n"/>
      <c r="M63" s="195" t="inlineStr">
        <is>
          <t>PRIVADA DE LA SIETE  SUR S/N</t>
        </is>
      </c>
      <c r="N63" s="195" t="n">
        <v>2026</v>
      </c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</row>
    <row r="64">
      <c r="A64" s="195" t="n"/>
      <c r="B64" s="127" t="n">
        <v>60</v>
      </c>
      <c r="C64" s="195" t="inlineStr">
        <is>
          <t>BENITEZ RAMOS MARIA CONCEPCION</t>
        </is>
      </c>
      <c r="D64" s="544" t="n">
        <v>300</v>
      </c>
      <c r="E64" s="545" t="n">
        <v>150</v>
      </c>
      <c r="F64" s="183" t="n">
        <v>1</v>
      </c>
      <c r="G64" s="546" t="n">
        <v>320</v>
      </c>
      <c r="H64" s="183" t="n"/>
      <c r="I64" s="195" t="n"/>
      <c r="J64" s="196" t="n"/>
      <c r="K64" s="195" t="n"/>
      <c r="L64" s="195" t="n"/>
      <c r="M64" s="195" t="inlineStr">
        <is>
          <t>CALE 15 SUR NO 1902 -A</t>
        </is>
      </c>
      <c r="N64" s="195" t="n">
        <v>2026</v>
      </c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</row>
    <row r="65">
      <c r="A65" s="195" t="n"/>
      <c r="B65" s="183" t="n">
        <v>61</v>
      </c>
      <c r="C65" s="195" t="inlineStr">
        <is>
          <t>BERNARDO DE JESUS SAUL</t>
        </is>
      </c>
      <c r="D65" s="544" t="n">
        <v>300</v>
      </c>
      <c r="E65" s="545" t="n">
        <v>150</v>
      </c>
      <c r="F65" s="183" t="n">
        <v>1</v>
      </c>
      <c r="G65" s="546" t="n">
        <v>320</v>
      </c>
      <c r="H65" s="183" t="n"/>
      <c r="I65" s="195" t="n"/>
      <c r="J65" s="196" t="n"/>
      <c r="K65" s="195" t="n"/>
      <c r="L65" s="195" t="n"/>
      <c r="M65" s="195" t="inlineStr">
        <is>
          <t>13 SUR ENTRE 15 Y 17 PTE.</t>
        </is>
      </c>
      <c r="N65" s="195" t="n">
        <v>2026</v>
      </c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</row>
    <row r="66" ht="15" customHeight="1" s="308">
      <c r="A66" s="169" t="inlineStr">
        <is>
          <t>CANCELADA</t>
        </is>
      </c>
      <c r="B66" s="170" t="n">
        <v>62</v>
      </c>
      <c r="C66" s="172" t="inlineStr">
        <is>
          <t>BONILLA MUÑOZ HILDA</t>
        </is>
      </c>
      <c r="D66" s="549" t="n"/>
      <c r="E66" s="550" t="n"/>
      <c r="F66" s="170" t="n">
        <v>1</v>
      </c>
      <c r="G66" s="551" t="n"/>
      <c r="H66" s="170" t="n"/>
      <c r="I66" s="172" t="n"/>
      <c r="J66" s="173" t="n"/>
      <c r="K66" s="172" t="n"/>
      <c r="L66" s="172" t="n"/>
      <c r="M66" s="172" t="inlineStr">
        <is>
          <t>9 SUR ENTRE 21 PTE Y CANAL</t>
        </is>
      </c>
      <c r="N66" s="195" t="n">
        <v>0</v>
      </c>
      <c r="O66" s="172" t="inlineStr">
        <is>
          <t>CANCELADA</t>
        </is>
      </c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69" t="inlineStr">
        <is>
          <t>CANCELADA</t>
        </is>
      </c>
    </row>
    <row r="67">
      <c r="A67" s="195" t="n"/>
      <c r="B67" s="183" t="n">
        <v>63</v>
      </c>
      <c r="C67" s="180" t="inlineStr">
        <is>
          <t>BOURET FLORES AMELIA</t>
        </is>
      </c>
      <c r="D67" s="552" t="n">
        <v>300</v>
      </c>
      <c r="E67" s="553" t="n">
        <v>150</v>
      </c>
      <c r="F67" s="183" t="n">
        <v>1</v>
      </c>
      <c r="G67" s="546" t="n">
        <v>320</v>
      </c>
      <c r="H67" s="183" t="n"/>
      <c r="I67" s="195" t="n"/>
      <c r="J67" s="195" t="n"/>
      <c r="K67" s="195" t="n"/>
      <c r="L67" s="195" t="n"/>
      <c r="M67" s="195" t="inlineStr">
        <is>
          <t xml:space="preserve">13 PTE ENTRE 7 Y 9 SUR </t>
        </is>
      </c>
      <c r="N67" s="195" t="n">
        <v>2026</v>
      </c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t="inlineStr">
        <is>
          <t>PAGO INQ. MAYO 2015 ENERO 2016</t>
        </is>
      </c>
    </row>
    <row r="68" ht="15" customHeight="1" s="308">
      <c r="A68" s="158" t="inlineStr">
        <is>
          <t>CANCELADA</t>
        </is>
      </c>
      <c r="B68" s="183" t="n">
        <v>64</v>
      </c>
      <c r="C68" s="195" t="inlineStr">
        <is>
          <t>BRAMBILLA SANTIAGO CIRILO</t>
        </is>
      </c>
      <c r="D68" s="544" t="n">
        <v>300</v>
      </c>
      <c r="E68" s="545" t="n">
        <v>150</v>
      </c>
      <c r="F68" s="183" t="n">
        <v>1</v>
      </c>
      <c r="G68" s="546" t="n">
        <v>320</v>
      </c>
      <c r="H68" s="183" t="n"/>
      <c r="I68" s="195" t="n"/>
      <c r="J68" s="196" t="n"/>
      <c r="K68" s="195" t="n"/>
      <c r="L68" s="195" t="n"/>
      <c r="M68" s="195" t="inlineStr">
        <is>
          <t>15 PONIENTE ENTRE 7 Y 9 SUR</t>
        </is>
      </c>
      <c r="N68" s="195" t="n">
        <v>2026</v>
      </c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58" t="inlineStr">
        <is>
          <t>CANCELADA</t>
        </is>
      </c>
    </row>
    <row r="69">
      <c r="A69" s="195" t="n"/>
      <c r="B69" s="183" t="n">
        <v>65</v>
      </c>
      <c r="C69" s="195" t="inlineStr">
        <is>
          <t>BRETON LIMON ALICIA</t>
        </is>
      </c>
      <c r="D69" s="544" t="n">
        <v>300</v>
      </c>
      <c r="E69" s="545" t="n">
        <v>150</v>
      </c>
      <c r="F69" s="183" t="n">
        <v>1</v>
      </c>
      <c r="G69" s="546" t="n">
        <v>320</v>
      </c>
      <c r="H69" s="183" t="n">
        <v>300</v>
      </c>
      <c r="I69" s="195" t="n"/>
      <c r="J69" s="196" t="n"/>
      <c r="K69" s="195" t="n"/>
      <c r="L69" s="195" t="n"/>
      <c r="M69" s="195" t="inlineStr">
        <is>
          <t>17 PONIENTE ENTRE 9 Y 11 SUR</t>
        </is>
      </c>
      <c r="N69" s="195" t="n">
        <v>2026</v>
      </c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</row>
    <row r="70" ht="16.5" customHeight="1" s="308">
      <c r="A70" s="195" t="n"/>
      <c r="B70" s="183" t="n">
        <v>66</v>
      </c>
      <c r="C70" s="195" t="inlineStr">
        <is>
          <t xml:space="preserve">PELAEZ VAZQUEZ GUADALUPE </t>
        </is>
      </c>
      <c r="D70" s="544" t="n">
        <v>300</v>
      </c>
      <c r="E70" s="545" t="n">
        <v>150</v>
      </c>
      <c r="F70" s="183" t="n">
        <v>1</v>
      </c>
      <c r="G70" s="546" t="n">
        <v>320</v>
      </c>
      <c r="H70" s="183" t="n"/>
      <c r="I70" s="195" t="n"/>
      <c r="J70" s="196" t="n"/>
      <c r="K70" s="195" t="n"/>
      <c r="L70" s="195" t="n"/>
      <c r="M70" s="195" t="inlineStr">
        <is>
          <t>15 SUR ENTRE 15 Y 17 PTE</t>
        </is>
      </c>
      <c r="N70" s="195" t="n">
        <v>2025</v>
      </c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inlineStr">
        <is>
          <t>PENDIENTE 6 INASISTENCIAS</t>
        </is>
      </c>
      <c r="Z70" s="195" t="n"/>
      <c r="AA70" s="195" t="n"/>
    </row>
    <row r="71">
      <c r="A71" s="195" t="n"/>
      <c r="B71" s="183" t="n">
        <v>67</v>
      </c>
      <c r="C71" s="195" t="inlineStr">
        <is>
          <t xml:space="preserve">RIOS SALAS DIANA MARIA </t>
        </is>
      </c>
      <c r="D71" s="544" t="n">
        <v>300</v>
      </c>
      <c r="E71" s="545" t="n">
        <v>150</v>
      </c>
      <c r="F71" s="183" t="n">
        <v>1</v>
      </c>
      <c r="G71" s="546" t="n">
        <v>320</v>
      </c>
      <c r="H71" s="183" t="n"/>
      <c r="I71" s="195" t="n"/>
      <c r="J71" s="196" t="n"/>
      <c r="K71" s="195" t="n"/>
      <c r="L71" s="195" t="n"/>
      <c r="M71" s="195" t="inlineStr">
        <is>
          <t>9 SUR ENTRE 21 PTE Y CANAL</t>
        </is>
      </c>
      <c r="N71" s="195" t="n">
        <v>2026</v>
      </c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</row>
    <row r="72">
      <c r="A72" s="195" t="n"/>
      <c r="B72" s="183" t="n">
        <v>68</v>
      </c>
      <c r="C72" s="195" t="inlineStr">
        <is>
          <t>CADENA SANTOS  MARIA  DEL CARMEN</t>
        </is>
      </c>
      <c r="D72" s="544" t="n">
        <v>300</v>
      </c>
      <c r="E72" s="545" t="n">
        <v>150</v>
      </c>
      <c r="F72" s="183" t="n">
        <v>1</v>
      </c>
      <c r="G72" s="546" t="n">
        <v>320</v>
      </c>
      <c r="H72" s="183" t="n"/>
      <c r="I72" s="195" t="n">
        <v>1</v>
      </c>
      <c r="J72" s="196" t="n"/>
      <c r="K72" s="195" t="n"/>
      <c r="L72" s="195" t="n"/>
      <c r="M72" s="195" t="inlineStr">
        <is>
          <t>15 PONIENTE ENTRE 9 Y 11 SUR</t>
        </is>
      </c>
      <c r="N72" s="195" t="n">
        <v>2026</v>
      </c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</row>
    <row r="73" ht="15" customHeight="1" s="308">
      <c r="A73" s="195" t="n"/>
      <c r="B73" s="183" t="n">
        <v>69</v>
      </c>
      <c r="C73" s="195" t="inlineStr">
        <is>
          <t>BECERRA SANCHEZ BRENDA</t>
        </is>
      </c>
      <c r="D73" s="544" t="n">
        <v>300</v>
      </c>
      <c r="E73" s="545" t="n">
        <v>150</v>
      </c>
      <c r="F73" s="183" t="n"/>
      <c r="G73" s="546" t="n"/>
      <c r="H73" s="183" t="n"/>
      <c r="I73" s="195" t="n">
        <v>1</v>
      </c>
      <c r="J73" s="196" t="n"/>
      <c r="K73" s="195" t="n"/>
      <c r="L73" s="195" t="inlineStr">
        <is>
          <t>ALTA 28 DE ENERO 2024</t>
        </is>
      </c>
      <c r="M73" s="195" t="inlineStr">
        <is>
          <t>17 SUR 1509</t>
        </is>
      </c>
      <c r="N73" s="195" t="n">
        <v>2026</v>
      </c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</row>
    <row r="74">
      <c r="A74" s="195" t="n"/>
      <c r="B74" s="183" t="n">
        <v>70</v>
      </c>
      <c r="C74" s="195" t="inlineStr">
        <is>
          <t>CADENA SANTOS IGNACIO</t>
        </is>
      </c>
      <c r="D74" s="544" t="n">
        <v>300</v>
      </c>
      <c r="E74" s="545" t="n">
        <v>150</v>
      </c>
      <c r="F74" s="183" t="n">
        <v>1</v>
      </c>
      <c r="G74" s="546" t="n">
        <v>320</v>
      </c>
      <c r="H74" s="183" t="n"/>
      <c r="I74" s="195" t="n"/>
      <c r="J74" s="196" t="n"/>
      <c r="K74" s="195" t="n"/>
      <c r="L74" s="195" t="n"/>
      <c r="M74" s="195" t="inlineStr">
        <is>
          <t>15 PTE ESQ. 11 SUR</t>
        </is>
      </c>
      <c r="N74" s="195" t="n">
        <v>2026</v>
      </c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93" t="inlineStr">
        <is>
          <t>PENDIENTE INASISTENCIAS 2019</t>
        </is>
      </c>
    </row>
    <row r="75">
      <c r="A75" s="195" t="n"/>
      <c r="B75" s="183" t="n">
        <v>71</v>
      </c>
      <c r="C75" s="195" t="inlineStr">
        <is>
          <t>CADENA SANTOS MARIA LUISA</t>
        </is>
      </c>
      <c r="D75" s="544" t="n">
        <v>300</v>
      </c>
      <c r="E75" s="545" t="n">
        <v>150</v>
      </c>
      <c r="F75" s="183" t="n">
        <v>1</v>
      </c>
      <c r="G75" s="546" t="n">
        <v>320</v>
      </c>
      <c r="H75" s="183" t="n"/>
      <c r="I75" s="195" t="n"/>
      <c r="J75" s="196" t="n"/>
      <c r="K75" s="195" t="n"/>
      <c r="L75" s="195" t="n"/>
      <c r="M75" s="195" t="inlineStr">
        <is>
          <t>15 PTE ENTRE 9 Y 11 SUR</t>
        </is>
      </c>
      <c r="N75" s="195" t="n">
        <v>2021</v>
      </c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</row>
    <row r="76">
      <c r="A76" s="195" t="n"/>
      <c r="B76" s="183" t="n">
        <v>72</v>
      </c>
      <c r="C76" s="195" t="inlineStr">
        <is>
          <t>CADENA SANTOS PEDRO</t>
        </is>
      </c>
      <c r="D76" s="544" t="n">
        <v>300</v>
      </c>
      <c r="E76" s="545" t="n">
        <v>150</v>
      </c>
      <c r="F76" s="183" t="n">
        <v>1</v>
      </c>
      <c r="G76" s="546" t="n">
        <v>320</v>
      </c>
      <c r="H76" s="183" t="n"/>
      <c r="I76" s="195" t="n"/>
      <c r="J76" s="196" t="n"/>
      <c r="K76" s="195" t="n"/>
      <c r="L76" s="195" t="n"/>
      <c r="M76" s="195" t="inlineStr">
        <is>
          <t>11 SUR ENTRE 15 Y 17 PTE</t>
        </is>
      </c>
      <c r="N76" s="195" t="n">
        <v>2025</v>
      </c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93" t="inlineStr">
        <is>
          <t>PENDIENTE INASISTENCIAS</t>
        </is>
      </c>
    </row>
    <row r="77" ht="15" customFormat="1" customHeight="1" s="98">
      <c r="A77" s="176" t="inlineStr">
        <is>
          <t>BAJA</t>
        </is>
      </c>
      <c r="B77" s="178" t="n">
        <v>73</v>
      </c>
      <c r="C77" s="180" t="inlineStr">
        <is>
          <t>ALDUCIN CALDERON GRISELDA</t>
        </is>
      </c>
      <c r="D77" s="552" t="n"/>
      <c r="E77" s="553" t="n"/>
      <c r="F77" s="178" t="n">
        <v>1</v>
      </c>
      <c r="G77" s="554" t="n">
        <v>320</v>
      </c>
      <c r="H77" s="178" t="n"/>
      <c r="I77" s="180" t="n"/>
      <c r="J77" s="181" t="n">
        <v>1</v>
      </c>
      <c r="K77" s="180" t="n"/>
      <c r="L77" s="180" t="n"/>
      <c r="M77" s="180" t="inlineStr">
        <is>
          <t>PRIVADA DE LA 7 SUR NO 703</t>
        </is>
      </c>
      <c r="N77" s="180" t="n">
        <v>0</v>
      </c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  <c r="AA77" s="176" t="inlineStr">
        <is>
          <t>BAJA</t>
        </is>
      </c>
    </row>
    <row r="78">
      <c r="A78" s="195" t="n"/>
      <c r="B78" s="183" t="n">
        <v>74</v>
      </c>
      <c r="C78" s="195" t="inlineStr">
        <is>
          <t>CAMACHO SANTOS HILDA</t>
        </is>
      </c>
      <c r="D78" s="544" t="n">
        <v>300</v>
      </c>
      <c r="E78" s="545" t="n">
        <v>150</v>
      </c>
      <c r="F78" s="183" t="n">
        <v>1</v>
      </c>
      <c r="G78" s="546" t="n">
        <v>320</v>
      </c>
      <c r="H78" s="183" t="n"/>
      <c r="I78" s="195" t="n"/>
      <c r="J78" s="196" t="n"/>
      <c r="K78" s="195" t="n"/>
      <c r="L78" s="195" t="n"/>
      <c r="M78" s="195" t="inlineStr">
        <is>
          <t>17 PTE ENTRE 9 Y 11 SUR</t>
        </is>
      </c>
      <c r="N78" s="195" t="n">
        <v>2026</v>
      </c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93" t="inlineStr">
        <is>
          <t>PENDIENTES MULTAS DE ABRIL A DICIMBRE 2018</t>
        </is>
      </c>
    </row>
    <row r="79">
      <c r="A79" s="195" t="n"/>
      <c r="B79" s="183" t="n">
        <v>75</v>
      </c>
      <c r="C79" s="195" t="inlineStr">
        <is>
          <t>CAMACHO SANTOS ROSA MARIA</t>
        </is>
      </c>
      <c r="D79" s="544" t="n">
        <v>1200</v>
      </c>
      <c r="E79" s="545" t="n">
        <v>600</v>
      </c>
      <c r="F79" s="183" t="n">
        <v>4</v>
      </c>
      <c r="G79" s="546" t="n">
        <v>1920</v>
      </c>
      <c r="H79" s="183" t="n"/>
      <c r="I79" s="195" t="n"/>
      <c r="J79" s="196" t="n">
        <v>6</v>
      </c>
      <c r="K79" s="195" t="n"/>
      <c r="L79" s="195" t="n"/>
      <c r="M79" s="195" t="inlineStr">
        <is>
          <t>17 PONIENTE ENTRE 11 Y 13 SUR</t>
        </is>
      </c>
      <c r="N79" s="195" t="n">
        <v>2025</v>
      </c>
      <c r="O79" s="195" t="inlineStr">
        <is>
          <t>PAGADO</t>
        </is>
      </c>
      <c r="P79" s="195" t="inlineStr">
        <is>
          <t>PAGADO</t>
        </is>
      </c>
      <c r="Q79" s="195" t="inlineStr">
        <is>
          <t>PAGADO</t>
        </is>
      </c>
      <c r="R79" s="195" t="inlineStr">
        <is>
          <t>PAGADO</t>
        </is>
      </c>
      <c r="S79" s="195" t="inlineStr">
        <is>
          <t>PAGADO</t>
        </is>
      </c>
      <c r="T79" s="195" t="inlineStr">
        <is>
          <t>PAGADO</t>
        </is>
      </c>
      <c r="U79" s="195" t="n"/>
      <c r="V79" s="195" t="n"/>
      <c r="W79" s="195" t="n"/>
      <c r="X79" s="195" t="n"/>
      <c r="Y79" s="195" t="n"/>
      <c r="Z79" s="195" t="n"/>
      <c r="AA79" s="195" t="n"/>
      <c r="AB79" t="inlineStr">
        <is>
          <t>PAGO DE 6 INQUILINOS MAYO Y JUNIO 2019</t>
        </is>
      </c>
    </row>
    <row r="80">
      <c r="A80" s="195" t="n"/>
      <c r="B80" s="183" t="n">
        <v>76</v>
      </c>
      <c r="C80" s="195" t="inlineStr">
        <is>
          <t>CANCINO CANO ANGEL</t>
        </is>
      </c>
      <c r="D80" s="544" t="n">
        <v>600</v>
      </c>
      <c r="E80" s="545" t="n">
        <v>300</v>
      </c>
      <c r="F80" s="183" t="n">
        <v>2</v>
      </c>
      <c r="G80" s="546" t="n">
        <v>640</v>
      </c>
      <c r="H80" s="183" t="n"/>
      <c r="I80" s="195" t="n"/>
      <c r="J80" s="196" t="n">
        <v>2</v>
      </c>
      <c r="K80" s="195" t="n"/>
      <c r="L80" s="195" t="n"/>
      <c r="M80" s="195" t="inlineStr">
        <is>
          <t>17 PTE ENTRE 13 Y 15 SUR Y 13 SUR ENTRE 17 PTE Y CANAL</t>
        </is>
      </c>
      <c r="N80" s="195" t="n">
        <v>2026</v>
      </c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</row>
    <row r="81">
      <c r="A81" s="195" t="n"/>
      <c r="B81" s="183" t="n">
        <v>77</v>
      </c>
      <c r="C81" s="195" t="inlineStr">
        <is>
          <t>CANCINO CANO JAVIER</t>
        </is>
      </c>
      <c r="D81" s="544" t="n">
        <v>300</v>
      </c>
      <c r="E81" s="545" t="n">
        <v>150</v>
      </c>
      <c r="F81" s="183" t="n">
        <v>1</v>
      </c>
      <c r="G81" s="546" t="n">
        <v>320</v>
      </c>
      <c r="H81" s="183" t="n"/>
      <c r="I81" s="195" t="n"/>
      <c r="J81" s="196" t="n"/>
      <c r="K81" s="195" t="n"/>
      <c r="L81" s="195" t="n"/>
      <c r="M81" s="195" t="inlineStr">
        <is>
          <t>17 PONIENTE ENTRE 13 Y 15 SUR</t>
        </is>
      </c>
      <c r="N81" s="195" t="n">
        <v>2026</v>
      </c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</row>
    <row r="82" ht="13.5" customHeight="1" s="308">
      <c r="A82" s="195" t="n"/>
      <c r="B82" s="183" t="n">
        <v>78</v>
      </c>
      <c r="C82" s="195" t="inlineStr">
        <is>
          <t>CANCINO CEBADA ARMANDO</t>
        </is>
      </c>
      <c r="D82" s="544" t="n">
        <v>300</v>
      </c>
      <c r="E82" s="545" t="n">
        <v>150</v>
      </c>
      <c r="F82" s="183" t="n"/>
      <c r="G82" s="546" t="n">
        <v>320</v>
      </c>
      <c r="H82" s="183" t="n"/>
      <c r="I82" s="195" t="n">
        <v>1</v>
      </c>
      <c r="J82" s="196" t="n"/>
      <c r="K82" s="195" t="n"/>
      <c r="L82" s="195" t="n"/>
      <c r="M82" s="195" t="inlineStr">
        <is>
          <t xml:space="preserve">17 PTE ENTRE 13 Y 15 SUR </t>
        </is>
      </c>
      <c r="N82" s="195" t="n">
        <v>2024</v>
      </c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</row>
    <row r="83" ht="13.5" customHeight="1" s="308">
      <c r="A83" s="195" t="n"/>
      <c r="B83" s="183" t="n">
        <v>79</v>
      </c>
      <c r="C83" s="195" t="inlineStr">
        <is>
          <t>CANCINO CEBADA CLARA</t>
        </is>
      </c>
      <c r="D83" s="544" t="n">
        <v>300</v>
      </c>
      <c r="E83" s="545" t="n">
        <v>150</v>
      </c>
      <c r="F83" s="183" t="n">
        <v>1</v>
      </c>
      <c r="G83" s="546" t="n">
        <v>320</v>
      </c>
      <c r="H83" s="183" t="n"/>
      <c r="I83" s="195" t="n"/>
      <c r="J83" s="196" t="n"/>
      <c r="K83" s="195" t="n"/>
      <c r="L83" s="195" t="n"/>
      <c r="M83" s="195" t="inlineStr">
        <is>
          <t xml:space="preserve">17 PTE ENTRE 13 Y 15 SUR </t>
        </is>
      </c>
      <c r="N83" s="195" t="n">
        <v>2025</v>
      </c>
      <c r="O83" s="195" t="inlineStr">
        <is>
          <t>PAGADO</t>
        </is>
      </c>
      <c r="P83" s="195" t="inlineStr">
        <is>
          <t>PAGADO</t>
        </is>
      </c>
      <c r="Q83" s="195" t="inlineStr">
        <is>
          <t>PAGADO</t>
        </is>
      </c>
      <c r="R83" s="195" t="inlineStr">
        <is>
          <t>PAGADO</t>
        </is>
      </c>
      <c r="S83" s="195" t="inlineStr">
        <is>
          <t>PAGADO</t>
        </is>
      </c>
      <c r="T83" s="195" t="inlineStr">
        <is>
          <t>PAGADO</t>
        </is>
      </c>
      <c r="U83" s="195" t="inlineStr">
        <is>
          <t>PAGADO</t>
        </is>
      </c>
      <c r="V83" s="195" t="inlineStr">
        <is>
          <t>PAGADO</t>
        </is>
      </c>
      <c r="W83" s="195" t="inlineStr">
        <is>
          <t>PAGADO</t>
        </is>
      </c>
      <c r="X83" s="195" t="n"/>
      <c r="Y83" s="195" t="n"/>
      <c r="Z83" s="195" t="n"/>
      <c r="AA83" s="195" t="n"/>
    </row>
    <row r="84">
      <c r="A84" s="195" t="n"/>
      <c r="B84" s="183" t="n">
        <v>80</v>
      </c>
      <c r="C84" s="195" t="inlineStr">
        <is>
          <t>CANCINO CEBADA JAVIER</t>
        </is>
      </c>
      <c r="D84" s="544" t="n">
        <v>300</v>
      </c>
      <c r="E84" s="545" t="n">
        <v>150</v>
      </c>
      <c r="F84" s="183" t="n"/>
      <c r="G84" s="546" t="n">
        <v>320</v>
      </c>
      <c r="H84" s="183" t="n"/>
      <c r="I84" s="195" t="n">
        <v>1</v>
      </c>
      <c r="J84" s="196" t="n"/>
      <c r="K84" s="195" t="n"/>
      <c r="L84" s="195" t="n"/>
      <c r="M84" s="195" t="inlineStr">
        <is>
          <t xml:space="preserve">17 PTE ENTRE 13 Y 15 SUR </t>
        </is>
      </c>
      <c r="N84" s="195" t="n">
        <v>2024</v>
      </c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</row>
    <row r="85">
      <c r="A85" s="195" t="n"/>
      <c r="B85" s="183" t="n">
        <v>81</v>
      </c>
      <c r="C85" s="195" t="inlineStr">
        <is>
          <t>CASTILLO ORDUÑA MARCELINO</t>
        </is>
      </c>
      <c r="D85" s="544" t="n">
        <v>300</v>
      </c>
      <c r="E85" s="545" t="n">
        <v>150</v>
      </c>
      <c r="F85" s="183" t="n">
        <v>1</v>
      </c>
      <c r="G85" s="546" t="n">
        <v>320</v>
      </c>
      <c r="H85" s="183" t="inlineStr">
        <is>
          <t>NO</t>
        </is>
      </c>
      <c r="I85" s="195" t="n"/>
      <c r="J85" s="196" t="n"/>
      <c r="K85" s="195" t="n"/>
      <c r="L85" s="195" t="n"/>
      <c r="M85" s="195" t="inlineStr">
        <is>
          <t>19 PTE ENTRE 7 Y 9 SUR</t>
        </is>
      </c>
      <c r="N85" s="195" t="n">
        <v>2026</v>
      </c>
      <c r="O85" s="172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</row>
    <row r="86">
      <c r="A86" s="195" t="n"/>
      <c r="B86" s="183" t="n">
        <v>82</v>
      </c>
      <c r="C86" s="195" t="inlineStr">
        <is>
          <t xml:space="preserve">CEBADA DE LOS SANTOS MARIA GUADALUPE </t>
        </is>
      </c>
      <c r="D86" s="544" t="n">
        <v>300</v>
      </c>
      <c r="E86" s="545" t="n">
        <v>150</v>
      </c>
      <c r="F86" s="183" t="n">
        <v>1</v>
      </c>
      <c r="G86" s="546" t="n">
        <v>320</v>
      </c>
      <c r="H86" s="183" t="n"/>
      <c r="I86" s="195" t="n"/>
      <c r="J86" s="196" t="n"/>
      <c r="K86" s="195" t="n"/>
      <c r="L86" s="195" t="n"/>
      <c r="M86" s="195" t="inlineStr">
        <is>
          <t>17 PTE S/N ENTRE 13 Y 15 SUR</t>
        </is>
      </c>
      <c r="N86" s="195" t="n">
        <v>2025</v>
      </c>
      <c r="O86" s="195" t="inlineStr">
        <is>
          <t>PAGADO</t>
        </is>
      </c>
      <c r="P86" s="195" t="inlineStr">
        <is>
          <t>PAGADO</t>
        </is>
      </c>
      <c r="Q86" s="195" t="inlineStr">
        <is>
          <t>PAGADO</t>
        </is>
      </c>
      <c r="R86" s="195" t="inlineStr">
        <is>
          <t>PAGADO</t>
        </is>
      </c>
      <c r="S86" s="195" t="inlineStr">
        <is>
          <t>PAGADO</t>
        </is>
      </c>
      <c r="T86" s="195" t="inlineStr">
        <is>
          <t>PAGADO</t>
        </is>
      </c>
      <c r="U86" s="195" t="inlineStr">
        <is>
          <t>PAGADO</t>
        </is>
      </c>
      <c r="V86" s="195" t="inlineStr">
        <is>
          <t>PAGADO</t>
        </is>
      </c>
      <c r="W86" s="195" t="inlineStr">
        <is>
          <t>PAGADO</t>
        </is>
      </c>
      <c r="X86" s="195" t="n"/>
      <c r="Y86" s="195" t="n"/>
      <c r="Z86" s="195" t="n"/>
      <c r="AA86" s="195" t="n"/>
    </row>
    <row r="87">
      <c r="A87" s="195" t="n"/>
      <c r="B87" s="183" t="n">
        <v>83</v>
      </c>
      <c r="C87" s="195" t="inlineStr">
        <is>
          <t>CEBADA LIMON ROBERTO</t>
        </is>
      </c>
      <c r="D87" s="544" t="n">
        <v>300</v>
      </c>
      <c r="E87" s="545" t="n">
        <v>150</v>
      </c>
      <c r="F87" s="183" t="n">
        <v>1</v>
      </c>
      <c r="G87" s="546" t="n">
        <v>320</v>
      </c>
      <c r="H87" s="183" t="n"/>
      <c r="I87" s="195" t="n"/>
      <c r="J87" s="196" t="n"/>
      <c r="K87" s="195" t="n">
        <v>5</v>
      </c>
      <c r="L87" s="195" t="n"/>
      <c r="M87" s="195" t="inlineStr">
        <is>
          <t xml:space="preserve">17 PTE ENTRE 13 Y 15 SUR </t>
        </is>
      </c>
      <c r="N87" s="195" t="n">
        <v>2025</v>
      </c>
      <c r="O87" s="195" t="inlineStr">
        <is>
          <t>PAGADO</t>
        </is>
      </c>
      <c r="P87" s="195" t="inlineStr">
        <is>
          <t>PAGADO</t>
        </is>
      </c>
      <c r="Q87" s="195" t="inlineStr">
        <is>
          <t>PAGADO</t>
        </is>
      </c>
      <c r="R87" s="195" t="inlineStr">
        <is>
          <t>PAGADO</t>
        </is>
      </c>
      <c r="S87" s="195" t="inlineStr">
        <is>
          <t>PAGADO</t>
        </is>
      </c>
      <c r="T87" s="195" t="inlineStr">
        <is>
          <t>PAGADO</t>
        </is>
      </c>
      <c r="U87" s="195" t="inlineStr">
        <is>
          <t>PAGADO</t>
        </is>
      </c>
      <c r="V87" s="195" t="inlineStr">
        <is>
          <t>PAGADO</t>
        </is>
      </c>
      <c r="W87" s="195" t="inlineStr">
        <is>
          <t>PAGADO</t>
        </is>
      </c>
      <c r="X87" s="195" t="n"/>
      <c r="Y87" s="195" t="n"/>
      <c r="Z87" s="195" t="n"/>
      <c r="AA87" s="195" t="n"/>
    </row>
    <row r="88">
      <c r="A88" s="195" t="n"/>
      <c r="B88" s="183" t="n">
        <v>84</v>
      </c>
      <c r="C88" s="195" t="inlineStr">
        <is>
          <t>CEREZO RODRIGUEZ  JOSE ALVARO</t>
        </is>
      </c>
      <c r="D88" s="544" t="n">
        <v>300</v>
      </c>
      <c r="E88" s="545" t="n">
        <v>150</v>
      </c>
      <c r="F88" s="183" t="n">
        <v>1</v>
      </c>
      <c r="G88" s="546" t="n">
        <v>320</v>
      </c>
      <c r="H88" s="183" t="n"/>
      <c r="I88" s="195" t="n"/>
      <c r="J88" s="196" t="n"/>
      <c r="K88" s="195" t="n"/>
      <c r="L88" s="195" t="n"/>
      <c r="M88" s="195" t="inlineStr">
        <is>
          <t>17 SUR ENTRE 13 Y 15 PTE</t>
        </is>
      </c>
      <c r="N88" s="195" t="n">
        <v>2026</v>
      </c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</row>
    <row r="89">
      <c r="A89" s="195" t="n"/>
      <c r="B89" s="183" t="n">
        <v>85</v>
      </c>
      <c r="C89" s="195" t="inlineStr">
        <is>
          <t xml:space="preserve">CERVANTES VERA YESSICA </t>
        </is>
      </c>
      <c r="D89" s="544" t="n">
        <v>300</v>
      </c>
      <c r="E89" s="545" t="n">
        <v>150</v>
      </c>
      <c r="F89" s="183" t="n">
        <v>1</v>
      </c>
      <c r="G89" s="546" t="n">
        <v>320</v>
      </c>
      <c r="H89" s="183" t="n"/>
      <c r="I89" s="195" t="n"/>
      <c r="J89" s="196" t="n"/>
      <c r="K89" s="195" t="n"/>
      <c r="L89" s="195" t="n"/>
      <c r="M89" s="195" t="inlineStr">
        <is>
          <t>15 SUR ENTRE 11 Y 13 PTE</t>
        </is>
      </c>
      <c r="N89" s="195" t="n">
        <v>2026</v>
      </c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</row>
    <row r="90">
      <c r="A90" s="195" t="n"/>
      <c r="B90" s="183" t="n">
        <v>86</v>
      </c>
      <c r="C90" s="195" t="inlineStr">
        <is>
          <t>CHAVEZ GUZMAN CESAR</t>
        </is>
      </c>
      <c r="D90" s="544" t="n">
        <v>300</v>
      </c>
      <c r="E90" s="545" t="n">
        <v>150</v>
      </c>
      <c r="F90" s="183" t="n">
        <v>1</v>
      </c>
      <c r="G90" s="546" t="n">
        <v>640</v>
      </c>
      <c r="H90" s="183" t="n"/>
      <c r="I90" s="195" t="n"/>
      <c r="J90" s="196" t="n"/>
      <c r="K90" s="195" t="n"/>
      <c r="L90" s="195" t="n"/>
      <c r="M90" s="195" t="inlineStr">
        <is>
          <t>13 SUR ENTRE 15 Y 19 PTE</t>
        </is>
      </c>
      <c r="N90" s="195" t="n">
        <v>2026</v>
      </c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</row>
    <row r="91">
      <c r="A91" s="195" t="n"/>
      <c r="B91" s="183" t="n">
        <v>87</v>
      </c>
      <c r="C91" s="195" t="inlineStr">
        <is>
          <t>CHAVEZ GUZMAN PABLO</t>
        </is>
      </c>
      <c r="D91" s="544" t="n"/>
      <c r="E91" s="545" t="n"/>
      <c r="F91" s="183" t="n">
        <v>1</v>
      </c>
      <c r="G91" s="546" t="n">
        <v>640</v>
      </c>
      <c r="H91" s="183" t="n"/>
      <c r="I91" s="195" t="n">
        <v>1</v>
      </c>
      <c r="J91" s="196" t="n"/>
      <c r="K91" s="195" t="n"/>
      <c r="L91" s="195" t="inlineStr">
        <is>
          <t>CORTADA</t>
        </is>
      </c>
      <c r="M91" s="195" t="inlineStr">
        <is>
          <t>13 SUR ENTRE 19 Y 21 PTE</t>
        </is>
      </c>
      <c r="N91" s="195" t="n"/>
      <c r="O91" s="195" t="n">
        <v>2021</v>
      </c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</row>
    <row r="92">
      <c r="A92" s="195" t="n"/>
      <c r="B92" s="183" t="n">
        <v>88</v>
      </c>
      <c r="C92" s="195" t="inlineStr">
        <is>
          <t>CHAVEZ GUZMAN ADRIAN</t>
        </is>
      </c>
      <c r="D92" s="544" t="n"/>
      <c r="E92" s="545" t="n"/>
      <c r="F92" s="183" t="n">
        <v>1</v>
      </c>
      <c r="G92" s="546" t="n">
        <v>640</v>
      </c>
      <c r="H92" s="183" t="n"/>
      <c r="I92" s="195" t="n"/>
      <c r="J92" s="196" t="n"/>
      <c r="K92" s="195" t="n"/>
      <c r="L92" s="195" t="inlineStr">
        <is>
          <t>CORTADA</t>
        </is>
      </c>
      <c r="M92" s="195" t="inlineStr">
        <is>
          <t>13 SUR ENTRE 17 Y 19 PTE</t>
        </is>
      </c>
      <c r="N92" s="195" t="n"/>
      <c r="O92" s="195" t="n">
        <v>2021</v>
      </c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</row>
    <row r="93" ht="15" customHeight="1" s="308">
      <c r="A93" s="158" t="inlineStr">
        <is>
          <t>BAJA</t>
        </is>
      </c>
      <c r="B93" s="183" t="n">
        <v>89</v>
      </c>
      <c r="C93" s="195" t="inlineStr">
        <is>
          <t>PELAEZ GONZALEZ SONIA</t>
        </is>
      </c>
      <c r="D93" s="544" t="n"/>
      <c r="E93" s="545" t="n"/>
      <c r="F93" s="183" t="n"/>
      <c r="G93" s="551" t="inlineStr">
        <is>
          <t>BAJA 2018</t>
        </is>
      </c>
      <c r="H93" s="183" t="n"/>
      <c r="I93" s="195" t="n">
        <v>1</v>
      </c>
      <c r="J93" s="196" t="n"/>
      <c r="K93" s="195" t="n"/>
      <c r="L93" s="195" t="n"/>
      <c r="M93" s="195" t="inlineStr">
        <is>
          <t>13 PONIENTE NO. 1703</t>
        </is>
      </c>
      <c r="N93" s="195" t="n"/>
      <c r="O93" s="195" t="n">
        <v>2017</v>
      </c>
      <c r="P93" s="195" t="inlineStr">
        <is>
          <t>PAGADO</t>
        </is>
      </c>
      <c r="Q93" s="195" t="inlineStr">
        <is>
          <t>PAGADO</t>
        </is>
      </c>
      <c r="R93" s="195" t="inlineStr">
        <is>
          <t>PAGADO</t>
        </is>
      </c>
      <c r="S93" s="195" t="inlineStr">
        <is>
          <t>PAGADO</t>
        </is>
      </c>
      <c r="T93" s="195" t="inlineStr">
        <is>
          <t>PAGADO</t>
        </is>
      </c>
      <c r="U93" s="195" t="inlineStr">
        <is>
          <t>PAGADO</t>
        </is>
      </c>
      <c r="V93" s="195" t="inlineStr">
        <is>
          <t>PAGADO</t>
        </is>
      </c>
      <c r="W93" s="195" t="n"/>
      <c r="X93" s="195" t="n"/>
      <c r="Y93" s="195" t="n"/>
      <c r="Z93" s="195" t="n"/>
      <c r="AA93" s="158" t="inlineStr">
        <is>
          <t>BAJA</t>
        </is>
      </c>
    </row>
    <row r="94">
      <c r="A94" s="195" t="n"/>
      <c r="B94" s="183" t="n">
        <v>90</v>
      </c>
      <c r="C94" s="195" t="inlineStr">
        <is>
          <t>CLEMENTE GONZALEZ ESTELA</t>
        </is>
      </c>
      <c r="D94" s="544" t="n">
        <v>300</v>
      </c>
      <c r="E94" s="545" t="n">
        <v>150</v>
      </c>
      <c r="F94" s="183" t="n">
        <v>1</v>
      </c>
      <c r="G94" s="546" t="n">
        <v>320</v>
      </c>
      <c r="H94" s="183" t="n"/>
      <c r="I94" s="195" t="n"/>
      <c r="J94" s="196" t="n"/>
      <c r="K94" s="195" t="n"/>
      <c r="L94" s="195" t="n"/>
      <c r="M94" s="195" t="inlineStr">
        <is>
          <t>9 SUR ENTRE 13 Y 15 PTE</t>
        </is>
      </c>
      <c r="N94" s="195" t="n">
        <v>2026</v>
      </c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t="inlineStr">
        <is>
          <t>PAGO MULTAS TODDO 2019</t>
        </is>
      </c>
    </row>
    <row r="95">
      <c r="A95" s="195" t="n"/>
      <c r="B95" s="183" t="n">
        <v>91</v>
      </c>
      <c r="C95" s="195" t="inlineStr">
        <is>
          <t>COETO GARCIA ANGELES</t>
        </is>
      </c>
      <c r="D95" s="544" t="n">
        <v>300</v>
      </c>
      <c r="E95" s="545" t="n">
        <v>150</v>
      </c>
      <c r="F95" s="183" t="n">
        <v>1</v>
      </c>
      <c r="G95" s="546" t="n">
        <v>320</v>
      </c>
      <c r="H95" s="183" t="n"/>
      <c r="I95" s="195" t="n"/>
      <c r="J95" s="196" t="n"/>
      <c r="K95" s="195" t="n"/>
      <c r="L95" s="195" t="n"/>
      <c r="M95" s="195" t="inlineStr">
        <is>
          <t xml:space="preserve">15 SUR 17 PONIENTE </t>
        </is>
      </c>
      <c r="N95" s="195" t="n">
        <v>2026</v>
      </c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</row>
    <row r="96">
      <c r="A96" s="195" t="n"/>
      <c r="B96" s="183" t="n">
        <v>92</v>
      </c>
      <c r="C96" s="195" t="inlineStr">
        <is>
          <t>COETO GARCIA LETICIA</t>
        </is>
      </c>
      <c r="D96" s="544" t="n">
        <v>300</v>
      </c>
      <c r="E96" s="545" t="n">
        <v>150</v>
      </c>
      <c r="F96" s="183" t="n">
        <v>1</v>
      </c>
      <c r="G96" s="546" t="n">
        <v>320</v>
      </c>
      <c r="H96" s="183" t="n"/>
      <c r="I96" s="195" t="n">
        <v>1</v>
      </c>
      <c r="J96" s="196" t="n"/>
      <c r="K96" s="195" t="n"/>
      <c r="L96" s="195" t="n"/>
      <c r="M96" s="195" t="inlineStr">
        <is>
          <t>15 SUR ESQ. 17 PTE</t>
        </is>
      </c>
      <c r="N96" s="195" t="n">
        <v>2026</v>
      </c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</row>
    <row r="97">
      <c r="A97" s="195" t="n"/>
      <c r="B97" s="183" t="n">
        <v>93</v>
      </c>
      <c r="C97" s="195" t="inlineStr">
        <is>
          <t>CONTRERAS RODRIGUEZ EDGAR</t>
        </is>
      </c>
      <c r="D97" s="544" t="n">
        <v>300</v>
      </c>
      <c r="E97" s="545" t="n">
        <v>150</v>
      </c>
      <c r="F97" s="183" t="n">
        <v>1</v>
      </c>
      <c r="G97" s="546" t="n">
        <v>320</v>
      </c>
      <c r="H97" s="183" t="n"/>
      <c r="I97" s="195" t="n"/>
      <c r="J97" s="196" t="n"/>
      <c r="K97" s="195" t="n"/>
      <c r="L97" s="195" t="n"/>
      <c r="M97" s="195" t="inlineStr">
        <is>
          <t>DIAGONAL ESQ, 15 PTE.</t>
        </is>
      </c>
      <c r="N97" s="195" t="n">
        <v>2026</v>
      </c>
      <c r="O97" s="195" t="n"/>
      <c r="P97" s="195" t="n"/>
      <c r="Q97" s="195" t="n"/>
      <c r="R97" s="195" t="n"/>
      <c r="S97" s="195" t="n"/>
      <c r="T97" s="195" t="n"/>
      <c r="U97" s="195" t="n"/>
      <c r="V97" s="195" t="n"/>
      <c r="W97" s="195" t="n"/>
      <c r="X97" s="195" t="n"/>
      <c r="Y97" s="195" t="n"/>
      <c r="Z97" s="195" t="n"/>
      <c r="AA97" s="195" t="n"/>
    </row>
    <row r="98">
      <c r="A98" s="195" t="n"/>
      <c r="B98" s="183" t="n">
        <v>94</v>
      </c>
      <c r="C98" s="195" t="inlineStr">
        <is>
          <t>CONTRERAS RODRIGUEZ ARACELI</t>
        </is>
      </c>
      <c r="D98" s="544" t="n"/>
      <c r="E98" s="545" t="n"/>
      <c r="F98" s="183" t="n"/>
      <c r="G98" s="546" t="n">
        <v>640</v>
      </c>
      <c r="H98" s="183" t="n"/>
      <c r="I98" s="195" t="n">
        <v>1</v>
      </c>
      <c r="J98" s="196" t="n"/>
      <c r="K98" s="195" t="n"/>
      <c r="L98" s="195" t="n"/>
      <c r="M98" s="195" t="inlineStr">
        <is>
          <t>DIAGONAL PREPA</t>
        </is>
      </c>
      <c r="N98" s="195" t="n">
        <v>2018</v>
      </c>
      <c r="O98" s="195" t="inlineStr">
        <is>
          <t>PAGADO</t>
        </is>
      </c>
      <c r="P98" s="195" t="inlineStr">
        <is>
          <t>PAGADO</t>
        </is>
      </c>
      <c r="Q98" s="195" t="inlineStr">
        <is>
          <t>PAGADO</t>
        </is>
      </c>
      <c r="R98" s="195" t="inlineStr">
        <is>
          <t>PAGADO</t>
        </is>
      </c>
      <c r="S98" s="195" t="inlineStr">
        <is>
          <t>PAGADO</t>
        </is>
      </c>
      <c r="T98" s="195" t="n"/>
      <c r="U98" s="195" t="n"/>
      <c r="V98" s="195" t="n"/>
      <c r="W98" s="195" t="n"/>
      <c r="X98" s="195" t="n"/>
      <c r="Y98" s="195" t="n"/>
      <c r="Z98" s="195" t="n"/>
      <c r="AA98" s="195" t="n"/>
    </row>
    <row r="99">
      <c r="A99" s="195" t="n"/>
      <c r="B99" s="183" t="n">
        <v>95</v>
      </c>
      <c r="C99" s="195" t="inlineStr">
        <is>
          <t>CONTRERAS RODRIGUEZ EUSTOLIO</t>
        </is>
      </c>
      <c r="D99" s="544" t="n"/>
      <c r="E99" s="545" t="n"/>
      <c r="F99" s="183" t="n">
        <v>1</v>
      </c>
      <c r="G99" s="546" t="n">
        <v>320</v>
      </c>
      <c r="H99" s="183" t="n"/>
      <c r="I99" s="195" t="n"/>
      <c r="J99" s="196" t="n"/>
      <c r="K99" s="195" t="n"/>
      <c r="L99" s="195" t="inlineStr">
        <is>
          <t>SOLO PAGA DRENAJE</t>
        </is>
      </c>
      <c r="M99" s="195" t="inlineStr">
        <is>
          <t>DIAGONAL PREPA ESQ. 15 PTE.</t>
        </is>
      </c>
      <c r="N99" s="195" t="n">
        <v>2027</v>
      </c>
      <c r="O99" s="195" t="n"/>
      <c r="P99" s="195" t="n"/>
      <c r="Q99" s="195" t="n"/>
      <c r="R99" s="195" t="n"/>
      <c r="S99" s="195" t="n"/>
      <c r="T99" s="195" t="n"/>
      <c r="U99" s="195" t="n"/>
      <c r="V99" s="195" t="n"/>
      <c r="W99" s="195" t="n"/>
      <c r="X99" s="195" t="n"/>
      <c r="Y99" s="195" t="n"/>
      <c r="Z99" s="195" t="n"/>
      <c r="AA99" s="195" t="n"/>
    </row>
    <row r="100">
      <c r="A100" s="195" t="n"/>
      <c r="B100" s="183" t="n">
        <v>96</v>
      </c>
      <c r="C100" s="195" t="inlineStr">
        <is>
          <t>CONTRERAS RODRIGUEZ ENRIQUE</t>
        </is>
      </c>
      <c r="D100" s="544" t="n"/>
      <c r="E100" s="545" t="n"/>
      <c r="F100" s="183" t="n">
        <v>1</v>
      </c>
      <c r="G100" s="546" t="n">
        <v>320</v>
      </c>
      <c r="H100" s="183" t="n"/>
      <c r="I100" s="195" t="n"/>
      <c r="J100" s="196" t="n"/>
      <c r="K100" s="182" t="n"/>
      <c r="L100" s="195" t="n"/>
      <c r="M100" s="195" t="inlineStr">
        <is>
          <t>DIAGONAL PREPA ESQ. 15 PTE.</t>
        </is>
      </c>
      <c r="N100" s="195" t="n">
        <v>2019</v>
      </c>
      <c r="O100" s="195" t="inlineStr">
        <is>
          <t>PAGADO</t>
        </is>
      </c>
      <c r="P100" s="195" t="inlineStr">
        <is>
          <t>PAGADO</t>
        </is>
      </c>
      <c r="Q100" s="195" t="inlineStr">
        <is>
          <t>PAGADO</t>
        </is>
      </c>
      <c r="R100" s="195" t="inlineStr">
        <is>
          <t>PAGADO</t>
        </is>
      </c>
      <c r="S100" s="195" t="inlineStr">
        <is>
          <t>PAGADO</t>
        </is>
      </c>
      <c r="T100" s="195" t="inlineStr">
        <is>
          <t>PAGADO</t>
        </is>
      </c>
      <c r="U100" s="195" t="n"/>
      <c r="V100" s="195" t="n"/>
      <c r="W100" s="195" t="n"/>
      <c r="X100" s="195" t="n"/>
      <c r="Y100" s="195" t="n"/>
      <c r="Z100" s="195" t="n"/>
      <c r="AA100" s="195" t="n"/>
    </row>
    <row r="101">
      <c r="A101" s="195" t="n"/>
      <c r="B101" s="183" t="n">
        <v>97</v>
      </c>
      <c r="C101" s="195" t="inlineStr">
        <is>
          <t>CORTES RODRIGUEZ CONCEPCION</t>
        </is>
      </c>
      <c r="D101" s="544" t="n">
        <v>300</v>
      </c>
      <c r="E101" s="545" t="n">
        <v>150</v>
      </c>
      <c r="F101" s="183" t="n">
        <v>1</v>
      </c>
      <c r="G101" s="546" t="n">
        <v>640</v>
      </c>
      <c r="H101" s="183" t="n"/>
      <c r="I101" s="195" t="n"/>
      <c r="J101" s="196" t="n"/>
      <c r="K101" s="195" t="n"/>
      <c r="L101" s="195" t="n"/>
      <c r="M101" s="195" t="inlineStr">
        <is>
          <t>13 PTE. 1702 17 Y 19 SUR</t>
        </is>
      </c>
      <c r="N101" s="195" t="n">
        <v>2026</v>
      </c>
      <c r="O101" s="195" t="n"/>
      <c r="P101" s="195" t="n"/>
      <c r="Q101" s="195" t="n"/>
      <c r="R101" s="195" t="n"/>
      <c r="S101" s="195" t="n"/>
      <c r="T101" s="195" t="n"/>
      <c r="U101" s="195" t="n"/>
      <c r="V101" s="195" t="n"/>
      <c r="W101" s="195" t="n"/>
      <c r="X101" s="195" t="n"/>
      <c r="Y101" s="195" t="n"/>
      <c r="Z101" s="195" t="n"/>
      <c r="AA101" s="195" t="n"/>
    </row>
    <row r="102">
      <c r="A102" s="195" t="n"/>
      <c r="B102" s="183" t="n">
        <v>98</v>
      </c>
      <c r="C102" s="195" t="inlineStr">
        <is>
          <t>CORZAS GONZALEZ TERESA</t>
        </is>
      </c>
      <c r="D102" s="544" t="n">
        <v>300</v>
      </c>
      <c r="E102" s="545" t="n">
        <v>150</v>
      </c>
      <c r="F102" s="183" t="n">
        <v>1</v>
      </c>
      <c r="G102" s="546" t="n">
        <v>320</v>
      </c>
      <c r="H102" s="183" t="n"/>
      <c r="I102" s="195" t="n"/>
      <c r="J102" s="196" t="n"/>
      <c r="K102" s="195" t="n"/>
      <c r="L102" s="195" t="inlineStr">
        <is>
          <t xml:space="preserve">LLAMAR A 9931502031 </t>
        </is>
      </c>
      <c r="M102" s="195" t="inlineStr">
        <is>
          <t xml:space="preserve">13 PTE 11 Y 13 SUR </t>
        </is>
      </c>
      <c r="N102" s="195" t="n">
        <v>2026</v>
      </c>
      <c r="O102" s="195" t="n"/>
      <c r="P102" s="195" t="n"/>
      <c r="Q102" s="195" t="n"/>
      <c r="R102" s="195" t="n"/>
      <c r="S102" s="195" t="n"/>
      <c r="T102" s="195" t="n"/>
      <c r="U102" s="195" t="n"/>
      <c r="V102" s="195" t="n"/>
      <c r="W102" s="195" t="n"/>
      <c r="X102" s="195" t="n"/>
      <c r="Y102" s="195" t="n"/>
      <c r="Z102" s="195" t="n"/>
      <c r="AA102" s="195" t="n"/>
    </row>
    <row r="103">
      <c r="A103" s="195" t="n"/>
      <c r="B103" s="183" t="n">
        <v>99</v>
      </c>
      <c r="C103" s="195" t="inlineStr">
        <is>
          <t xml:space="preserve">CRUZ FLORES JUAN CARLOS </t>
        </is>
      </c>
      <c r="D103" s="544" t="n">
        <v>300</v>
      </c>
      <c r="E103" s="545" t="n">
        <v>150</v>
      </c>
      <c r="F103" s="183" t="n">
        <v>1</v>
      </c>
      <c r="G103" s="546" t="n">
        <v>320</v>
      </c>
      <c r="H103" s="183" t="n"/>
      <c r="I103" s="195" t="n"/>
      <c r="J103" s="196" t="n"/>
      <c r="K103" s="195" t="n"/>
      <c r="L103" s="195" t="n"/>
      <c r="M103" s="195" t="inlineStr">
        <is>
          <t>17 PONIENTE ENTRE 9 Y 11 SUR.</t>
        </is>
      </c>
      <c r="N103" s="195" t="n">
        <v>2026</v>
      </c>
      <c r="O103" s="195" t="n"/>
      <c r="P103" s="195" t="n"/>
      <c r="Q103" s="195" t="n"/>
      <c r="R103" s="195" t="n"/>
      <c r="S103" s="195" t="n"/>
      <c r="T103" s="195" t="n"/>
      <c r="U103" s="195" t="n"/>
      <c r="V103" s="195" t="n"/>
      <c r="W103" s="195" t="n"/>
      <c r="X103" s="195" t="n"/>
      <c r="Y103" s="195" t="n"/>
      <c r="Z103" s="195" t="n"/>
      <c r="AA103" s="195" t="n"/>
    </row>
    <row r="104">
      <c r="A104" s="195" t="n"/>
      <c r="B104" s="183" t="n">
        <v>100</v>
      </c>
      <c r="C104" s="195" t="inlineStr">
        <is>
          <t>CRUZ IBAÑEZ ALFONSO</t>
        </is>
      </c>
      <c r="D104" s="544" t="n">
        <v>150</v>
      </c>
      <c r="E104" s="545" t="n">
        <v>150</v>
      </c>
      <c r="F104" s="183" t="n">
        <v>1</v>
      </c>
      <c r="G104" s="546" t="n">
        <v>320</v>
      </c>
      <c r="H104" s="183" t="n"/>
      <c r="I104" s="195" t="n"/>
      <c r="J104" s="196" t="n"/>
      <c r="K104" s="195" t="n"/>
      <c r="L104" s="195" t="n"/>
      <c r="M104" s="195" t="inlineStr">
        <is>
          <t>9  SUR  1505 15 Y 17  PONIENTE</t>
        </is>
      </c>
      <c r="N104" s="195" t="n">
        <v>2026</v>
      </c>
      <c r="O104" s="195" t="n"/>
      <c r="P104" s="195" t="n"/>
      <c r="Q104" s="195" t="n"/>
      <c r="R104" s="195" t="n"/>
      <c r="S104" s="195" t="n"/>
      <c r="T104" s="195" t="n"/>
      <c r="U104" s="195" t="n"/>
      <c r="V104" s="195" t="n"/>
      <c r="W104" s="195" t="n"/>
      <c r="X104" s="195" t="n"/>
      <c r="Y104" s="195" t="n"/>
      <c r="Z104" s="195" t="n"/>
      <c r="AA104" s="195" t="n"/>
      <c r="AB104" t="inlineStr">
        <is>
          <t>PD MLTS</t>
        </is>
      </c>
    </row>
    <row r="105">
      <c r="A105" s="195" t="n"/>
      <c r="B105" s="183" t="n">
        <v>101</v>
      </c>
      <c r="C105" s="195" t="inlineStr">
        <is>
          <t>CRUZ IBAÑEZ JOSE BASILIO</t>
        </is>
      </c>
      <c r="D105" s="544" t="n">
        <v>300</v>
      </c>
      <c r="E105" s="545" t="n">
        <v>150</v>
      </c>
      <c r="F105" s="183" t="n">
        <v>1</v>
      </c>
      <c r="G105" s="546" t="n">
        <v>320</v>
      </c>
      <c r="H105" s="183" t="n"/>
      <c r="I105" s="195" t="n"/>
      <c r="J105" s="196" t="n"/>
      <c r="K105" s="195" t="n"/>
      <c r="L105" s="195" t="n"/>
      <c r="M105" s="195" t="inlineStr">
        <is>
          <t>13 SUR ENTRE 13 Y 15 PTE.</t>
        </is>
      </c>
      <c r="N105" s="195" t="n">
        <v>2026</v>
      </c>
      <c r="O105" s="195" t="n"/>
      <c r="P105" s="195" t="n"/>
      <c r="Q105" s="195" t="n"/>
      <c r="R105" s="195" t="n"/>
      <c r="S105" s="195" t="n"/>
      <c r="T105" s="195" t="n"/>
      <c r="U105" s="195" t="n"/>
      <c r="V105" s="195" t="n"/>
      <c r="W105" s="195" t="n"/>
      <c r="X105" s="195" t="n"/>
      <c r="Y105" s="195" t="n"/>
      <c r="Z105" s="195" t="n"/>
      <c r="AA105" s="195" t="n"/>
    </row>
    <row r="106">
      <c r="A106" s="195" t="n"/>
      <c r="B106" s="183" t="n">
        <v>102</v>
      </c>
      <c r="C106" s="195" t="inlineStr">
        <is>
          <t>CRUZ IBAÑEZ JOSE LUIS</t>
        </is>
      </c>
      <c r="D106" s="544" t="n"/>
      <c r="E106" s="545" t="n">
        <v>300</v>
      </c>
      <c r="F106" s="183" t="n">
        <v>2</v>
      </c>
      <c r="G106" s="546" t="n">
        <v>320</v>
      </c>
      <c r="H106" s="183" t="n"/>
      <c r="I106" s="195" t="n"/>
      <c r="J106" s="196" t="n"/>
      <c r="K106" s="195" t="n"/>
      <c r="L106" s="195" t="n"/>
      <c r="M106" s="195" t="inlineStr">
        <is>
          <t xml:space="preserve">9 SUR Y OTRA EN 17 PTE. </t>
        </is>
      </c>
      <c r="N106" s="195" t="n">
        <v>2026</v>
      </c>
      <c r="O106" s="195" t="n"/>
      <c r="P106" s="195" t="n"/>
      <c r="Q106" s="195" t="n"/>
      <c r="R106" s="195" t="n"/>
      <c r="S106" s="195" t="n"/>
      <c r="T106" s="195" t="n"/>
      <c r="U106" s="195" t="n"/>
      <c r="V106" s="195" t="n"/>
      <c r="W106" s="195" t="n"/>
      <c r="X106" s="195" t="n"/>
      <c r="Y106" s="195" t="n"/>
      <c r="Z106" s="195" t="n"/>
      <c r="AA106" s="195" t="n"/>
      <c r="AB106" s="93" t="inlineStr">
        <is>
          <t>PENDIENTE INASISTENIAS 2019</t>
        </is>
      </c>
    </row>
    <row r="107">
      <c r="A107" s="195" t="n"/>
      <c r="B107" s="183" t="n">
        <v>103</v>
      </c>
      <c r="C107" s="195" t="inlineStr">
        <is>
          <t>CRUZ IBAÑEZ TORIBIO</t>
        </is>
      </c>
      <c r="D107" s="544" t="n">
        <v>600</v>
      </c>
      <c r="E107" s="545" t="n">
        <v>300</v>
      </c>
      <c r="F107" s="183" t="n">
        <v>1</v>
      </c>
      <c r="G107" s="546" t="n">
        <v>640</v>
      </c>
      <c r="H107" s="183" t="n"/>
      <c r="I107" s="183" t="n">
        <v>1</v>
      </c>
      <c r="J107" s="196" t="n"/>
      <c r="K107" s="195" t="n"/>
      <c r="L107" s="195" t="inlineStr">
        <is>
          <t>paga 2 inquilinos todo 2025</t>
        </is>
      </c>
      <c r="M107" s="195" t="inlineStr">
        <is>
          <t>9 SUR ENTRE 13 Y 15 PTE</t>
        </is>
      </c>
      <c r="N107" s="195" t="n">
        <v>2026</v>
      </c>
      <c r="O107" s="195" t="n"/>
      <c r="P107" s="195" t="n"/>
      <c r="Q107" s="195" t="n"/>
      <c r="R107" s="195" t="n"/>
      <c r="S107" s="195" t="n"/>
      <c r="T107" s="195" t="n"/>
      <c r="U107" s="195" t="n"/>
      <c r="V107" s="195" t="n"/>
      <c r="W107" s="195" t="n"/>
      <c r="X107" s="195" t="n"/>
      <c r="Y107" s="195" t="n"/>
      <c r="Z107" s="195" t="n"/>
      <c r="AA107" s="195" t="n"/>
      <c r="AB107" s="93" t="inlineStr">
        <is>
          <t>PAGO 32 INASISTENCIAS    PAGO DE AGUA POTABLE DE NOVIEMBRE 2016 A DICIEMBRE 2017</t>
        </is>
      </c>
    </row>
    <row r="108">
      <c r="A108" s="195" t="n"/>
      <c r="B108" s="183" t="n">
        <v>104</v>
      </c>
      <c r="C108" s="195" t="inlineStr">
        <is>
          <t xml:space="preserve">CRUZ SANTOS AGUSTIN </t>
        </is>
      </c>
      <c r="D108" s="544" t="n">
        <v>300</v>
      </c>
      <c r="E108" s="545" t="n">
        <v>150</v>
      </c>
      <c r="F108" s="183" t="n">
        <v>1</v>
      </c>
      <c r="G108" s="546" t="n">
        <v>320</v>
      </c>
      <c r="H108" s="183" t="n"/>
      <c r="I108" s="195" t="n"/>
      <c r="J108" s="196" t="n"/>
      <c r="K108" s="195" t="n"/>
      <c r="L108" s="195" t="n"/>
      <c r="M108" s="195" t="inlineStr">
        <is>
          <t>15 SUR ENTRE 13 Y 15 PTE</t>
        </is>
      </c>
      <c r="N108" s="195" t="n">
        <v>2026</v>
      </c>
      <c r="O108" s="195" t="n"/>
      <c r="P108" s="195" t="n"/>
      <c r="Q108" s="195" t="n"/>
      <c r="R108" s="195" t="n"/>
      <c r="S108" s="195" t="n"/>
      <c r="T108" s="195" t="n"/>
      <c r="U108" s="195" t="n"/>
      <c r="V108" s="195" t="n"/>
      <c r="W108" s="195" t="n"/>
      <c r="X108" s="195" t="n"/>
      <c r="Y108" s="195" t="n"/>
      <c r="Z108" s="195" t="n"/>
      <c r="AA108" s="195" t="n"/>
    </row>
    <row r="109" ht="15" customHeight="1" s="308">
      <c r="A109" s="158" t="inlineStr">
        <is>
          <t>CAMBIO DE DOMICILIO</t>
        </is>
      </c>
      <c r="B109" s="183" t="n">
        <v>105</v>
      </c>
      <c r="C109" s="195" t="inlineStr">
        <is>
          <t xml:space="preserve">CRUZ SANTOS ANA LILIA </t>
        </is>
      </c>
      <c r="D109" s="544" t="n"/>
      <c r="E109" s="545" t="n"/>
      <c r="F109" s="183" t="n"/>
      <c r="G109" s="546" t="n">
        <v>320</v>
      </c>
      <c r="H109" s="183" t="n"/>
      <c r="I109" s="195" t="n">
        <v>1</v>
      </c>
      <c r="J109" s="196" t="n"/>
      <c r="K109" s="195" t="n"/>
      <c r="L109" s="195" t="n"/>
      <c r="M109" s="195" t="inlineStr">
        <is>
          <t>11 SUR ENTRE 15 Y 17 PTE</t>
        </is>
      </c>
      <c r="N109" s="195" t="n">
        <v>2018</v>
      </c>
      <c r="O109" s="195" t="inlineStr">
        <is>
          <t>PAGADO</t>
        </is>
      </c>
      <c r="P109" s="195" t="inlineStr">
        <is>
          <t>PAGADO</t>
        </is>
      </c>
      <c r="Q109" s="195" t="inlineStr">
        <is>
          <t>PAGADO</t>
        </is>
      </c>
      <c r="R109" s="195" t="inlineStr">
        <is>
          <t>PAGADO</t>
        </is>
      </c>
      <c r="S109" s="195" t="inlineStr">
        <is>
          <t>PAGADO</t>
        </is>
      </c>
      <c r="T109" s="195" t="inlineStr">
        <is>
          <t>PAGADO</t>
        </is>
      </c>
      <c r="U109" s="195" t="inlineStr">
        <is>
          <t>PAGADO</t>
        </is>
      </c>
      <c r="V109" s="195" t="n"/>
      <c r="W109" s="195" t="n"/>
      <c r="X109" s="195" t="inlineStr">
        <is>
          <t>PAGADO</t>
        </is>
      </c>
      <c r="Y109" s="195" t="n"/>
      <c r="Z109" s="195" t="n"/>
      <c r="AA109" s="158" t="inlineStr">
        <is>
          <t>CAMBIO DE DOMICILIO</t>
        </is>
      </c>
    </row>
    <row r="110">
      <c r="A110" s="195" t="n"/>
      <c r="B110" s="183" t="n">
        <v>106</v>
      </c>
      <c r="C110" s="195" t="inlineStr">
        <is>
          <t xml:space="preserve">DE LOS ANGELES ISLAS MIGUEL </t>
        </is>
      </c>
      <c r="D110" s="544" t="n">
        <v>300</v>
      </c>
      <c r="E110" s="545" t="n">
        <v>150</v>
      </c>
      <c r="F110" s="183" t="n">
        <v>1</v>
      </c>
      <c r="G110" s="546" t="n">
        <v>320</v>
      </c>
      <c r="H110" s="183" t="n"/>
      <c r="I110" s="195" t="n"/>
      <c r="J110" s="196" t="n"/>
      <c r="K110" s="195" t="n"/>
      <c r="L110" s="195" t="n"/>
      <c r="M110" s="195" t="inlineStr">
        <is>
          <t>11 SUR ENTRE 15 Y 17 PTE</t>
        </is>
      </c>
      <c r="N110" s="195" t="n">
        <v>2026</v>
      </c>
      <c r="O110" s="195" t="n"/>
      <c r="P110" s="195" t="n"/>
      <c r="Q110" s="195" t="n"/>
      <c r="R110" s="195" t="n"/>
      <c r="S110" s="195" t="n"/>
      <c r="T110" s="195" t="n"/>
      <c r="U110" s="195" t="n"/>
      <c r="V110" s="195" t="n"/>
      <c r="W110" s="195" t="n"/>
      <c r="X110" s="195" t="n"/>
      <c r="Y110" s="195" t="n"/>
      <c r="Z110" s="195" t="n"/>
      <c r="AA110" s="195" t="n"/>
    </row>
    <row r="111">
      <c r="A111" s="195" t="n"/>
      <c r="B111" s="183" t="n">
        <v>107</v>
      </c>
      <c r="C111" s="195" t="inlineStr">
        <is>
          <t>DE LOS SANTOS CERVANTES MARTHA</t>
        </is>
      </c>
      <c r="D111" s="544" t="n">
        <v>300</v>
      </c>
      <c r="E111" s="545" t="n">
        <v>150</v>
      </c>
      <c r="F111" s="183" t="n">
        <v>1</v>
      </c>
      <c r="G111" s="546" t="n">
        <v>320</v>
      </c>
      <c r="H111" s="183" t="n"/>
      <c r="I111" s="195" t="n"/>
      <c r="J111" s="196" t="n"/>
      <c r="K111" s="195" t="n"/>
      <c r="L111" s="195" t="n"/>
      <c r="M111" s="195" t="inlineStr">
        <is>
          <t xml:space="preserve">13 PTE- ENTRE 17 Y 19 SUR </t>
        </is>
      </c>
      <c r="N111" s="195" t="n">
        <v>2026</v>
      </c>
      <c r="O111" s="195" t="n"/>
      <c r="P111" s="195" t="n"/>
      <c r="Q111" s="195" t="n"/>
      <c r="R111" s="195" t="n"/>
      <c r="S111" s="195" t="n"/>
      <c r="T111" s="195" t="n"/>
      <c r="U111" s="195" t="n"/>
      <c r="V111" s="195" t="n"/>
      <c r="W111" s="195" t="n"/>
      <c r="X111" s="195" t="n"/>
      <c r="Y111" s="195" t="n"/>
      <c r="Z111" s="195" t="n"/>
      <c r="AA111" s="195" t="n"/>
    </row>
    <row r="112">
      <c r="A112" s="195" t="n"/>
      <c r="B112" s="183" t="n">
        <v>108</v>
      </c>
      <c r="C112" s="195" t="inlineStr">
        <is>
          <t>DE LOS SANTOS CERVANTES ROSA</t>
        </is>
      </c>
      <c r="D112" s="544" t="n">
        <v>300</v>
      </c>
      <c r="E112" s="545" t="n">
        <v>150</v>
      </c>
      <c r="F112" s="183" t="n">
        <v>1</v>
      </c>
      <c r="G112" s="546" t="n">
        <v>320</v>
      </c>
      <c r="H112" s="183" t="n"/>
      <c r="I112" s="195" t="n"/>
      <c r="J112" s="196" t="n"/>
      <c r="K112" s="195" t="n"/>
      <c r="L112" s="195" t="n"/>
      <c r="M112" s="195" t="inlineStr">
        <is>
          <t xml:space="preserve">AV 11 PONIENTE 1510 </t>
        </is>
      </c>
      <c r="N112" s="195" t="n">
        <v>2026</v>
      </c>
      <c r="O112" s="195" t="n"/>
      <c r="P112" s="195" t="n"/>
      <c r="Q112" s="195" t="n"/>
      <c r="R112" s="195" t="n"/>
      <c r="S112" s="195" t="n"/>
      <c r="T112" s="195" t="n"/>
      <c r="U112" s="195" t="n"/>
      <c r="V112" s="195" t="n"/>
      <c r="W112" s="195" t="n"/>
      <c r="X112" s="195" t="n"/>
      <c r="Y112" s="195" t="n"/>
      <c r="Z112" s="195" t="n"/>
      <c r="AA112" s="195" t="n"/>
    </row>
    <row r="113">
      <c r="A113" s="195" t="n"/>
      <c r="B113" s="183" t="n">
        <v>109</v>
      </c>
      <c r="C113" s="195" t="inlineStr">
        <is>
          <t xml:space="preserve">DE LOS SANTOS FLORES SUSANA </t>
        </is>
      </c>
      <c r="D113" s="544" t="n">
        <v>600</v>
      </c>
      <c r="E113" s="545" t="n">
        <v>300</v>
      </c>
      <c r="F113" s="183" t="n">
        <v>2</v>
      </c>
      <c r="G113" s="546" t="n">
        <v>640</v>
      </c>
      <c r="H113" s="183" t="n"/>
      <c r="I113" s="195" t="n"/>
      <c r="J113" s="196" t="n">
        <v>1</v>
      </c>
      <c r="K113" s="195" t="n"/>
      <c r="L113" s="195" t="n"/>
      <c r="M113" s="195" t="inlineStr">
        <is>
          <t xml:space="preserve">11 SUR ENTRE 15 Y 17 PTE. </t>
        </is>
      </c>
      <c r="N113" s="195" t="n">
        <v>2026</v>
      </c>
      <c r="O113" s="195" t="inlineStr">
        <is>
          <t>PENDIENTE ASISTENCIAS</t>
        </is>
      </c>
      <c r="P113" s="195" t="n"/>
      <c r="Q113" s="195" t="n"/>
      <c r="R113" s="195" t="n"/>
      <c r="S113" s="195" t="n"/>
      <c r="T113" s="195" t="n"/>
      <c r="U113" s="195" t="n"/>
      <c r="V113" s="195" t="n"/>
      <c r="W113" s="195" t="n"/>
      <c r="X113" s="195" t="n"/>
      <c r="Y113" s="195" t="n"/>
      <c r="Z113" s="195" t="n"/>
      <c r="AA113" s="195" t="n"/>
      <c r="AB113" t="inlineStr">
        <is>
          <t>PAGO DE AGUA POTABLE DE ENERO A DICIEMBRE  2 TOMAS 2020 Y 7 MESES DE INQUILINO A FERERO DE 2020.</t>
        </is>
      </c>
    </row>
    <row r="114">
      <c r="A114" s="195" t="n"/>
      <c r="B114" s="183" t="n">
        <v>110</v>
      </c>
      <c r="C114" s="195" t="inlineStr">
        <is>
          <t xml:space="preserve">DE LOS SANTOS LOPEZ FELIX </t>
        </is>
      </c>
      <c r="D114" s="544" t="n">
        <v>300</v>
      </c>
      <c r="E114" s="545" t="n">
        <v>150</v>
      </c>
      <c r="F114" s="183" t="n">
        <v>1</v>
      </c>
      <c r="G114" s="546" t="n">
        <v>320</v>
      </c>
      <c r="H114" s="183" t="n"/>
      <c r="I114" s="195" t="n"/>
      <c r="J114" s="196" t="n"/>
      <c r="K114" s="195" t="n"/>
      <c r="L114" s="195" t="n"/>
      <c r="M114" s="195" t="inlineStr">
        <is>
          <t xml:space="preserve">17 PTE. ENTRE 13 Y 15 SUR </t>
        </is>
      </c>
      <c r="N114" s="195" t="n">
        <v>2026</v>
      </c>
      <c r="O114" s="195" t="n"/>
      <c r="P114" s="195" t="n"/>
      <c r="Q114" s="195" t="n"/>
      <c r="R114" s="195" t="n"/>
      <c r="S114" s="195" t="n"/>
      <c r="T114" s="195" t="n"/>
      <c r="U114" s="195" t="n"/>
      <c r="V114" s="195" t="n"/>
      <c r="W114" s="195" t="n"/>
      <c r="X114" s="195" t="n"/>
      <c r="Y114" s="195" t="n"/>
      <c r="Z114" s="195" t="n"/>
      <c r="AA114" s="195" t="n"/>
    </row>
    <row r="115">
      <c r="A115" s="195" t="n"/>
      <c r="B115" s="183" t="n">
        <v>111</v>
      </c>
      <c r="C115" s="195" t="inlineStr">
        <is>
          <t>DE LOS SANTOS LOPEZ MODESTO</t>
        </is>
      </c>
      <c r="D115" s="544" t="n">
        <v>300</v>
      </c>
      <c r="E115" s="545" t="n">
        <v>150</v>
      </c>
      <c r="F115" s="183" t="n">
        <v>1</v>
      </c>
      <c r="G115" s="546" t="n">
        <v>320</v>
      </c>
      <c r="H115" s="183" t="n"/>
      <c r="I115" s="195" t="n"/>
      <c r="J115" s="196" t="n"/>
      <c r="K115" s="195" t="n"/>
      <c r="L115" s="195" t="n"/>
      <c r="M115" s="195" t="inlineStr">
        <is>
          <t>17 PTE. ENTRE 13 Y 15 PTE</t>
        </is>
      </c>
      <c r="N115" s="195" t="n">
        <v>2026</v>
      </c>
      <c r="O115" s="195" t="n"/>
      <c r="P115" s="195" t="n"/>
      <c r="Q115" s="195" t="n"/>
      <c r="R115" s="195" t="n"/>
      <c r="S115" s="195" t="n"/>
      <c r="T115" s="195" t="n"/>
      <c r="U115" s="195" t="n"/>
      <c r="V115" s="195" t="n"/>
      <c r="W115" s="195" t="n"/>
      <c r="X115" s="195" t="n"/>
      <c r="Y115" s="195" t="n"/>
      <c r="Z115" s="195" t="n"/>
      <c r="AA115" s="195" t="n"/>
    </row>
    <row r="116">
      <c r="A116" s="195" t="n"/>
      <c r="B116" s="183" t="n">
        <v>112</v>
      </c>
      <c r="C116" s="195" t="inlineStr">
        <is>
          <t>DE LOS SANTOS MARTINEZ MARCIAL</t>
        </is>
      </c>
      <c r="D116" s="544" t="n">
        <v>300</v>
      </c>
      <c r="E116" s="545" t="n">
        <v>150</v>
      </c>
      <c r="F116" s="183" t="n">
        <v>1</v>
      </c>
      <c r="G116" s="546" t="n">
        <v>320</v>
      </c>
      <c r="H116" s="183" t="n"/>
      <c r="I116" s="195" t="n"/>
      <c r="J116" s="196" t="n"/>
      <c r="K116" s="195" t="n"/>
      <c r="L116" s="195" t="n"/>
      <c r="M116" s="195" t="inlineStr">
        <is>
          <t>15 SUR ESQ, 17 PTE.</t>
        </is>
      </c>
      <c r="N116" s="195" t="n">
        <v>2026</v>
      </c>
      <c r="O116" s="195" t="n"/>
      <c r="P116" s="195" t="n"/>
      <c r="Q116" s="195" t="n"/>
      <c r="R116" s="195" t="n"/>
      <c r="S116" s="195" t="n"/>
      <c r="T116" s="195" t="n"/>
      <c r="U116" s="195" t="n"/>
      <c r="V116" s="195" t="n"/>
      <c r="W116" s="195" t="n"/>
      <c r="X116" s="195" t="n"/>
      <c r="Y116" s="195" t="n"/>
      <c r="Z116" s="195" t="n"/>
      <c r="AA116" s="195" t="n"/>
    </row>
    <row r="117">
      <c r="A117" s="195" t="n"/>
      <c r="B117" s="183" t="n">
        <v>113</v>
      </c>
      <c r="C117" s="195" t="inlineStr">
        <is>
          <t>DE LOS SANTOS MARTINEZ OCTAVIO</t>
        </is>
      </c>
      <c r="D117" s="544" t="n">
        <v>300</v>
      </c>
      <c r="E117" s="545" t="n">
        <v>150</v>
      </c>
      <c r="F117" s="183" t="n">
        <v>1</v>
      </c>
      <c r="G117" s="546" t="n">
        <v>320</v>
      </c>
      <c r="H117" s="183" t="n"/>
      <c r="I117" s="195" t="n"/>
      <c r="J117" s="196" t="n"/>
      <c r="K117" s="195" t="n"/>
      <c r="L117" s="195" t="n"/>
      <c r="M117" s="195" t="inlineStr">
        <is>
          <t>15 SUR ENTRE 17 Y 19 SUR</t>
        </is>
      </c>
      <c r="N117" s="195" t="n">
        <v>2026</v>
      </c>
      <c r="O117" s="195" t="n"/>
      <c r="P117" s="195" t="n"/>
      <c r="Q117" s="195" t="n"/>
      <c r="R117" s="195" t="n"/>
      <c r="S117" s="195" t="n"/>
      <c r="T117" s="195" t="n"/>
      <c r="U117" s="195" t="n"/>
      <c r="V117" s="195" t="n"/>
      <c r="W117" s="195" t="n"/>
      <c r="X117" s="195" t="n"/>
      <c r="Y117" s="195" t="n"/>
      <c r="Z117" s="195" t="n"/>
      <c r="AA117" s="195" t="n"/>
      <c r="AB117" t="inlineStr">
        <is>
          <t>PAGA AGUA POTABLE DE MAYO 2018 A MARZO 2019</t>
        </is>
      </c>
    </row>
    <row r="118">
      <c r="A118" s="195" t="n"/>
      <c r="B118" s="183" t="n">
        <v>114</v>
      </c>
      <c r="C118" s="195" t="inlineStr">
        <is>
          <t>DE LOS SANTOS VALLADARES ERASMO</t>
        </is>
      </c>
      <c r="D118" s="544" t="n">
        <v>300</v>
      </c>
      <c r="E118" s="545" t="n">
        <v>150</v>
      </c>
      <c r="F118" s="183" t="n">
        <v>1</v>
      </c>
      <c r="G118" s="546" t="n">
        <v>320</v>
      </c>
      <c r="H118" s="183" t="n"/>
      <c r="I118" s="195" t="n"/>
      <c r="J118" s="196" t="n"/>
      <c r="K118" s="195" t="n"/>
      <c r="L118" s="195" t="n"/>
      <c r="M118" s="195" t="inlineStr">
        <is>
          <t xml:space="preserve">17 PTE. ENTRE 13 Y 15 SUR </t>
        </is>
      </c>
      <c r="N118" s="195" t="n">
        <v>2022</v>
      </c>
      <c r="O118" s="195" t="inlineStr">
        <is>
          <t>PAGADO</t>
        </is>
      </c>
      <c r="P118" s="195" t="inlineStr">
        <is>
          <t>PAGADO</t>
        </is>
      </c>
      <c r="Q118" s="195" t="inlineStr">
        <is>
          <t>PAGADO</t>
        </is>
      </c>
      <c r="R118" s="195" t="inlineStr">
        <is>
          <t>PAGADO</t>
        </is>
      </c>
      <c r="S118" s="195" t="inlineStr">
        <is>
          <t>PAGADO</t>
        </is>
      </c>
      <c r="T118" s="195" t="inlineStr">
        <is>
          <t>PAGADO</t>
        </is>
      </c>
      <c r="U118" s="195" t="inlineStr">
        <is>
          <t>PAGADO</t>
        </is>
      </c>
      <c r="V118" s="195" t="inlineStr">
        <is>
          <t>PAGADO</t>
        </is>
      </c>
      <c r="W118" s="195" t="inlineStr">
        <is>
          <t>PAGADO</t>
        </is>
      </c>
      <c r="X118" s="195" t="inlineStr">
        <is>
          <t>PAGADO</t>
        </is>
      </c>
      <c r="Y118" s="195" t="n"/>
      <c r="Z118" s="195" t="n"/>
      <c r="AA118" s="195" t="n"/>
      <c r="AB118" t="inlineStr">
        <is>
          <t>PAGO DE AGUA DE NOV. 2018 A FEBRERO 2019</t>
        </is>
      </c>
    </row>
    <row r="119">
      <c r="A119" s="195" t="n"/>
      <c r="B119" s="183" t="n">
        <v>115</v>
      </c>
      <c r="C119" s="195" t="inlineStr">
        <is>
          <t>DE LOS SANTOS LOPEZ YOLANDA</t>
        </is>
      </c>
      <c r="D119" s="544" t="n">
        <v>300</v>
      </c>
      <c r="E119" s="545" t="n">
        <v>150</v>
      </c>
      <c r="F119" s="183" t="n">
        <v>1</v>
      </c>
      <c r="G119" s="546" t="n">
        <v>320</v>
      </c>
      <c r="H119" s="183" t="n"/>
      <c r="I119" s="195" t="n"/>
      <c r="J119" s="196" t="n"/>
      <c r="K119" s="195" t="n">
        <v>1</v>
      </c>
      <c r="L119" s="195" t="n"/>
      <c r="M119" s="195" t="inlineStr">
        <is>
          <t>7 SUR ESQ. 15 PTE.</t>
        </is>
      </c>
      <c r="N119" s="195" t="n">
        <v>2026</v>
      </c>
      <c r="O119" s="195" t="n"/>
      <c r="P119" s="195" t="n"/>
      <c r="Q119" s="195" t="n"/>
      <c r="R119" s="195" t="n"/>
      <c r="S119" s="195" t="n"/>
      <c r="T119" s="195" t="n"/>
      <c r="U119" s="195" t="n"/>
      <c r="V119" s="195" t="n"/>
      <c r="W119" s="195" t="n"/>
      <c r="X119" s="195" t="n"/>
      <c r="Y119" s="195" t="n"/>
      <c r="Z119" s="195" t="n"/>
      <c r="AA119" s="195" t="n"/>
      <c r="AB119" t="inlineStr">
        <is>
          <t>PAGO DE 4 VACAS Y UNA INASISTENCIA 2019</t>
        </is>
      </c>
    </row>
    <row r="120" ht="15" customHeight="1" s="308">
      <c r="A120" s="195" t="inlineStr">
        <is>
          <t>TOMA DE DON VICENTE</t>
        </is>
      </c>
      <c r="B120" s="183" t="n">
        <v>116</v>
      </c>
      <c r="C120" s="195" t="inlineStr">
        <is>
          <t>DE LOS SANTOS VALLADARES VICENTE</t>
        </is>
      </c>
      <c r="D120" s="544" t="n">
        <v>300</v>
      </c>
      <c r="E120" s="545" t="n">
        <v>150</v>
      </c>
      <c r="F120" s="183" t="n">
        <v>1</v>
      </c>
      <c r="G120" s="546" t="n">
        <v>320</v>
      </c>
      <c r="H120" s="183" t="n"/>
      <c r="I120" s="195" t="n"/>
      <c r="J120" s="196" t="n"/>
      <c r="K120" s="195" t="n"/>
      <c r="L120" s="195" t="inlineStr">
        <is>
          <t>PAGA SU HIJO MARTIN</t>
        </is>
      </c>
      <c r="M120" s="195" t="inlineStr">
        <is>
          <t>17 PONIENTE ENTRE 13 Y 15 SUR</t>
        </is>
      </c>
      <c r="N120" s="195" t="n">
        <v>2025</v>
      </c>
      <c r="O120" s="195" t="n"/>
      <c r="P120" s="195" t="n"/>
      <c r="Q120" s="195" t="n"/>
      <c r="R120" s="195" t="n"/>
      <c r="S120" s="195" t="n"/>
      <c r="T120" s="195" t="n"/>
      <c r="U120" s="195" t="n"/>
      <c r="V120" s="195" t="n"/>
      <c r="W120" s="195" t="n"/>
      <c r="X120" s="195" t="n"/>
      <c r="Y120" s="195" t="n"/>
      <c r="Z120" s="195" t="n"/>
      <c r="AA120" s="195" t="inlineStr">
        <is>
          <t>TOMA DE DON VICENTE</t>
        </is>
      </c>
      <c r="AB120" t="inlineStr">
        <is>
          <t>PAGA 6 MESES DE INQUILINO DE ENERO/JUNIO</t>
        </is>
      </c>
    </row>
    <row r="121" ht="15" customHeight="1" s="308">
      <c r="A121" s="195" t="n"/>
      <c r="B121" s="183" t="inlineStr">
        <is>
          <t>116A</t>
        </is>
      </c>
      <c r="C121" s="195" t="inlineStr">
        <is>
          <t>DE LOS SANTOS MARTINEZ MARTIN</t>
        </is>
      </c>
      <c r="D121" s="544" t="n">
        <v>300</v>
      </c>
      <c r="E121" s="545" t="n">
        <v>150</v>
      </c>
      <c r="F121" s="183" t="n">
        <v>2</v>
      </c>
      <c r="G121" s="546" t="n"/>
      <c r="H121" s="183" t="n"/>
      <c r="I121" s="195" t="n"/>
      <c r="J121" s="196" t="n"/>
      <c r="K121" s="195" t="n"/>
      <c r="L121" s="195" t="inlineStr">
        <is>
          <t>TIENE UNA LAVANDERIA</t>
        </is>
      </c>
      <c r="M121" s="195" t="inlineStr">
        <is>
          <t>15 SUR ENTRE 17 PTE Y CANAL</t>
        </is>
      </c>
      <c r="N121" s="195" t="n">
        <v>2025</v>
      </c>
      <c r="O121" s="195" t="n"/>
      <c r="P121" s="195" t="n"/>
      <c r="Q121" s="195" t="n"/>
      <c r="R121" s="195" t="n"/>
      <c r="S121" s="195" t="n"/>
      <c r="T121" s="195" t="n"/>
      <c r="U121" s="195" t="n"/>
      <c r="V121" s="195" t="n"/>
      <c r="W121" s="195" t="n"/>
      <c r="X121" s="195" t="n"/>
      <c r="Y121" s="195" t="n"/>
      <c r="Z121" s="195" t="n"/>
      <c r="AA121" s="195" t="n"/>
    </row>
    <row r="122">
      <c r="A122" s="195" t="n"/>
      <c r="B122" s="183" t="n">
        <v>117</v>
      </c>
      <c r="C122" s="180" t="inlineStr">
        <is>
          <t xml:space="preserve">DEONATE ANDRADE ALEANDRO </t>
        </is>
      </c>
      <c r="D122" s="552" t="n">
        <v>300</v>
      </c>
      <c r="E122" s="553" t="n">
        <v>150</v>
      </c>
      <c r="F122" s="183" t="n">
        <v>1</v>
      </c>
      <c r="G122" s="546" t="n">
        <v>320</v>
      </c>
      <c r="H122" s="183" t="n"/>
      <c r="I122" s="195" t="n">
        <v>1</v>
      </c>
      <c r="J122" s="196" t="n"/>
      <c r="K122" s="195" t="n"/>
      <c r="L122" s="195" t="n"/>
      <c r="M122" s="195" t="inlineStr">
        <is>
          <t xml:space="preserve">11 SUR ENTRE 15 Y 17 PTE. </t>
        </is>
      </c>
      <c r="N122" s="195" t="n">
        <v>2026</v>
      </c>
      <c r="O122" s="195" t="n"/>
      <c r="P122" s="195" t="n"/>
      <c r="Q122" s="195" t="n"/>
      <c r="R122" s="195" t="n"/>
      <c r="S122" s="195" t="n"/>
      <c r="T122" s="195" t="n"/>
      <c r="U122" s="195" t="n"/>
      <c r="V122" s="195" t="n"/>
      <c r="W122" s="195" t="n"/>
      <c r="X122" s="195" t="n"/>
      <c r="Y122" s="195" t="n"/>
      <c r="Z122" s="195" t="n"/>
      <c r="AA122" s="195" t="n"/>
    </row>
    <row r="123">
      <c r="A123" s="195" t="n"/>
      <c r="B123" s="183" t="n">
        <v>118</v>
      </c>
      <c r="C123" s="195" t="inlineStr">
        <is>
          <t>DEONATE ANDRADE ANGEL</t>
        </is>
      </c>
      <c r="D123" s="544" t="n">
        <v>300</v>
      </c>
      <c r="E123" s="545" t="n">
        <v>150</v>
      </c>
      <c r="F123" s="183" t="n">
        <v>1</v>
      </c>
      <c r="G123" s="546" t="n">
        <v>320</v>
      </c>
      <c r="H123" s="183" t="n"/>
      <c r="I123" s="195" t="n"/>
      <c r="J123" s="196" t="n"/>
      <c r="K123" s="195" t="n"/>
      <c r="L123" s="195" t="n"/>
      <c r="M123" s="195" t="inlineStr">
        <is>
          <t xml:space="preserve">15 PTE ENTRE 11 Y 13 SUR </t>
        </is>
      </c>
      <c r="N123" s="195" t="n">
        <v>2026</v>
      </c>
      <c r="O123" s="195" t="n"/>
      <c r="P123" s="195" t="n"/>
      <c r="Q123" s="195" t="n"/>
      <c r="R123" s="195" t="n"/>
      <c r="S123" s="184" t="inlineStr">
        <is>
          <t>PENDIENE 350 DE INASISTENCIAS</t>
        </is>
      </c>
      <c r="T123" s="195" t="n"/>
      <c r="U123" s="195" t="n"/>
      <c r="V123" s="195" t="n"/>
      <c r="W123" s="195" t="n"/>
      <c r="X123" s="195" t="n"/>
      <c r="Y123" s="195" t="n"/>
      <c r="Z123" s="195" t="n"/>
      <c r="AA123" s="195" t="n"/>
    </row>
    <row r="124">
      <c r="A124" s="195" t="n"/>
      <c r="B124" s="183" t="n">
        <v>119</v>
      </c>
      <c r="C124" s="195" t="inlineStr">
        <is>
          <t>DEONATE ANDRADE CLEMENTE</t>
        </is>
      </c>
      <c r="D124" s="544" t="n">
        <v>300</v>
      </c>
      <c r="E124" s="545" t="n">
        <v>150</v>
      </c>
      <c r="F124" s="183" t="n"/>
      <c r="G124" s="546" t="n">
        <v>320</v>
      </c>
      <c r="H124" s="183" t="n"/>
      <c r="I124" s="195" t="n">
        <v>1</v>
      </c>
      <c r="J124" s="196" t="n"/>
      <c r="K124" s="195" t="n"/>
      <c r="L124" s="195" t="n"/>
      <c r="M124" s="195" t="inlineStr">
        <is>
          <t>11 SUR ENTRE 15 Y 17 PTE</t>
        </is>
      </c>
      <c r="N124" s="195" t="n">
        <v>2025</v>
      </c>
      <c r="O124" s="195" t="inlineStr">
        <is>
          <t>PAGADO</t>
        </is>
      </c>
      <c r="P124" s="195" t="inlineStr">
        <is>
          <t>PAGADO</t>
        </is>
      </c>
      <c r="Q124" s="195" t="inlineStr">
        <is>
          <t>PAGADO</t>
        </is>
      </c>
      <c r="R124" s="195" t="n"/>
      <c r="S124" s="195" t="n"/>
      <c r="T124" s="195" t="n"/>
      <c r="U124" s="195" t="n"/>
      <c r="V124" s="195" t="n"/>
      <c r="W124" s="195" t="n"/>
      <c r="X124" s="195" t="n"/>
      <c r="Y124" s="195" t="n"/>
      <c r="Z124" s="195" t="n"/>
      <c r="AA124" s="195" t="n"/>
    </row>
    <row r="125">
      <c r="A125" s="195" t="n"/>
      <c r="B125" s="183" t="n">
        <v>120</v>
      </c>
      <c r="C125" s="195" t="inlineStr">
        <is>
          <t>DEONATE ANDRADE FAUSTINO</t>
        </is>
      </c>
      <c r="D125" s="544" t="n">
        <v>300</v>
      </c>
      <c r="E125" s="545" t="n">
        <v>150</v>
      </c>
      <c r="F125" s="183" t="n">
        <v>1</v>
      </c>
      <c r="G125" s="546" t="n">
        <v>320</v>
      </c>
      <c r="H125" s="183" t="n"/>
      <c r="I125" s="195" t="n"/>
      <c r="J125" s="196" t="n"/>
      <c r="K125" s="195" t="n"/>
      <c r="L125" s="195" t="n"/>
      <c r="M125" s="195" t="inlineStr">
        <is>
          <t>11 SUR ENTRE 15 Y 17 PTE</t>
        </is>
      </c>
      <c r="N125" s="195" t="n">
        <v>2024</v>
      </c>
      <c r="O125" s="195" t="inlineStr">
        <is>
          <t>PAGADO</t>
        </is>
      </c>
      <c r="P125" s="195" t="inlineStr">
        <is>
          <t>PAGADO</t>
        </is>
      </c>
      <c r="Q125" s="195" t="inlineStr">
        <is>
          <t>PAGADO</t>
        </is>
      </c>
      <c r="R125" s="195" t="inlineStr">
        <is>
          <t>PAGADO</t>
        </is>
      </c>
      <c r="S125" s="195" t="inlineStr">
        <is>
          <t>PAGADO</t>
        </is>
      </c>
      <c r="T125" s="195" t="inlineStr">
        <is>
          <t>PAGADO</t>
        </is>
      </c>
      <c r="U125" s="195" t="inlineStr">
        <is>
          <t>PAGADO</t>
        </is>
      </c>
      <c r="V125" s="195" t="inlineStr">
        <is>
          <t>PAGADO</t>
        </is>
      </c>
      <c r="W125" s="195" t="n"/>
      <c r="X125" s="195" t="n"/>
      <c r="Y125" s="195" t="n"/>
      <c r="Z125" s="195" t="n"/>
      <c r="AA125" s="195" t="n"/>
    </row>
    <row r="126">
      <c r="A126" s="195" t="n"/>
      <c r="B126" s="183" t="n">
        <v>121</v>
      </c>
      <c r="C126" s="201" t="inlineStr">
        <is>
          <t>DEONATE FERNANDEZ MAURICIO</t>
        </is>
      </c>
      <c r="D126" s="544" t="n">
        <v>300</v>
      </c>
      <c r="E126" s="545" t="n">
        <v>150</v>
      </c>
      <c r="F126" s="183" t="n">
        <v>1</v>
      </c>
      <c r="G126" s="546" t="n">
        <v>320</v>
      </c>
      <c r="H126" s="183" t="n"/>
      <c r="I126" s="195" t="n"/>
      <c r="J126" s="196" t="n">
        <v>1</v>
      </c>
      <c r="K126" s="195" t="n"/>
      <c r="L126" s="195" t="inlineStr">
        <is>
          <t>PAGO A AGOSTO 25 UN INQUILINO</t>
        </is>
      </c>
      <c r="M126" s="195" t="inlineStr">
        <is>
          <t xml:space="preserve">15 PTE ENTRE 11 Y 13 SUR </t>
        </is>
      </c>
      <c r="N126" s="195" t="n">
        <v>2026</v>
      </c>
      <c r="O126" s="195" t="n"/>
      <c r="P126" s="195" t="n"/>
      <c r="Q126" s="195" t="n"/>
      <c r="R126" s="195" t="n"/>
      <c r="S126" s="195" t="n"/>
      <c r="T126" s="195" t="n"/>
      <c r="U126" s="195" t="n"/>
      <c r="V126" s="195" t="n"/>
      <c r="W126" s="195" t="n"/>
      <c r="X126" s="195" t="n"/>
      <c r="Y126" s="195" t="n"/>
      <c r="Z126" s="195" t="n"/>
      <c r="AA126" s="195" t="n"/>
      <c r="AB126" t="inlineStr">
        <is>
          <t>PAGO DE AGUA DE 1 INQ. MAYO Y JUNIO 2019</t>
        </is>
      </c>
    </row>
    <row r="127" ht="15" customHeight="1" s="308">
      <c r="A127" s="158" t="inlineStr">
        <is>
          <t>BAJA EDAD AVANZADA</t>
        </is>
      </c>
      <c r="B127" s="170" t="n">
        <v>122</v>
      </c>
      <c r="C127" s="172" t="inlineStr">
        <is>
          <t xml:space="preserve">DEONATE JIMENEZ FAUSTINO </t>
        </is>
      </c>
      <c r="D127" s="549" t="n"/>
      <c r="E127" s="550" t="n"/>
      <c r="F127" s="183" t="n">
        <v>1</v>
      </c>
      <c r="G127" s="546" t="n">
        <v>320</v>
      </c>
      <c r="H127" s="183" t="n"/>
      <c r="I127" s="195" t="n"/>
      <c r="J127" s="196" t="n"/>
      <c r="K127" s="195" t="n"/>
      <c r="L127" s="195" t="n"/>
      <c r="M127" s="195" t="inlineStr">
        <is>
          <t xml:space="preserve">11 SUR ENTRE 15 Y 17 PTE. </t>
        </is>
      </c>
      <c r="N127" s="195" t="n">
        <v>2022</v>
      </c>
      <c r="O127" s="195" t="n"/>
      <c r="P127" s="195" t="n"/>
      <c r="Q127" s="195" t="n"/>
      <c r="R127" s="195" t="n"/>
      <c r="S127" s="195" t="n"/>
      <c r="T127" s="195" t="n"/>
      <c r="U127" s="195" t="n"/>
      <c r="V127" s="195" t="n"/>
      <c r="W127" s="195" t="n"/>
      <c r="X127" s="195" t="n"/>
      <c r="Y127" s="195" t="n"/>
      <c r="Z127" s="195" t="n"/>
      <c r="AA127" s="158" t="inlineStr">
        <is>
          <t>BAJA EDAD AVANZADA</t>
        </is>
      </c>
    </row>
    <row r="128">
      <c r="A128" s="195" t="n"/>
      <c r="B128" s="183" t="n">
        <v>123</v>
      </c>
      <c r="C128" s="195" t="inlineStr">
        <is>
          <t>DEONATE NIÑO JOSE IVAN</t>
        </is>
      </c>
      <c r="D128" s="544" t="n">
        <v>300</v>
      </c>
      <c r="E128" s="545" t="n">
        <v>150</v>
      </c>
      <c r="F128" s="183" t="n">
        <v>1</v>
      </c>
      <c r="G128" s="546" t="n">
        <v>320</v>
      </c>
      <c r="H128" s="183" t="n"/>
      <c r="I128" s="195" t="n"/>
      <c r="J128" s="196" t="n"/>
      <c r="K128" s="195" t="n"/>
      <c r="L128" s="195" t="n"/>
      <c r="M128" s="195" t="inlineStr">
        <is>
          <t>15 PTE. ENTRE 19 Y DIAGONAL</t>
        </is>
      </c>
      <c r="N128" s="195" t="n">
        <v>2026</v>
      </c>
      <c r="O128" s="195" t="n"/>
      <c r="P128" s="195" t="n"/>
      <c r="Q128" s="195" t="n"/>
      <c r="R128" s="195" t="n"/>
      <c r="S128" s="195" t="n"/>
      <c r="T128" s="195" t="n"/>
      <c r="U128" s="195" t="n"/>
      <c r="V128" s="195" t="n"/>
      <c r="W128" s="195" t="n"/>
      <c r="X128" s="195" t="n"/>
      <c r="Y128" s="195" t="n"/>
      <c r="Z128" s="195" t="n"/>
      <c r="AA128" s="195" t="n"/>
    </row>
    <row r="129">
      <c r="A129" s="195" t="n"/>
      <c r="B129" s="183" t="n">
        <v>124</v>
      </c>
      <c r="C129" s="195" t="inlineStr">
        <is>
          <t>DEONATE NIÑO VICTOR MANUEL</t>
        </is>
      </c>
      <c r="D129" s="544" t="n">
        <v>300</v>
      </c>
      <c r="E129" s="545" t="n">
        <v>150</v>
      </c>
      <c r="F129" s="183" t="n">
        <v>1</v>
      </c>
      <c r="G129" s="542" t="n">
        <v>320</v>
      </c>
      <c r="H129" s="183" t="n"/>
      <c r="I129" s="195" t="n"/>
      <c r="J129" s="196" t="n"/>
      <c r="K129" s="195" t="n"/>
      <c r="L129" s="195" t="n"/>
      <c r="M129" s="195" t="inlineStr">
        <is>
          <t>15 PTE. 19 SUR Y DIAGONAL</t>
        </is>
      </c>
      <c r="N129" s="195" t="n">
        <v>2026</v>
      </c>
      <c r="O129" s="195" t="n"/>
      <c r="P129" s="195" t="n"/>
      <c r="Q129" s="195" t="n"/>
      <c r="R129" s="195" t="n"/>
      <c r="S129" s="195" t="n"/>
      <c r="T129" s="195" t="n"/>
      <c r="U129" s="195" t="n"/>
      <c r="V129" s="195" t="n"/>
      <c r="W129" s="195" t="n"/>
      <c r="X129" s="195" t="n"/>
      <c r="Y129" s="195" t="n"/>
      <c r="Z129" s="195" t="n"/>
      <c r="AA129" s="195" t="n"/>
    </row>
    <row r="130">
      <c r="A130" s="195" t="n"/>
      <c r="B130" s="183" t="n">
        <v>125</v>
      </c>
      <c r="C130" s="180" t="inlineStr">
        <is>
          <t xml:space="preserve">DIAZ SANTOS JULIO CESAR </t>
        </is>
      </c>
      <c r="D130" s="552" t="n">
        <v>300</v>
      </c>
      <c r="E130" s="553" t="n">
        <v>150</v>
      </c>
      <c r="F130" s="183" t="n"/>
      <c r="G130" s="546" t="n">
        <v>320</v>
      </c>
      <c r="H130" s="183" t="n"/>
      <c r="I130" s="195" t="n">
        <v>1</v>
      </c>
      <c r="J130" s="196" t="n"/>
      <c r="K130" s="195" t="n"/>
      <c r="L130" s="195" t="n"/>
      <c r="M130" s="195" t="inlineStr">
        <is>
          <t xml:space="preserve">15 PONIENTE ENTRE 17 Y 19 SUR </t>
        </is>
      </c>
      <c r="N130" s="195" t="n">
        <v>2026</v>
      </c>
      <c r="O130" s="195" t="n"/>
      <c r="P130" s="195" t="n"/>
      <c r="Q130" s="195" t="n"/>
      <c r="R130" s="195" t="n"/>
      <c r="S130" s="195" t="n"/>
      <c r="T130" s="195" t="n"/>
      <c r="U130" s="195" t="n"/>
      <c r="V130" s="195" t="n"/>
      <c r="W130" s="195" t="n"/>
      <c r="X130" s="195" t="n"/>
      <c r="Y130" s="195" t="n"/>
      <c r="Z130" s="195" t="n"/>
      <c r="AA130" s="195" t="n"/>
    </row>
    <row r="131">
      <c r="A131" s="195" t="n"/>
      <c r="B131" s="183" t="n">
        <v>126</v>
      </c>
      <c r="C131" s="159" t="inlineStr">
        <is>
          <t xml:space="preserve">DIF MUNICIPAL DE TECAMACHALCO </t>
        </is>
      </c>
      <c r="D131" s="547" t="n">
        <v>300</v>
      </c>
      <c r="E131" s="548" t="n">
        <v>150</v>
      </c>
      <c r="F131" s="183" t="n">
        <v>1</v>
      </c>
      <c r="G131" s="546" t="n"/>
      <c r="H131" s="183" t="n"/>
      <c r="I131" s="195" t="n"/>
      <c r="J131" s="196" t="n"/>
      <c r="K131" s="195" t="n"/>
      <c r="L131" s="195" t="n"/>
      <c r="M131" s="195" t="inlineStr">
        <is>
          <t xml:space="preserve">9 SUR ENTRE 15 Y 17 PONIENTE </t>
        </is>
      </c>
      <c r="N131" s="195" t="n">
        <v>2025</v>
      </c>
      <c r="O131" s="195" t="inlineStr">
        <is>
          <t>PAGADO</t>
        </is>
      </c>
      <c r="P131" s="195" t="inlineStr">
        <is>
          <t>PAGADO</t>
        </is>
      </c>
      <c r="Q131" s="195" t="inlineStr">
        <is>
          <t>PAGADO</t>
        </is>
      </c>
      <c r="R131" s="195" t="inlineStr">
        <is>
          <t>PAGADO</t>
        </is>
      </c>
      <c r="S131" s="195" t="inlineStr">
        <is>
          <t>PAGADO</t>
        </is>
      </c>
      <c r="T131" s="195" t="inlineStr">
        <is>
          <t>PAGADO</t>
        </is>
      </c>
      <c r="U131" s="195" t="n"/>
      <c r="V131" s="195" t="n"/>
      <c r="W131" s="195" t="n"/>
      <c r="X131" s="195" t="n"/>
      <c r="Y131" s="195" t="n"/>
      <c r="Z131" s="195" t="n"/>
      <c r="AA131" s="195" t="n"/>
    </row>
    <row r="132">
      <c r="A132" s="195" t="n"/>
      <c r="B132" s="183" t="n">
        <v>127</v>
      </c>
      <c r="C132" s="195" t="inlineStr">
        <is>
          <t xml:space="preserve">ENRIQUEZ VERA JOSE SANTANA </t>
        </is>
      </c>
      <c r="D132" s="544" t="n">
        <v>300</v>
      </c>
      <c r="E132" s="545" t="n">
        <v>150</v>
      </c>
      <c r="F132" s="183" t="n">
        <v>1</v>
      </c>
      <c r="G132" s="546" t="n">
        <v>320</v>
      </c>
      <c r="H132" s="183" t="n"/>
      <c r="I132" s="195" t="n"/>
      <c r="J132" s="196" t="n"/>
      <c r="K132" s="195" t="n"/>
      <c r="L132" s="195" t="n"/>
      <c r="M132" s="195" t="inlineStr">
        <is>
          <t>11 PTE. ENTRE 15 Y 17 SUR</t>
        </is>
      </c>
      <c r="N132" s="195" t="n">
        <v>2026</v>
      </c>
      <c r="O132" s="195" t="n"/>
      <c r="P132" s="195" t="n"/>
      <c r="Q132" s="195" t="n"/>
      <c r="R132" s="195" t="n"/>
      <c r="S132" s="195" t="n"/>
      <c r="T132" s="195" t="n"/>
      <c r="U132" s="195" t="n"/>
      <c r="V132" s="195" t="n"/>
      <c r="W132" s="195" t="n"/>
      <c r="X132" s="195" t="n"/>
      <c r="Y132" s="195" t="n"/>
      <c r="Z132" s="195" t="n"/>
      <c r="AA132" s="195" t="n"/>
    </row>
    <row r="133">
      <c r="A133" s="195" t="n"/>
      <c r="B133" s="183" t="n">
        <v>128</v>
      </c>
      <c r="C133" s="195" t="inlineStr">
        <is>
          <t>MARTINEZ FERNANDEZ LITZI</t>
        </is>
      </c>
      <c r="D133" s="544" t="n">
        <v>300</v>
      </c>
      <c r="E133" s="545" t="n">
        <v>150</v>
      </c>
      <c r="F133" s="183" t="n">
        <v>1</v>
      </c>
      <c r="G133" s="546" t="n">
        <v>640</v>
      </c>
      <c r="H133" s="183" t="n"/>
      <c r="I133" s="195" t="n"/>
      <c r="J133" s="196" t="n"/>
      <c r="K133" s="195" t="n"/>
      <c r="L133" s="195" t="n"/>
      <c r="M133" s="195" t="inlineStr">
        <is>
          <t>AV 15 PTE Y 17 Y19 SUR</t>
        </is>
      </c>
      <c r="N133" s="195" t="n">
        <v>2026</v>
      </c>
      <c r="O133" s="195" t="n"/>
      <c r="P133" s="195" t="n"/>
      <c r="Q133" s="195" t="n"/>
      <c r="R133" s="195" t="n"/>
      <c r="S133" s="195" t="n"/>
      <c r="T133" s="195" t="n"/>
      <c r="U133" s="195" t="n"/>
      <c r="V133" s="195" t="n"/>
      <c r="W133" s="195" t="n"/>
      <c r="X133" s="195" t="n"/>
      <c r="Y133" s="195" t="n"/>
      <c r="Z133" s="195" t="n"/>
      <c r="AA133" s="195" t="n"/>
      <c r="AB133" t="inlineStr">
        <is>
          <t xml:space="preserve">PAGA DE ENERO A DIC DEL 2019  </t>
        </is>
      </c>
    </row>
    <row r="134">
      <c r="A134" s="195" t="n"/>
      <c r="B134" s="183" t="n">
        <v>129</v>
      </c>
      <c r="C134" s="195" t="inlineStr">
        <is>
          <t xml:space="preserve">FERNANDEZ LOPEZ NICOLAS </t>
        </is>
      </c>
      <c r="D134" s="544" t="n">
        <v>300</v>
      </c>
      <c r="E134" s="545" t="n">
        <v>150</v>
      </c>
      <c r="F134" s="183" t="n">
        <v>1</v>
      </c>
      <c r="G134" s="546" t="n">
        <v>320</v>
      </c>
      <c r="H134" s="183" t="n"/>
      <c r="I134" s="195" t="n"/>
      <c r="J134" s="196" t="n"/>
      <c r="K134" s="195" t="n"/>
      <c r="L134" s="195" t="n"/>
      <c r="M134" s="195" t="inlineStr">
        <is>
          <t>21 PONIENTE ENTRE LA 15 Y LA TRECE</t>
        </is>
      </c>
      <c r="N134" s="195" t="n">
        <v>2026</v>
      </c>
      <c r="O134" s="195" t="n"/>
      <c r="P134" s="195" t="n"/>
      <c r="Q134" s="195" t="n"/>
      <c r="R134" s="195" t="n"/>
      <c r="S134" s="195" t="n"/>
      <c r="T134" s="195" t="n"/>
      <c r="U134" s="195" t="n"/>
      <c r="V134" s="195" t="n"/>
      <c r="W134" s="195" t="n"/>
      <c r="X134" s="195" t="n"/>
      <c r="Y134" s="195" t="n"/>
      <c r="Z134" s="195" t="n"/>
      <c r="AA134" s="195" t="n"/>
      <c r="AB134" s="93" t="inlineStr">
        <is>
          <t>PENDIENTE INASISTENCIAS</t>
        </is>
      </c>
    </row>
    <row r="135" ht="15" customHeight="1" s="308">
      <c r="A135" s="195" t="inlineStr">
        <is>
          <t>VIUDA Y DISCAPACITADA</t>
        </is>
      </c>
      <c r="B135" s="183" t="n">
        <v>130</v>
      </c>
      <c r="C135" s="195" t="inlineStr">
        <is>
          <t xml:space="preserve">FERNANDEZ SANCHEZ MARIA DE LOS ANGELES </t>
        </is>
      </c>
      <c r="D135" s="544" t="n">
        <v>300</v>
      </c>
      <c r="E135" s="545" t="n">
        <v>150</v>
      </c>
      <c r="F135" s="183" t="n">
        <v>1</v>
      </c>
      <c r="G135" s="546" t="n">
        <v>320</v>
      </c>
      <c r="H135" s="183" t="n"/>
      <c r="I135" s="195" t="n">
        <v>1</v>
      </c>
      <c r="J135" s="196" t="n"/>
      <c r="K135" s="195" t="n"/>
      <c r="L135" s="195" t="n"/>
      <c r="M135" s="195" t="inlineStr">
        <is>
          <t>21 PTE. ENTRE 13 Y 15 SUR</t>
        </is>
      </c>
      <c r="N135" s="195" t="n">
        <v>2026</v>
      </c>
      <c r="O135" s="195" t="n"/>
      <c r="P135" s="195" t="n"/>
      <c r="Q135" s="195" t="n"/>
      <c r="R135" s="195" t="n"/>
      <c r="S135" s="195" t="n"/>
      <c r="T135" s="195" t="n"/>
      <c r="U135" s="195" t="n"/>
      <c r="V135" s="195" t="n"/>
      <c r="W135" s="195" t="n"/>
      <c r="X135" s="195" t="n"/>
      <c r="Y135" s="195" t="n"/>
      <c r="Z135" s="195" t="n"/>
      <c r="AA135" s="195" t="inlineStr">
        <is>
          <t>VIUDA Y DISCAPACITADA</t>
        </is>
      </c>
    </row>
    <row r="136" ht="15" customHeight="1" s="308">
      <c r="A136" s="158" t="inlineStr">
        <is>
          <t>SE CANCELA ESTE NUM DE USUARIO</t>
        </is>
      </c>
      <c r="B136" s="183" t="n">
        <v>131</v>
      </c>
      <c r="C136" s="172" t="inlineStr">
        <is>
          <t>FERNANDEZ SANTOS MARIBEL</t>
        </is>
      </c>
      <c r="D136" s="549" t="n"/>
      <c r="E136" s="550" t="n"/>
      <c r="F136" s="183" t="n"/>
      <c r="G136" s="546" t="n">
        <v>320</v>
      </c>
      <c r="H136" s="183" t="n"/>
      <c r="I136" s="195" t="n"/>
      <c r="J136" s="196" t="n"/>
      <c r="K136" s="195" t="n"/>
      <c r="L136" s="195" t="n"/>
      <c r="M136" s="195" t="inlineStr">
        <is>
          <t xml:space="preserve">15 PTE. 17 Y 19 SUR </t>
        </is>
      </c>
      <c r="N136" s="195" t="n">
        <v>2021</v>
      </c>
      <c r="O136" s="195" t="inlineStr">
        <is>
          <t>pendiente asistencias</t>
        </is>
      </c>
      <c r="P136" s="195" t="n"/>
      <c r="Q136" s="195" t="n"/>
      <c r="R136" s="195" t="n"/>
      <c r="S136" s="195" t="n"/>
      <c r="T136" s="195" t="n"/>
      <c r="U136" s="195" t="n"/>
      <c r="V136" s="195" t="n"/>
      <c r="W136" s="195" t="n"/>
      <c r="X136" s="195" t="n"/>
      <c r="Y136" s="195" t="n"/>
      <c r="Z136" s="195" t="n"/>
      <c r="AA136" s="158" t="inlineStr">
        <is>
          <t>SE CANCELA ESTE NUM DE USUARIO</t>
        </is>
      </c>
    </row>
    <row r="137">
      <c r="A137" s="195" t="n"/>
      <c r="B137" s="183" t="n">
        <v>132</v>
      </c>
      <c r="C137" s="195" t="inlineStr">
        <is>
          <t>FERNANDEZ SANTOS RAMON</t>
        </is>
      </c>
      <c r="D137" s="544" t="n">
        <v>300</v>
      </c>
      <c r="E137" s="545" t="n">
        <v>150</v>
      </c>
      <c r="F137" s="183" t="n">
        <v>1</v>
      </c>
      <c r="G137" s="546" t="n">
        <v>320</v>
      </c>
      <c r="H137" s="183" t="n"/>
      <c r="I137" s="195" t="n"/>
      <c r="J137" s="196" t="n"/>
      <c r="K137" s="195" t="n"/>
      <c r="L137" s="195" t="n"/>
      <c r="M137" s="195" t="inlineStr">
        <is>
          <t xml:space="preserve">15 PTE. ENTRE 17 Y 19 SUR </t>
        </is>
      </c>
      <c r="N137" s="195" t="n">
        <v>2026</v>
      </c>
      <c r="O137" s="195" t="n"/>
      <c r="P137" s="195" t="n"/>
      <c r="Q137" s="195" t="n"/>
      <c r="R137" s="195" t="n"/>
      <c r="S137" s="195" t="n"/>
      <c r="T137" s="195" t="n"/>
      <c r="U137" s="195" t="n"/>
      <c r="V137" s="195" t="n"/>
      <c r="W137" s="195" t="n"/>
      <c r="X137" s="195" t="n"/>
      <c r="Y137" s="195" t="n"/>
      <c r="Z137" s="195" t="n"/>
      <c r="AA137" s="195" t="n"/>
    </row>
    <row r="138">
      <c r="A138" s="195" t="inlineStr">
        <is>
          <t>1 INQUILINO DE ENERO A MAYO 2025</t>
        </is>
      </c>
      <c r="B138" s="183" t="n">
        <v>133</v>
      </c>
      <c r="C138" s="195" t="inlineStr">
        <is>
          <t>FUENTES GONZALEZ GENOVEVA</t>
        </is>
      </c>
      <c r="D138" s="544" t="n">
        <v>300</v>
      </c>
      <c r="E138" s="545" t="n">
        <v>150</v>
      </c>
      <c r="F138" s="183" t="n">
        <v>1</v>
      </c>
      <c r="G138" s="546" t="n">
        <v>320</v>
      </c>
      <c r="H138" s="183" t="n"/>
      <c r="I138" s="195" t="n"/>
      <c r="J138" s="196" t="n">
        <v>1</v>
      </c>
      <c r="K138" s="195" t="n"/>
      <c r="L138" s="195" t="inlineStr">
        <is>
          <t xml:space="preserve">3 EJOTEROS MAYO, junio JULIO AGOSTO 2025 </t>
        </is>
      </c>
      <c r="M138" s="195" t="inlineStr">
        <is>
          <t>15 PTE. 1906</t>
        </is>
      </c>
      <c r="N138" s="195" t="n">
        <v>2026</v>
      </c>
      <c r="O138" s="195" t="inlineStr">
        <is>
          <t>PAGA UN INQUILINO ENERO A MAYO 2025</t>
        </is>
      </c>
      <c r="P138" s="195" t="n"/>
      <c r="Q138" s="195" t="n"/>
      <c r="R138" s="195" t="n"/>
      <c r="S138" s="195" t="n"/>
      <c r="T138" s="195" t="n"/>
      <c r="U138" s="195" t="n"/>
      <c r="V138" s="195" t="n"/>
      <c r="W138" s="195" t="n"/>
      <c r="X138" s="195" t="n"/>
      <c r="Y138" s="195" t="n"/>
      <c r="Z138" s="195" t="n"/>
      <c r="AA138" s="195" t="n"/>
      <c r="AB138" t="inlineStr">
        <is>
          <t>TOMA NUEVA OCT 2017</t>
        </is>
      </c>
    </row>
    <row r="139">
      <c r="A139" s="195" t="n"/>
      <c r="B139" s="183" t="n">
        <v>134</v>
      </c>
      <c r="C139" s="195" t="inlineStr">
        <is>
          <t>GAMEZ GONZALEZ ADRIANA</t>
        </is>
      </c>
      <c r="D139" s="544" t="n">
        <v>300</v>
      </c>
      <c r="E139" s="545" t="n">
        <v>150</v>
      </c>
      <c r="F139" s="183" t="n">
        <v>1</v>
      </c>
      <c r="G139" s="546" t="n">
        <v>320</v>
      </c>
      <c r="H139" s="183" t="n"/>
      <c r="I139" s="195" t="n"/>
      <c r="J139" s="196" t="n"/>
      <c r="K139" s="195" t="n"/>
      <c r="L139" s="195" t="n"/>
      <c r="M139" s="195" t="inlineStr">
        <is>
          <t xml:space="preserve">13 PTE. NO. 1503 </t>
        </is>
      </c>
      <c r="N139" s="195" t="n">
        <v>2026</v>
      </c>
      <c r="O139" s="195" t="n"/>
      <c r="P139" s="195" t="n"/>
      <c r="Q139" s="195" t="n"/>
      <c r="R139" s="195" t="n"/>
      <c r="S139" s="195" t="n"/>
      <c r="T139" s="195" t="n"/>
      <c r="U139" s="195" t="n"/>
      <c r="V139" s="195" t="n"/>
      <c r="W139" s="195" t="n"/>
      <c r="X139" s="195" t="n"/>
      <c r="Y139" s="195" t="n"/>
      <c r="Z139" s="195" t="n"/>
      <c r="AA139" s="195" t="n"/>
    </row>
    <row r="140">
      <c r="A140" s="195" t="n"/>
      <c r="B140" s="183" t="n">
        <v>135</v>
      </c>
      <c r="C140" s="195" t="inlineStr">
        <is>
          <t>GAMEZ ROSAS NOEMI</t>
        </is>
      </c>
      <c r="D140" s="544" t="n">
        <v>300</v>
      </c>
      <c r="E140" s="545" t="n">
        <v>150</v>
      </c>
      <c r="F140" s="183" t="n">
        <v>1</v>
      </c>
      <c r="G140" s="546" t="n">
        <v>320</v>
      </c>
      <c r="H140" s="183" t="n"/>
      <c r="I140" s="195" t="n"/>
      <c r="J140" s="196" t="n"/>
      <c r="K140" s="195" t="n"/>
      <c r="L140" s="195" t="inlineStr">
        <is>
          <t>ANTES GAMEZ GONZALEZ EDUARDO</t>
        </is>
      </c>
      <c r="M140" s="195" t="inlineStr">
        <is>
          <t>13 SUR ESQ. 13 PTE</t>
        </is>
      </c>
      <c r="N140" s="195" t="n">
        <v>2026</v>
      </c>
      <c r="O140" s="195" t="n"/>
      <c r="P140" s="195" t="n"/>
      <c r="Q140" s="195" t="n"/>
      <c r="R140" s="195" t="n"/>
      <c r="S140" s="195" t="n"/>
      <c r="T140" s="195" t="n"/>
      <c r="U140" s="195" t="n"/>
      <c r="V140" s="195" t="n"/>
      <c r="W140" s="195" t="n"/>
      <c r="X140" s="195" t="n"/>
      <c r="Y140" s="195" t="n"/>
      <c r="Z140" s="195" t="n"/>
      <c r="AA140" s="195" t="n"/>
      <c r="AB140" t="inlineStr">
        <is>
          <t>1 INQUILIINO APARTIR DE JUNIO 2019</t>
        </is>
      </c>
    </row>
    <row r="141" ht="17.25" customHeight="1" s="308">
      <c r="A141" s="195" t="n"/>
      <c r="B141" s="183" t="n">
        <v>136</v>
      </c>
      <c r="C141" s="195" t="inlineStr">
        <is>
          <t>GAMEZ GONZALEZ JUVENCIO</t>
        </is>
      </c>
      <c r="D141" s="544" t="n">
        <v>300</v>
      </c>
      <c r="E141" s="545" t="n">
        <v>150</v>
      </c>
      <c r="F141" s="183" t="n">
        <v>1</v>
      </c>
      <c r="G141" s="546" t="n">
        <v>320</v>
      </c>
      <c r="H141" s="183" t="n"/>
      <c r="I141" s="195" t="n"/>
      <c r="J141" s="196" t="n"/>
      <c r="K141" s="195" t="n"/>
      <c r="L141" s="195" t="n"/>
      <c r="M141" s="195" t="inlineStr">
        <is>
          <t>13 SUR ENTRE 11 Y 13 PTE.</t>
        </is>
      </c>
      <c r="N141" s="195" t="n">
        <v>2026</v>
      </c>
      <c r="O141" s="195" t="n"/>
      <c r="P141" s="195" t="n"/>
      <c r="Q141" s="195" t="n"/>
      <c r="R141" s="195" t="n"/>
      <c r="S141" s="195" t="n"/>
      <c r="T141" s="195" t="n"/>
      <c r="U141" s="195" t="n"/>
      <c r="V141" s="195" t="n"/>
      <c r="W141" s="195" t="n"/>
      <c r="X141" s="195" t="n"/>
      <c r="Y141" s="195" t="n"/>
      <c r="Z141" s="195" t="n"/>
      <c r="AA141" s="195" t="n"/>
    </row>
    <row r="142">
      <c r="A142" s="195" t="n"/>
      <c r="B142" s="183" t="n">
        <v>137</v>
      </c>
      <c r="C142" s="195" t="inlineStr">
        <is>
          <t>GARCIA AVELINO MAXIMILIANO</t>
        </is>
      </c>
      <c r="D142" s="544" t="n">
        <v>300</v>
      </c>
      <c r="E142" s="545" t="n">
        <v>150</v>
      </c>
      <c r="F142" s="183" t="n">
        <v>1</v>
      </c>
      <c r="G142" s="546" t="n">
        <v>320</v>
      </c>
      <c r="H142" s="183" t="n"/>
      <c r="I142" s="195" t="n"/>
      <c r="J142" s="196" t="n">
        <v>3</v>
      </c>
      <c r="K142" s="195" t="n"/>
      <c r="L142" s="195" t="n"/>
      <c r="M142" s="195" t="inlineStr">
        <is>
          <t>19 SUR PREPA</t>
        </is>
      </c>
      <c r="N142" s="195" t="n">
        <v>2026</v>
      </c>
      <c r="O142" s="195" t="n"/>
      <c r="P142" s="195" t="n"/>
      <c r="Q142" s="195" t="n"/>
      <c r="R142" s="195" t="n"/>
      <c r="S142" s="195" t="n"/>
      <c r="T142" s="195" t="n"/>
      <c r="U142" s="195" t="n"/>
      <c r="V142" s="195" t="n"/>
      <c r="W142" s="195" t="n"/>
      <c r="X142" s="195" t="n"/>
      <c r="Y142" s="195" t="n"/>
      <c r="Z142" s="195" t="n"/>
      <c r="AA142" s="195" t="n"/>
    </row>
    <row r="143">
      <c r="A143" s="195" t="n"/>
      <c r="B143" s="183" t="n">
        <v>138</v>
      </c>
      <c r="C143" s="195" t="inlineStr">
        <is>
          <t>GARCIA CONTRERAS PETRA TOMASA</t>
        </is>
      </c>
      <c r="D143" s="544" t="n">
        <v>300</v>
      </c>
      <c r="E143" s="545" t="n">
        <v>150</v>
      </c>
      <c r="F143" s="183" t="n">
        <v>1</v>
      </c>
      <c r="G143" s="546" t="n">
        <v>320</v>
      </c>
      <c r="H143" s="183" t="n"/>
      <c r="I143" s="195" t="n"/>
      <c r="J143" s="196" t="n"/>
      <c r="K143" s="195" t="n"/>
      <c r="L143" s="195" t="n"/>
      <c r="M143" s="195" t="inlineStr">
        <is>
          <t xml:space="preserve">17 SUR  1701 </t>
        </is>
      </c>
      <c r="N143" s="195" t="n">
        <v>2026</v>
      </c>
      <c r="O143" s="195" t="n"/>
      <c r="P143" s="195" t="n"/>
      <c r="Q143" s="195" t="n"/>
      <c r="R143" s="195" t="n"/>
      <c r="S143" s="195" t="n"/>
      <c r="T143" s="195" t="n"/>
      <c r="U143" s="195" t="n"/>
      <c r="V143" s="195" t="n"/>
      <c r="W143" s="195" t="n"/>
      <c r="X143" s="195" t="n"/>
      <c r="Y143" s="195" t="n"/>
      <c r="Z143" s="195" t="n"/>
      <c r="AA143" s="195" t="n"/>
    </row>
    <row r="144">
      <c r="A144" s="195" t="n"/>
      <c r="B144" s="183" t="n">
        <v>139</v>
      </c>
      <c r="C144" s="195" t="inlineStr">
        <is>
          <t xml:space="preserve">GARCIA GARCIA MICAELA CRISTINA </t>
        </is>
      </c>
      <c r="D144" s="544" t="n">
        <v>300</v>
      </c>
      <c r="E144" s="545" t="n">
        <v>150</v>
      </c>
      <c r="F144" s="183" t="n">
        <v>1</v>
      </c>
      <c r="G144" s="546" t="n">
        <v>320</v>
      </c>
      <c r="H144" s="183" t="n"/>
      <c r="I144" s="195" t="n"/>
      <c r="J144" s="196" t="n"/>
      <c r="K144" s="195" t="n"/>
      <c r="L144" s="195" t="n"/>
      <c r="M144" s="195" t="inlineStr">
        <is>
          <t>15 SUR ENTRE 11 Y 13 PTE. 2015</t>
        </is>
      </c>
      <c r="N144" s="195" t="n">
        <v>2026</v>
      </c>
      <c r="O144" s="195" t="n"/>
      <c r="P144" s="195" t="n"/>
      <c r="Q144" s="195" t="n"/>
      <c r="R144" s="195" t="n"/>
      <c r="S144" s="195" t="n"/>
      <c r="T144" s="195" t="n"/>
      <c r="U144" s="195" t="n"/>
      <c r="V144" s="195" t="n"/>
      <c r="W144" s="195" t="n"/>
      <c r="X144" s="195" t="n"/>
      <c r="Y144" s="195" t="n"/>
      <c r="Z144" s="195" t="n"/>
      <c r="AA144" s="195" t="n"/>
      <c r="AB144" s="93" t="inlineStr">
        <is>
          <t>PENDIENTE NASISTENCIA 2019</t>
        </is>
      </c>
    </row>
    <row r="145">
      <c r="A145" s="195" t="n"/>
      <c r="B145" s="183" t="n">
        <v>140</v>
      </c>
      <c r="C145" s="195" t="inlineStr">
        <is>
          <t xml:space="preserve">GARCIA JUAREZ JUAN </t>
        </is>
      </c>
      <c r="D145" s="544" t="n">
        <v>300</v>
      </c>
      <c r="E145" s="545" t="n">
        <v>150</v>
      </c>
      <c r="F145" s="183" t="n">
        <v>1</v>
      </c>
      <c r="G145" s="546" t="n">
        <v>320</v>
      </c>
      <c r="H145" s="183" t="n"/>
      <c r="I145" s="195" t="n"/>
      <c r="J145" s="196" t="n"/>
      <c r="K145" s="195" t="n"/>
      <c r="L145" s="195" t="n"/>
      <c r="M145" s="195" t="inlineStr">
        <is>
          <t xml:space="preserve">15 SUR ESQ. 21 PTE. </t>
        </is>
      </c>
      <c r="N145" s="195" t="n">
        <v>2024</v>
      </c>
      <c r="O145" s="195" t="n"/>
      <c r="P145" s="195" t="n"/>
      <c r="Q145" s="195" t="n"/>
      <c r="R145" s="195" t="n"/>
      <c r="S145" s="195" t="n"/>
      <c r="T145" s="195" t="n"/>
      <c r="U145" s="195" t="n"/>
      <c r="V145" s="195" t="n"/>
      <c r="W145" s="195" t="n"/>
      <c r="X145" s="195" t="n"/>
      <c r="Y145" s="195" t="n"/>
      <c r="Z145" s="195" t="n"/>
      <c r="AA145" s="195" t="n"/>
    </row>
    <row r="146">
      <c r="A146" s="195" t="n"/>
      <c r="B146" s="183" t="n">
        <v>141</v>
      </c>
      <c r="C146" s="195" t="inlineStr">
        <is>
          <t>GARCIA LETRAS IGNACIO</t>
        </is>
      </c>
      <c r="D146" s="544" t="n"/>
      <c r="E146" s="545" t="n"/>
      <c r="F146" s="183" t="n">
        <v>1</v>
      </c>
      <c r="G146" s="546" t="n">
        <v>320</v>
      </c>
      <c r="H146" s="183" t="n"/>
      <c r="I146" s="195" t="n"/>
      <c r="J146" s="196" t="n"/>
      <c r="K146" s="195" t="n"/>
      <c r="L146" s="195" t="inlineStr">
        <is>
          <t>TOMA CORTADA</t>
        </is>
      </c>
      <c r="M146" s="195" t="inlineStr">
        <is>
          <t>15 SUR ENTRE 17 Y 19 PTE</t>
        </is>
      </c>
      <c r="N146" s="195" t="n">
        <v>2020</v>
      </c>
      <c r="O146" s="195" t="n"/>
      <c r="P146" s="195" t="n"/>
      <c r="Q146" s="195" t="n"/>
      <c r="R146" s="195" t="n"/>
      <c r="S146" s="195" t="n"/>
      <c r="T146" s="195" t="n"/>
      <c r="U146" s="195" t="n"/>
      <c r="V146" s="195" t="n"/>
      <c r="W146" s="195" t="n"/>
      <c r="X146" s="195" t="n"/>
      <c r="Y146" s="195" t="n"/>
      <c r="Z146" s="195" t="n"/>
      <c r="AA146" s="195" t="n"/>
      <c r="AB146" s="423" t="inlineStr">
        <is>
          <t>RECOLECCION DE TOMA DOMICILIARIA</t>
        </is>
      </c>
    </row>
    <row r="147">
      <c r="A147" s="195" t="n"/>
      <c r="B147" s="183" t="n">
        <v>142</v>
      </c>
      <c r="C147" s="195" t="inlineStr">
        <is>
          <t>GARCIA LETRAS PABLO</t>
        </is>
      </c>
      <c r="D147" s="544" t="n">
        <v>300</v>
      </c>
      <c r="E147" s="545" t="n">
        <v>150</v>
      </c>
      <c r="F147" s="183" t="n">
        <v>1</v>
      </c>
      <c r="G147" s="546" t="n">
        <v>320</v>
      </c>
      <c r="H147" s="183" t="n"/>
      <c r="I147" s="195" t="n"/>
      <c r="J147" s="196" t="n"/>
      <c r="K147" s="195" t="n"/>
      <c r="L147" s="195" t="n"/>
      <c r="M147" s="195" t="inlineStr">
        <is>
          <t xml:space="preserve">15 PTE. ENTRE 7 Y 9 SUR </t>
        </is>
      </c>
      <c r="N147" s="195" t="n">
        <v>2026</v>
      </c>
      <c r="O147" s="195" t="n"/>
      <c r="P147" s="195" t="n"/>
      <c r="Q147" s="195" t="n"/>
      <c r="R147" s="195" t="n"/>
      <c r="S147" s="195" t="n"/>
      <c r="T147" s="195" t="n"/>
      <c r="U147" s="195" t="n"/>
      <c r="V147" s="195" t="n"/>
      <c r="W147" s="195" t="n"/>
      <c r="X147" s="195" t="n"/>
      <c r="Y147" s="195" t="n"/>
      <c r="Z147" s="195" t="n"/>
      <c r="AA147" s="195" t="n"/>
    </row>
    <row r="148">
      <c r="A148" s="195" t="n"/>
      <c r="B148" s="183" t="n">
        <v>143</v>
      </c>
      <c r="C148" s="195" t="inlineStr">
        <is>
          <t>GARCIA LOPEZ ISAIAS ANDRES</t>
        </is>
      </c>
      <c r="D148" s="544" t="n">
        <v>300</v>
      </c>
      <c r="E148" s="545" t="n">
        <v>150</v>
      </c>
      <c r="F148" s="183" t="n">
        <v>1</v>
      </c>
      <c r="G148" s="546" t="n">
        <v>320</v>
      </c>
      <c r="H148" s="183" t="n"/>
      <c r="I148" s="195" t="n"/>
      <c r="J148" s="196" t="n"/>
      <c r="K148" s="195" t="n"/>
      <c r="L148" s="195" t="n"/>
      <c r="M148" s="195" t="inlineStr">
        <is>
          <t xml:space="preserve">15 PTE. ENTRE 7 Y 9 SUR </t>
        </is>
      </c>
      <c r="N148" s="195" t="n">
        <v>2026</v>
      </c>
      <c r="O148" s="195" t="n"/>
      <c r="P148" s="195" t="n"/>
      <c r="Q148" s="195" t="n"/>
      <c r="R148" s="195" t="n"/>
      <c r="S148" s="195" t="n"/>
      <c r="T148" s="195" t="n"/>
      <c r="U148" s="195" t="n"/>
      <c r="V148" s="195" t="n"/>
      <c r="W148" s="195" t="n"/>
      <c r="X148" s="195" t="n"/>
      <c r="Y148" s="195" t="n"/>
      <c r="Z148" s="195" t="n"/>
      <c r="AA148" s="195" t="n"/>
    </row>
    <row r="149">
      <c r="A149" s="195" t="n"/>
      <c r="B149" s="183" t="n">
        <v>144</v>
      </c>
      <c r="C149" s="195" t="inlineStr">
        <is>
          <t>GARCIA LOPEZ LEODEGARIO</t>
        </is>
      </c>
      <c r="D149" s="544" t="n">
        <v>300</v>
      </c>
      <c r="E149" s="545" t="n">
        <v>150</v>
      </c>
      <c r="F149" s="183" t="n">
        <v>1</v>
      </c>
      <c r="G149" s="546" t="n">
        <v>320</v>
      </c>
      <c r="H149" s="183" t="n"/>
      <c r="I149" s="195" t="n"/>
      <c r="J149" s="196" t="n"/>
      <c r="K149" s="195" t="n"/>
      <c r="L149" s="195" t="n"/>
      <c r="M149" s="195" t="inlineStr">
        <is>
          <t xml:space="preserve">15 PTE. ENTRE 7 Y 9 SUR </t>
        </is>
      </c>
      <c r="N149" s="195" t="n">
        <v>2025</v>
      </c>
      <c r="O149" s="195" t="n"/>
      <c r="P149" s="195" t="n"/>
      <c r="Q149" s="195" t="n"/>
      <c r="R149" s="195" t="n"/>
      <c r="S149" s="195" t="n"/>
      <c r="T149" s="195" t="n"/>
      <c r="U149" s="195" t="n"/>
      <c r="V149" s="195" t="n"/>
      <c r="W149" s="195" t="n"/>
      <c r="X149" s="195" t="n"/>
      <c r="Y149" s="195" t="n"/>
      <c r="Z149" s="195" t="n"/>
      <c r="AA149" s="195" t="n"/>
    </row>
    <row r="150">
      <c r="A150" s="195" t="n"/>
      <c r="B150" s="183" t="n">
        <v>145</v>
      </c>
      <c r="C150" s="195" t="inlineStr">
        <is>
          <t>GARCIA LOPEZ PABLO</t>
        </is>
      </c>
      <c r="D150" s="544" t="n">
        <v>300</v>
      </c>
      <c r="E150" s="545" t="n">
        <v>150</v>
      </c>
      <c r="F150" s="183" t="n">
        <v>1</v>
      </c>
      <c r="G150" s="546" t="n">
        <v>320</v>
      </c>
      <c r="H150" s="183" t="n"/>
      <c r="I150" s="195" t="n"/>
      <c r="J150" s="196" t="n"/>
      <c r="K150" s="195" t="n"/>
      <c r="L150" s="195" t="n"/>
      <c r="M150" s="195" t="inlineStr">
        <is>
          <t xml:space="preserve">15 PTE ENTRE 7 Y 9 SUR </t>
        </is>
      </c>
      <c r="N150" s="195" t="n">
        <v>2025</v>
      </c>
      <c r="O150" s="195" t="n"/>
      <c r="P150" s="195" t="n"/>
      <c r="Q150" s="195" t="n"/>
      <c r="R150" s="195" t="n"/>
      <c r="S150" s="195" t="n"/>
      <c r="T150" s="195" t="n"/>
      <c r="U150" s="195" t="n"/>
      <c r="V150" s="195" t="n"/>
      <c r="W150" s="195" t="n"/>
      <c r="X150" s="195" t="n"/>
      <c r="Y150" s="195" t="n"/>
      <c r="Z150" s="195" t="n"/>
      <c r="AA150" s="195" t="n"/>
      <c r="AB150" s="93" t="inlineStr">
        <is>
          <t>PAGO 4 INASISTENCIAS</t>
        </is>
      </c>
    </row>
    <row r="151">
      <c r="A151" s="195" t="n"/>
      <c r="B151" s="183" t="n">
        <v>146</v>
      </c>
      <c r="C151" s="195" t="inlineStr">
        <is>
          <t>GARCIA ORTIZ YOLANDA</t>
        </is>
      </c>
      <c r="D151" s="544" t="n">
        <v>300</v>
      </c>
      <c r="E151" s="545" t="n">
        <v>150</v>
      </c>
      <c r="F151" s="183" t="n">
        <v>1</v>
      </c>
      <c r="G151" s="546" t="n">
        <v>320</v>
      </c>
      <c r="H151" s="183" t="n"/>
      <c r="I151" s="195" t="n"/>
      <c r="J151" s="196" t="n"/>
      <c r="K151" s="195" t="n"/>
      <c r="L151" s="195" t="n"/>
      <c r="M151" s="195" t="inlineStr">
        <is>
          <t xml:space="preserve">11 PTE. ESQ. 7 SUR </t>
        </is>
      </c>
      <c r="N151" s="195" t="n">
        <v>2026</v>
      </c>
      <c r="O151" s="195" t="n"/>
      <c r="P151" s="195" t="n"/>
      <c r="Q151" s="195" t="n"/>
      <c r="R151" s="195" t="n"/>
      <c r="S151" s="195" t="n"/>
      <c r="T151" s="195" t="n"/>
      <c r="U151" s="195" t="n"/>
      <c r="V151" s="195" t="n"/>
      <c r="W151" s="195" t="n"/>
      <c r="X151" s="195" t="n"/>
      <c r="Y151" s="195" t="n"/>
      <c r="Z151" s="195" t="n"/>
      <c r="AA151" s="195" t="n"/>
    </row>
    <row r="152">
      <c r="A152" s="195" t="n"/>
      <c r="B152" s="183" t="n">
        <v>147</v>
      </c>
      <c r="C152" s="195" t="inlineStr">
        <is>
          <t>GARCIA ROMAN LINA</t>
        </is>
      </c>
      <c r="D152" s="544" t="n">
        <v>300</v>
      </c>
      <c r="E152" s="545" t="n">
        <v>150</v>
      </c>
      <c r="F152" s="183" t="n"/>
      <c r="G152" s="546" t="n">
        <v>320</v>
      </c>
      <c r="H152" s="183" t="n"/>
      <c r="I152" s="195" t="n">
        <v>1</v>
      </c>
      <c r="J152" s="196" t="n"/>
      <c r="K152" s="195" t="n"/>
      <c r="L152" s="195" t="n"/>
      <c r="M152" s="195" t="inlineStr">
        <is>
          <t xml:space="preserve">15 SUR ESQ. 21 PTE. </t>
        </is>
      </c>
      <c r="N152" s="195" t="n">
        <v>2026</v>
      </c>
      <c r="O152" s="195" t="n"/>
      <c r="P152" s="195" t="n"/>
      <c r="Q152" s="195" t="n"/>
      <c r="R152" s="195" t="n"/>
      <c r="S152" s="195" t="n"/>
      <c r="T152" s="195" t="n"/>
      <c r="U152" s="195" t="n"/>
      <c r="V152" s="195" t="n"/>
      <c r="W152" s="195" t="n"/>
      <c r="X152" s="195" t="n"/>
      <c r="Y152" s="195" t="n"/>
      <c r="Z152" s="195" t="n"/>
      <c r="AA152" s="195" t="n"/>
    </row>
    <row r="153" ht="15" customHeight="1" s="308">
      <c r="A153" s="158" t="inlineStr">
        <is>
          <t>CANCELADA</t>
        </is>
      </c>
      <c r="B153" s="183" t="n">
        <v>148</v>
      </c>
      <c r="C153" s="195" t="inlineStr">
        <is>
          <t>GOMEZ BRAVO SABAS</t>
        </is>
      </c>
      <c r="D153" s="544" t="n"/>
      <c r="E153" s="545" t="n"/>
      <c r="F153" s="183" t="n">
        <v>1</v>
      </c>
      <c r="G153" s="546" t="n"/>
      <c r="H153" s="183" t="n"/>
      <c r="I153" s="195" t="inlineStr">
        <is>
          <t>TOMA CORTADA</t>
        </is>
      </c>
      <c r="J153" s="196" t="n"/>
      <c r="K153" s="195" t="n"/>
      <c r="L153" s="195" t="n"/>
      <c r="M153" s="195" t="inlineStr">
        <is>
          <t xml:space="preserve">21 PTE. Y 7 SUR </t>
        </is>
      </c>
      <c r="N153" s="195" t="n">
        <v>0</v>
      </c>
      <c r="O153" s="195" t="n"/>
      <c r="P153" s="195" t="n"/>
      <c r="Q153" s="195" t="n"/>
      <c r="R153" s="195" t="n"/>
      <c r="S153" s="195" t="n"/>
      <c r="T153" s="195" t="n"/>
      <c r="U153" s="195" t="n"/>
      <c r="V153" s="195" t="n"/>
      <c r="W153" s="195" t="n"/>
      <c r="X153" s="195" t="n"/>
      <c r="Y153" s="195" t="n"/>
      <c r="Z153" s="195" t="n"/>
      <c r="AA153" s="158" t="inlineStr">
        <is>
          <t>CANCELADA</t>
        </is>
      </c>
    </row>
    <row r="154">
      <c r="A154" s="195" t="n"/>
      <c r="B154" s="183" t="n">
        <v>149</v>
      </c>
      <c r="C154" s="195" t="inlineStr">
        <is>
          <t>GONZALEZ AGUILAR GILDARDO</t>
        </is>
      </c>
      <c r="D154" s="544" t="n">
        <v>300</v>
      </c>
      <c r="E154" s="545" t="n">
        <v>150</v>
      </c>
      <c r="F154" s="183" t="n">
        <v>1</v>
      </c>
      <c r="G154" s="546" t="n">
        <v>320</v>
      </c>
      <c r="H154" s="183" t="n"/>
      <c r="I154" s="195" t="n"/>
      <c r="J154" s="196" t="n"/>
      <c r="K154" s="195" t="n"/>
      <c r="L154" s="195" t="n"/>
      <c r="M154" s="195" t="inlineStr">
        <is>
          <t xml:space="preserve">19 PTE. ENTRE 11 Y 13 SUR </t>
        </is>
      </c>
      <c r="N154" s="195" t="n">
        <v>2026</v>
      </c>
      <c r="O154" s="195" t="n"/>
      <c r="P154" s="195" t="n"/>
      <c r="Q154" s="195" t="n"/>
      <c r="R154" s="195" t="n"/>
      <c r="S154" s="195" t="n"/>
      <c r="T154" s="195" t="n"/>
      <c r="U154" s="195" t="n"/>
      <c r="V154" s="195" t="n"/>
      <c r="W154" s="195" t="n"/>
      <c r="X154" s="195" t="n"/>
      <c r="Y154" s="195" t="n"/>
      <c r="Z154" s="195" t="n"/>
      <c r="AA154" s="195" t="n"/>
    </row>
    <row r="155">
      <c r="A155" s="195" t="n"/>
      <c r="B155" s="183" t="n">
        <v>150</v>
      </c>
      <c r="C155" s="195" t="inlineStr">
        <is>
          <t>GONZALEZ GUZMAN ROSA</t>
        </is>
      </c>
      <c r="D155" s="544" t="n">
        <v>300</v>
      </c>
      <c r="E155" s="545" t="n">
        <v>150</v>
      </c>
      <c r="F155" s="183" t="n">
        <v>1</v>
      </c>
      <c r="G155" s="546" t="n">
        <v>320</v>
      </c>
      <c r="H155" s="183" t="n"/>
      <c r="I155" s="195" t="n"/>
      <c r="J155" s="196" t="n"/>
      <c r="K155" s="195" t="n"/>
      <c r="L155" s="195" t="n"/>
      <c r="M155" s="195" t="inlineStr">
        <is>
          <t>19 SUR 1503 ENTRE 15 Y 17 PTE</t>
        </is>
      </c>
      <c r="N155" s="195" t="n">
        <v>2026</v>
      </c>
      <c r="O155" s="195" t="n"/>
      <c r="P155" s="195" t="n"/>
      <c r="Q155" s="195" t="n"/>
      <c r="R155" s="195" t="n"/>
      <c r="S155" s="195" t="n"/>
      <c r="T155" s="195" t="n"/>
      <c r="U155" s="195" t="n"/>
      <c r="V155" s="195" t="n"/>
      <c r="W155" s="195" t="n"/>
      <c r="X155" s="195" t="n"/>
      <c r="Y155" s="195" t="n"/>
      <c r="Z155" s="195" t="n"/>
      <c r="AA155" s="195" t="n"/>
      <c r="AB155" s="93" t="inlineStr">
        <is>
          <t>PENDIENTES INASISTENCAS AÑO 2019</t>
        </is>
      </c>
    </row>
    <row r="156">
      <c r="A156" s="195" t="n"/>
      <c r="B156" s="183" t="n">
        <v>151</v>
      </c>
      <c r="C156" s="195" t="inlineStr">
        <is>
          <t xml:space="preserve">GONZALEZ CONTRERAS  OLGA LIDIA </t>
        </is>
      </c>
      <c r="D156" s="544" t="n">
        <v>300</v>
      </c>
      <c r="E156" s="545" t="n">
        <v>150</v>
      </c>
      <c r="F156" s="183" t="n">
        <v>1</v>
      </c>
      <c r="G156" s="546" t="n">
        <v>320</v>
      </c>
      <c r="H156" s="183" t="n"/>
      <c r="I156" s="195" t="n"/>
      <c r="J156" s="196" t="n"/>
      <c r="K156" s="195" t="n"/>
      <c r="L156" s="195" t="n"/>
      <c r="M156" s="195" t="inlineStr">
        <is>
          <t xml:space="preserve">15 PTE. ENTRE 17 Y SUR </t>
        </is>
      </c>
      <c r="N156" s="195" t="n">
        <v>2026</v>
      </c>
      <c r="O156" s="195" t="n"/>
      <c r="P156" s="195" t="n"/>
      <c r="Q156" s="195" t="n"/>
      <c r="R156" s="195" t="n"/>
      <c r="S156" s="195" t="n"/>
      <c r="T156" s="195" t="n"/>
      <c r="U156" s="195" t="n"/>
      <c r="V156" s="195" t="n"/>
      <c r="W156" s="195" t="n"/>
      <c r="X156" s="195" t="n"/>
      <c r="Y156" s="195" t="n"/>
      <c r="Z156" s="195" t="n"/>
      <c r="AA156" s="195" t="n"/>
      <c r="AB156" s="93" t="inlineStr">
        <is>
          <t>PENDIENTES INASISTENCAS AÑO 2019</t>
        </is>
      </c>
    </row>
    <row r="157">
      <c r="A157" s="195" t="n"/>
      <c r="B157" s="183" t="n">
        <v>152</v>
      </c>
      <c r="C157" s="195" t="inlineStr">
        <is>
          <t>GONZALEZ GUTIERREZ MARIA LUISA</t>
        </is>
      </c>
      <c r="D157" s="544" t="n">
        <v>300</v>
      </c>
      <c r="E157" s="545" t="n">
        <v>150</v>
      </c>
      <c r="F157" s="183" t="n">
        <v>1</v>
      </c>
      <c r="G157" s="546" t="n">
        <v>320</v>
      </c>
      <c r="H157" s="183" t="n"/>
      <c r="I157" s="195" t="n"/>
      <c r="J157" s="196" t="n"/>
      <c r="K157" s="195" t="n"/>
      <c r="L157" s="195" t="n"/>
      <c r="M157" s="195" t="inlineStr">
        <is>
          <t>11 PTE Y 15 19 SUR</t>
        </is>
      </c>
      <c r="N157" s="195" t="n">
        <v>2026</v>
      </c>
      <c r="O157" s="195" t="n"/>
      <c r="P157" s="195" t="n"/>
      <c r="Q157" s="195" t="n"/>
      <c r="R157" s="195" t="n"/>
      <c r="S157" s="195" t="n"/>
      <c r="T157" s="195" t="n"/>
      <c r="U157" s="195" t="n"/>
      <c r="V157" s="195" t="n"/>
      <c r="W157" s="195" t="n"/>
      <c r="X157" s="195" t="n"/>
      <c r="Y157" s="195" t="n"/>
      <c r="Z157" s="195" t="n"/>
      <c r="AA157" s="195" t="n"/>
      <c r="AB157" s="93" t="inlineStr">
        <is>
          <t>INASISTENCIAS YA PAGO</t>
        </is>
      </c>
    </row>
    <row r="158">
      <c r="A158" s="195" t="n"/>
      <c r="B158" s="183" t="n">
        <v>153</v>
      </c>
      <c r="C158" s="195" t="inlineStr">
        <is>
          <t>GONZALEZ GUZMAN ARMANDO FELIX</t>
        </is>
      </c>
      <c r="D158" s="544" t="n">
        <v>300</v>
      </c>
      <c r="E158" s="545" t="n">
        <v>150</v>
      </c>
      <c r="F158" s="183" t="n">
        <v>1</v>
      </c>
      <c r="G158" s="546" t="n"/>
      <c r="H158" s="183" t="n"/>
      <c r="I158" s="195" t="n"/>
      <c r="J158" s="196" t="n"/>
      <c r="K158" s="195" t="n"/>
      <c r="L158" s="195" t="n"/>
      <c r="M158" s="195" t="inlineStr">
        <is>
          <t>19 SUR ENTRE 15 Y 17 PTE</t>
        </is>
      </c>
      <c r="N158" s="195" t="n">
        <v>2026</v>
      </c>
      <c r="O158" s="195" t="n"/>
      <c r="P158" s="195" t="n"/>
      <c r="Q158" s="195" t="n"/>
      <c r="R158" s="195" t="n"/>
      <c r="S158" s="195" t="n"/>
      <c r="T158" s="195" t="n"/>
      <c r="U158" s="195" t="n"/>
      <c r="V158" s="195" t="n"/>
      <c r="W158" s="195" t="n"/>
      <c r="X158" s="195" t="n"/>
      <c r="Y158" s="195" t="n"/>
      <c r="Z158" s="195" t="n"/>
      <c r="AA158" s="195" t="n"/>
      <c r="AB158" s="93" t="inlineStr">
        <is>
          <t>PENDIENTES INASISTENCIAS AÑO 2019</t>
        </is>
      </c>
    </row>
    <row r="159">
      <c r="A159" s="195" t="n"/>
      <c r="B159" s="183" t="n">
        <v>154</v>
      </c>
      <c r="C159" s="195" t="inlineStr">
        <is>
          <t>GONZALEZ MARTINEZ  JOSE ODILON</t>
        </is>
      </c>
      <c r="D159" s="544" t="n">
        <v>300</v>
      </c>
      <c r="E159" s="545" t="n">
        <v>150</v>
      </c>
      <c r="F159" s="183" t="n">
        <v>1</v>
      </c>
      <c r="G159" s="546" t="n">
        <v>320</v>
      </c>
      <c r="H159" s="183" t="n"/>
      <c r="I159" s="195" t="n"/>
      <c r="J159" s="196" t="n"/>
      <c r="K159" s="195" t="n"/>
      <c r="L159" s="195" t="n"/>
      <c r="M159" s="195" t="inlineStr">
        <is>
          <t xml:space="preserve">21 PTE. ENTRE 13 Y 15 SUR </t>
        </is>
      </c>
      <c r="N159" s="195" t="n">
        <v>2026</v>
      </c>
      <c r="O159" s="195" t="n"/>
      <c r="P159" s="195" t="n"/>
      <c r="Q159" s="195" t="n"/>
      <c r="R159" s="195" t="n"/>
      <c r="S159" s="195" t="n"/>
      <c r="T159" s="195" t="n"/>
      <c r="U159" s="195" t="n"/>
      <c r="V159" s="195" t="n"/>
      <c r="W159" s="195" t="n"/>
      <c r="X159" s="195" t="n"/>
      <c r="Y159" s="195" t="n"/>
      <c r="Z159" s="195" t="n"/>
      <c r="AA159" s="195" t="n"/>
    </row>
    <row r="160">
      <c r="A160" s="195" t="n"/>
      <c r="B160" s="183" t="inlineStr">
        <is>
          <t>154A</t>
        </is>
      </c>
      <c r="C160" s="195" t="inlineStr">
        <is>
          <t>GONZALEZ ROSAS DULCE MARIA</t>
        </is>
      </c>
      <c r="D160" s="544" t="n">
        <v>300</v>
      </c>
      <c r="E160" s="545" t="n">
        <v>150</v>
      </c>
      <c r="F160" s="183" t="n"/>
      <c r="G160" s="546" t="n"/>
      <c r="H160" s="183" t="n"/>
      <c r="I160" s="195" t="n"/>
      <c r="J160" s="196" t="n"/>
      <c r="K160" s="195" t="n"/>
      <c r="L160" s="195" t="n"/>
      <c r="M160" s="195" t="inlineStr">
        <is>
          <t xml:space="preserve">21 PTE. ENTRE 13 Y 15 SUR </t>
        </is>
      </c>
      <c r="N160" s="195" t="n">
        <v>2026</v>
      </c>
      <c r="O160" s="195" t="n"/>
      <c r="P160" s="195" t="n"/>
      <c r="Q160" s="195" t="n"/>
      <c r="R160" s="195" t="n"/>
      <c r="S160" s="195" t="n"/>
      <c r="T160" s="195" t="n"/>
      <c r="U160" s="195" t="n"/>
      <c r="V160" s="195" t="n"/>
      <c r="W160" s="195" t="n"/>
      <c r="X160" s="195" t="n"/>
      <c r="Y160" s="195" t="n"/>
      <c r="Z160" s="195" t="n"/>
      <c r="AA160" s="195" t="n"/>
    </row>
    <row r="161" ht="15" customHeight="1" s="308">
      <c r="A161" s="195" t="inlineStr">
        <is>
          <t>CAMBIO DE TOMA</t>
        </is>
      </c>
      <c r="B161" s="183" t="n">
        <v>155</v>
      </c>
      <c r="C161" s="195" t="inlineStr">
        <is>
          <t>GONZALEZ RAMIREZ RAFAEL</t>
        </is>
      </c>
      <c r="D161" s="544" t="n">
        <v>300</v>
      </c>
      <c r="E161" s="545" t="n">
        <v>150</v>
      </c>
      <c r="F161" s="183" t="n">
        <v>1</v>
      </c>
      <c r="G161" s="546" t="n"/>
      <c r="H161" s="183" t="n"/>
      <c r="I161" s="195" t="n"/>
      <c r="J161" s="196" t="n"/>
      <c r="K161" s="195" t="n"/>
      <c r="L161" s="195" t="n"/>
      <c r="M161" s="195" t="inlineStr">
        <is>
          <t>13 PTE ENTRE 11 Y 13 SUR</t>
        </is>
      </c>
      <c r="N161" s="195" t="n">
        <v>2026</v>
      </c>
      <c r="O161" s="195" t="n"/>
      <c r="P161" s="195" t="n"/>
      <c r="Q161" s="195" t="n"/>
      <c r="R161" s="195" t="n"/>
      <c r="S161" s="195" t="n"/>
      <c r="T161" s="195" t="n"/>
      <c r="U161" s="195" t="n"/>
      <c r="V161" s="195" t="n"/>
      <c r="W161" s="195" t="n"/>
      <c r="X161" s="195" t="n"/>
      <c r="Y161" s="195" t="n"/>
      <c r="Z161" s="195" t="n"/>
      <c r="AA161" s="195" t="inlineStr">
        <is>
          <t>CAMBIO DE TOMA</t>
        </is>
      </c>
    </row>
    <row r="162" ht="15" customHeight="1" s="308">
      <c r="A162" s="158" t="inlineStr">
        <is>
          <t>CAMBIO DE DOMICILIO</t>
        </is>
      </c>
      <c r="B162" s="183" t="n">
        <v>156</v>
      </c>
      <c r="C162" s="195" t="inlineStr">
        <is>
          <t>GONZALEZ ROSAS JOSE OMAR</t>
        </is>
      </c>
      <c r="D162" s="544" t="n"/>
      <c r="E162" s="545" t="n"/>
      <c r="F162" s="183" t="n">
        <v>1</v>
      </c>
      <c r="G162" s="546" t="n">
        <v>320</v>
      </c>
      <c r="H162" s="183" t="n"/>
      <c r="I162" s="195" t="n"/>
      <c r="J162" s="196" t="n"/>
      <c r="K162" s="195" t="n"/>
      <c r="L162" s="195" t="n"/>
      <c r="M162" s="195" t="inlineStr">
        <is>
          <t xml:space="preserve">21 PTE. ENTRE 13 Y 15 SUR </t>
        </is>
      </c>
      <c r="N162" s="195" t="n">
        <v>2021</v>
      </c>
      <c r="O162" s="195" t="n"/>
      <c r="P162" s="195" t="n"/>
      <c r="Q162" s="195" t="n"/>
      <c r="R162" s="195" t="n"/>
      <c r="S162" s="195" t="n"/>
      <c r="T162" s="195" t="n"/>
      <c r="U162" s="195" t="n"/>
      <c r="V162" s="195" t="n"/>
      <c r="W162" s="195" t="n"/>
      <c r="X162" s="195" t="n"/>
      <c r="Y162" s="195" t="n"/>
      <c r="Z162" s="195" t="n"/>
      <c r="AA162" s="158" t="inlineStr">
        <is>
          <t>CAMBIO DE DOMICILIO</t>
        </is>
      </c>
    </row>
    <row r="163">
      <c r="A163" s="195" t="n"/>
      <c r="B163" s="183" t="n">
        <v>157</v>
      </c>
      <c r="C163" s="195" t="inlineStr">
        <is>
          <t>SANTOS GONZALEZ SANDRA</t>
        </is>
      </c>
      <c r="D163" s="544" t="n">
        <v>300</v>
      </c>
      <c r="E163" s="545" t="n">
        <v>150</v>
      </c>
      <c r="F163" s="183" t="n">
        <v>1</v>
      </c>
      <c r="G163" s="546" t="n"/>
      <c r="H163" s="183" t="n"/>
      <c r="I163" s="195" t="n"/>
      <c r="J163" s="196" t="n"/>
      <c r="K163" s="195" t="n"/>
      <c r="L163" s="195" t="n"/>
      <c r="M163" s="195" t="inlineStr">
        <is>
          <t>15 PONIENTE NO 1906</t>
        </is>
      </c>
      <c r="N163" s="195" t="n">
        <v>2026</v>
      </c>
      <c r="O163" s="195" t="n"/>
      <c r="P163" s="195" t="n"/>
      <c r="Q163" s="195" t="n"/>
      <c r="R163" s="195" t="n"/>
      <c r="S163" s="195" t="n"/>
      <c r="T163" s="195" t="n"/>
      <c r="U163" s="195" t="n"/>
      <c r="V163" s="195" t="n"/>
      <c r="W163" s="195" t="n"/>
      <c r="X163" s="195" t="n"/>
      <c r="Y163" s="195" t="n"/>
      <c r="Z163" s="195" t="n"/>
      <c r="AA163" s="195" t="n"/>
    </row>
    <row r="164">
      <c r="A164" s="195" t="n"/>
      <c r="B164" s="183" t="n">
        <v>158</v>
      </c>
      <c r="C164" s="195" t="inlineStr">
        <is>
          <t xml:space="preserve">GUZMAN JUAREZ RIGOBERTO </t>
        </is>
      </c>
      <c r="D164" s="544" t="n">
        <v>300</v>
      </c>
      <c r="E164" s="545" t="n">
        <v>150</v>
      </c>
      <c r="F164" s="183" t="n">
        <v>1</v>
      </c>
      <c r="G164" s="546" t="n">
        <v>320</v>
      </c>
      <c r="H164" s="183" t="n"/>
      <c r="I164" s="195" t="n"/>
      <c r="J164" s="196" t="n"/>
      <c r="K164" s="195" t="n"/>
      <c r="L164" s="195" t="n"/>
      <c r="M164" s="195" t="inlineStr">
        <is>
          <t>17 SUR ENTRE 15 Y 17 PONIENTE</t>
        </is>
      </c>
      <c r="N164" s="195" t="n">
        <v>2026</v>
      </c>
      <c r="O164" s="195" t="n"/>
      <c r="P164" s="195" t="n"/>
      <c r="Q164" s="195" t="n"/>
      <c r="R164" s="195" t="n"/>
      <c r="S164" s="195" t="n"/>
      <c r="T164" s="195" t="n"/>
      <c r="U164" s="195" t="n"/>
      <c r="V164" s="195" t="n"/>
      <c r="W164" s="195" t="n"/>
      <c r="X164" s="195" t="n"/>
      <c r="Y164" s="195" t="n"/>
      <c r="Z164" s="195" t="n"/>
      <c r="AA164" s="195" t="n"/>
    </row>
    <row r="165">
      <c r="A165" s="195" t="n"/>
      <c r="B165" s="183" t="n">
        <v>159</v>
      </c>
      <c r="C165" s="195" t="inlineStr">
        <is>
          <t>SANTOS VAZQUEZ MARIA GUADALUPE</t>
        </is>
      </c>
      <c r="D165" s="544" t="n">
        <v>300</v>
      </c>
      <c r="E165" s="545" t="n">
        <v>150</v>
      </c>
      <c r="F165" s="183" t="n">
        <v>2</v>
      </c>
      <c r="G165" s="546" t="n">
        <v>320</v>
      </c>
      <c r="H165" s="183" t="n"/>
      <c r="I165" s="195" t="n"/>
      <c r="J165" s="196" t="n"/>
      <c r="K165" s="195" t="n"/>
      <c r="L165" s="195" t="n"/>
      <c r="M165" s="195" t="inlineStr">
        <is>
          <t xml:space="preserve">15 PONIENTEE 902 ENTRE  9 Y 11 SUR </t>
        </is>
      </c>
      <c r="N165" s="195" t="n">
        <v>2026</v>
      </c>
      <c r="O165" s="195" t="n"/>
      <c r="P165" s="195" t="n"/>
      <c r="Q165" s="195" t="n"/>
      <c r="R165" s="195" t="n"/>
      <c r="S165" s="195" t="n"/>
      <c r="T165" s="195" t="n"/>
      <c r="U165" s="195" t="n"/>
      <c r="V165" s="195" t="n"/>
      <c r="W165" s="195" t="n"/>
      <c r="X165" s="195" t="n"/>
      <c r="Y165" s="195" t="n"/>
      <c r="Z165" s="195" t="n"/>
      <c r="AA165" s="195" t="n"/>
    </row>
    <row r="166">
      <c r="A166" s="195" t="n"/>
      <c r="B166" s="183" t="n">
        <v>160</v>
      </c>
      <c r="C166" s="180" t="inlineStr">
        <is>
          <t>HERNANDEZ VAZQUEZ PEDRO</t>
        </is>
      </c>
      <c r="D166" s="552" t="n">
        <v>300</v>
      </c>
      <c r="E166" s="553" t="n">
        <v>150</v>
      </c>
      <c r="F166" s="183" t="n">
        <v>1</v>
      </c>
      <c r="G166" s="546" t="n">
        <v>360</v>
      </c>
      <c r="H166" s="183" t="n"/>
      <c r="I166" s="195" t="n"/>
      <c r="J166" s="196" t="n"/>
      <c r="K166" s="195" t="n"/>
      <c r="L166" s="195" t="n"/>
      <c r="M166" s="195" t="inlineStr">
        <is>
          <t>15 SUR ENT. 15 Y 17 PTE</t>
        </is>
      </c>
      <c r="N166" s="195" t="n">
        <v>2026</v>
      </c>
      <c r="O166" s="195" t="n"/>
      <c r="P166" s="195" t="n"/>
      <c r="Q166" s="195" t="n"/>
      <c r="R166" s="195" t="n"/>
      <c r="S166" s="195" t="n"/>
      <c r="T166" s="195" t="n"/>
      <c r="U166" s="195" t="n"/>
      <c r="V166" s="195" t="n"/>
      <c r="W166" s="195" t="n"/>
      <c r="X166" s="195" t="n"/>
      <c r="Y166" s="195" t="n"/>
      <c r="Z166" s="195" t="n"/>
      <c r="AA166" s="195" t="n"/>
    </row>
    <row r="167">
      <c r="A167" s="195" t="n"/>
      <c r="B167" s="183" t="n">
        <v>161</v>
      </c>
      <c r="C167" s="172" t="inlineStr">
        <is>
          <t>HUERTA RODRIGUEZ CARMEN</t>
        </is>
      </c>
      <c r="D167" s="549" t="n">
        <v>150</v>
      </c>
      <c r="E167" s="550" t="n">
        <v>75</v>
      </c>
      <c r="F167" s="183" t="n">
        <v>1</v>
      </c>
      <c r="G167" s="546" t="n">
        <v>200</v>
      </c>
      <c r="H167" s="183" t="n"/>
      <c r="I167" s="195" t="n"/>
      <c r="J167" s="196" t="n"/>
      <c r="K167" s="195" t="n"/>
      <c r="L167" s="162" t="n">
        <v>43252</v>
      </c>
      <c r="M167" s="195" t="inlineStr">
        <is>
          <t xml:space="preserve">17 PONIENTE ENTRE 13 Y 15 SUR </t>
        </is>
      </c>
      <c r="N167" s="195" t="n">
        <v>2026</v>
      </c>
      <c r="O167" s="195" t="n"/>
      <c r="P167" s="195" t="n"/>
      <c r="Q167" s="195" t="n"/>
      <c r="R167" s="195" t="n"/>
      <c r="S167" s="195" t="n"/>
      <c r="T167" s="195" t="n"/>
      <c r="U167" s="195" t="n"/>
      <c r="V167" s="195" t="n"/>
      <c r="W167" s="195" t="n"/>
      <c r="X167" s="195" t="n"/>
      <c r="Y167" s="195" t="n"/>
      <c r="Z167" s="195" t="n"/>
      <c r="AA167" s="195" t="n"/>
    </row>
    <row r="168">
      <c r="A168" s="195" t="n"/>
      <c r="B168" s="183" t="n">
        <v>162</v>
      </c>
      <c r="C168" s="195" t="inlineStr">
        <is>
          <t>LOZANO MONTES RODE</t>
        </is>
      </c>
      <c r="D168" s="544" t="n">
        <v>300</v>
      </c>
      <c r="E168" s="545" t="n">
        <v>150</v>
      </c>
      <c r="F168" s="183" t="n">
        <v>1</v>
      </c>
      <c r="G168" s="546" t="n">
        <v>320</v>
      </c>
      <c r="H168" s="183" t="n"/>
      <c r="I168" s="195" t="n"/>
      <c r="J168" s="196" t="n"/>
      <c r="K168" s="195" t="n"/>
      <c r="L168" s="195" t="inlineStr">
        <is>
          <t xml:space="preserve">ANTES GILBERTO HUERTA </t>
        </is>
      </c>
      <c r="M168" s="195" t="inlineStr">
        <is>
          <t>13 SUR ENTRE 15 Y 17 PTE.</t>
        </is>
      </c>
      <c r="N168" s="195" t="n">
        <v>2026</v>
      </c>
      <c r="O168" s="195" t="n"/>
      <c r="P168" s="195" t="n"/>
      <c r="Q168" s="195" t="n"/>
      <c r="R168" s="195" t="n"/>
      <c r="S168" s="195" t="n"/>
      <c r="T168" s="195" t="n"/>
      <c r="U168" s="195" t="n"/>
      <c r="V168" s="195" t="n"/>
      <c r="W168" s="195" t="n"/>
      <c r="X168" s="195" t="n"/>
      <c r="Y168" s="195" t="n"/>
      <c r="Z168" s="195" t="n"/>
      <c r="AA168" s="195" t="n"/>
    </row>
    <row r="169">
      <c r="A169" s="195" t="n"/>
      <c r="B169" s="183" t="n">
        <v>163</v>
      </c>
      <c r="C169" s="195" t="inlineStr">
        <is>
          <t>HUERTA RODRIGUEZ JAQUELINE</t>
        </is>
      </c>
      <c r="D169" s="544" t="n">
        <v>300</v>
      </c>
      <c r="E169" s="545" t="n">
        <v>150</v>
      </c>
      <c r="F169" s="183" t="n">
        <v>1</v>
      </c>
      <c r="G169" s="546" t="n"/>
      <c r="H169" s="183" t="n"/>
      <c r="I169" s="195" t="n"/>
      <c r="J169" s="196" t="n"/>
      <c r="K169" s="195" t="n"/>
      <c r="L169" s="195" t="n"/>
      <c r="M169" s="195" t="inlineStr">
        <is>
          <t xml:space="preserve">17 PTE. ENTRE 13 Y 15 SUR </t>
        </is>
      </c>
      <c r="N169" s="195" t="n">
        <v>2026</v>
      </c>
      <c r="O169" s="195" t="n"/>
      <c r="P169" s="195" t="n"/>
      <c r="Q169" s="195" t="n"/>
      <c r="R169" s="195" t="n"/>
      <c r="S169" s="195" t="n"/>
      <c r="T169" s="195" t="n"/>
      <c r="U169" s="195" t="n"/>
      <c r="V169" s="195" t="n"/>
      <c r="W169" s="195" t="n"/>
      <c r="X169" s="195" t="n"/>
      <c r="Y169" s="195" t="n"/>
      <c r="Z169" s="195" t="n"/>
      <c r="AA169" s="195" t="n"/>
    </row>
    <row r="170" ht="15" customFormat="1" customHeight="1" s="98">
      <c r="A170" s="176" t="inlineStr">
        <is>
          <t>BAJA ESTA REPETIDO EL NOMBRE</t>
        </is>
      </c>
      <c r="B170" s="178" t="n">
        <v>164</v>
      </c>
      <c r="C170" s="180" t="inlineStr">
        <is>
          <t>SANTOS GONZALEZ SANDRA</t>
        </is>
      </c>
      <c r="D170" s="552" t="n"/>
      <c r="E170" s="553" t="n"/>
      <c r="F170" s="178" t="n">
        <v>1</v>
      </c>
      <c r="G170" s="554" t="n"/>
      <c r="H170" s="178" t="n"/>
      <c r="I170" s="180" t="n"/>
      <c r="J170" s="181" t="n"/>
      <c r="K170" s="180" t="n"/>
      <c r="L170" s="180" t="n"/>
      <c r="M170" s="180" t="inlineStr">
        <is>
          <t>15 PTE NO. 1906</t>
        </is>
      </c>
      <c r="N170" s="180" t="n">
        <v>2018</v>
      </c>
      <c r="O170" s="180" t="inlineStr">
        <is>
          <t>PAGADO</t>
        </is>
      </c>
      <c r="P170" s="180" t="inlineStr">
        <is>
          <t>PAGADO</t>
        </is>
      </c>
      <c r="Q170" s="180" t="inlineStr">
        <is>
          <t>PAGADO</t>
        </is>
      </c>
      <c r="R170" s="180" t="inlineStr">
        <is>
          <t>PAGADO</t>
        </is>
      </c>
      <c r="S170" s="180" t="inlineStr">
        <is>
          <t>PAGADO</t>
        </is>
      </c>
      <c r="T170" s="180" t="inlineStr">
        <is>
          <t>PAGADO</t>
        </is>
      </c>
      <c r="U170" s="180" t="inlineStr">
        <is>
          <t>PAGADO</t>
        </is>
      </c>
      <c r="V170" s="180" t="inlineStr">
        <is>
          <t>PAGADO</t>
        </is>
      </c>
      <c r="W170" s="180" t="inlineStr">
        <is>
          <t>PAGADO</t>
        </is>
      </c>
      <c r="X170" s="180" t="inlineStr">
        <is>
          <t>PAGADO</t>
        </is>
      </c>
      <c r="Y170" s="180" t="n"/>
      <c r="Z170" s="180" t="n"/>
      <c r="AA170" s="176" t="inlineStr">
        <is>
          <t>BAJA ESTA REPETIDO EL NOMBRE</t>
        </is>
      </c>
    </row>
    <row r="171">
      <c r="A171" s="195" t="n"/>
      <c r="B171" s="183" t="n">
        <v>165</v>
      </c>
      <c r="C171" s="195" t="inlineStr">
        <is>
          <t xml:space="preserve">ISLAS RODRIGUEZ MARIA LUISA </t>
        </is>
      </c>
      <c r="D171" s="544" t="n">
        <v>300</v>
      </c>
      <c r="E171" s="545" t="n">
        <v>150</v>
      </c>
      <c r="F171" s="183" t="n">
        <v>1</v>
      </c>
      <c r="G171" s="546" t="n">
        <v>320</v>
      </c>
      <c r="H171" s="183" t="n"/>
      <c r="I171" s="195" t="n"/>
      <c r="J171" s="196" t="n"/>
      <c r="K171" s="195" t="n"/>
      <c r="L171" s="195" t="n"/>
      <c r="M171" s="195" t="inlineStr">
        <is>
          <t>11 SUR ENTRE 15 Y 17 PTE</t>
        </is>
      </c>
      <c r="N171" s="195" t="n">
        <v>2026</v>
      </c>
      <c r="O171" s="195" t="n"/>
      <c r="P171" s="195" t="n"/>
      <c r="Q171" s="195" t="n"/>
      <c r="R171" s="195" t="n"/>
      <c r="S171" s="195" t="n"/>
      <c r="T171" s="195" t="inlineStr">
        <is>
          <t>PAGADO</t>
        </is>
      </c>
      <c r="U171" s="195" t="inlineStr">
        <is>
          <t>PAGADO</t>
        </is>
      </c>
      <c r="V171" s="195" t="n"/>
      <c r="W171" s="195" t="n"/>
      <c r="X171" s="195" t="n"/>
      <c r="Y171" s="195" t="n"/>
      <c r="Z171" s="195" t="n"/>
      <c r="AA171" s="195" t="n"/>
    </row>
    <row r="172">
      <c r="A172" s="195" t="n"/>
      <c r="B172" s="183" t="n">
        <v>166</v>
      </c>
      <c r="C172" s="195" t="inlineStr">
        <is>
          <t>ISLAS SANTOS FERNANDO</t>
        </is>
      </c>
      <c r="D172" s="544" t="n">
        <v>300</v>
      </c>
      <c r="E172" s="545" t="n">
        <v>150</v>
      </c>
      <c r="F172" s="183" t="n">
        <v>1</v>
      </c>
      <c r="G172" s="546" t="n">
        <v>320</v>
      </c>
      <c r="H172" s="183" t="n"/>
      <c r="I172" s="195" t="n"/>
      <c r="J172" s="196" t="n"/>
      <c r="K172" s="195" t="n"/>
      <c r="L172" s="195" t="n"/>
      <c r="M172" s="195" t="inlineStr">
        <is>
          <t>15 PTE. NO. 1705</t>
        </is>
      </c>
      <c r="N172" s="195" t="n">
        <v>2026</v>
      </c>
      <c r="O172" s="195" t="n"/>
      <c r="P172" s="195" t="n"/>
      <c r="Q172" s="195" t="n"/>
      <c r="R172" s="195" t="n"/>
      <c r="S172" s="195" t="n"/>
      <c r="T172" s="195" t="n"/>
      <c r="U172" s="195" t="n"/>
      <c r="V172" s="195" t="n"/>
      <c r="W172" s="195" t="n"/>
      <c r="X172" s="195" t="n"/>
      <c r="Y172" s="195" t="n"/>
      <c r="Z172" s="195" t="n"/>
      <c r="AA172" s="195" t="n"/>
      <c r="AB172" s="93" t="n"/>
    </row>
    <row r="173" ht="15" customHeight="1" s="308">
      <c r="A173" s="158" t="inlineStr">
        <is>
          <t>CANCELADA</t>
        </is>
      </c>
      <c r="B173" s="170" t="n">
        <v>167</v>
      </c>
      <c r="C173" s="172" t="inlineStr">
        <is>
          <t xml:space="preserve">JIMENEZ ARISTA VICTOR ADAN </t>
        </is>
      </c>
      <c r="D173" s="549" t="n"/>
      <c r="E173" s="550" t="n"/>
      <c r="F173" s="170" t="n">
        <v>1</v>
      </c>
      <c r="G173" s="551" t="n"/>
      <c r="H173" s="170" t="n"/>
      <c r="I173" s="172" t="n"/>
      <c r="J173" s="173" t="n"/>
      <c r="K173" s="172" t="n"/>
      <c r="L173" s="172" t="n"/>
      <c r="M173" s="172" t="inlineStr">
        <is>
          <t>9 SUR ENTRE 21 PTE Y CANAL</t>
        </is>
      </c>
      <c r="N173" s="195" t="n">
        <v>0</v>
      </c>
      <c r="O173" s="172" t="inlineStr">
        <is>
          <t>CANCELADA</t>
        </is>
      </c>
      <c r="P173" s="195" t="n"/>
      <c r="Q173" s="195" t="n"/>
      <c r="R173" s="195" t="n"/>
      <c r="S173" s="195" t="n"/>
      <c r="T173" s="195" t="n"/>
      <c r="U173" s="195" t="n"/>
      <c r="V173" s="195" t="n"/>
      <c r="W173" s="195" t="n"/>
      <c r="X173" s="195" t="n"/>
      <c r="Y173" s="195" t="n"/>
      <c r="Z173" s="195" t="n"/>
      <c r="AA173" s="158" t="inlineStr">
        <is>
          <t>CANCELADA</t>
        </is>
      </c>
    </row>
    <row r="174">
      <c r="A174" s="195" t="n"/>
      <c r="B174" s="183" t="n">
        <v>168</v>
      </c>
      <c r="C174" s="195" t="inlineStr">
        <is>
          <t xml:space="preserve">JIMENEZ LETRAS ODILON </t>
        </is>
      </c>
      <c r="D174" s="544" t="n">
        <v>300</v>
      </c>
      <c r="E174" s="545" t="n">
        <v>150</v>
      </c>
      <c r="F174" s="183" t="n">
        <v>1</v>
      </c>
      <c r="G174" s="546" t="n">
        <v>320</v>
      </c>
      <c r="H174" s="183" t="n"/>
      <c r="I174" s="195" t="n"/>
      <c r="J174" s="196" t="n"/>
      <c r="K174" s="195" t="n"/>
      <c r="L174" s="195" t="inlineStr">
        <is>
          <t>ANTES LETRAS CAMPOS IGNACIA FRANCISCA</t>
        </is>
      </c>
      <c r="M174" s="195" t="inlineStr">
        <is>
          <t xml:space="preserve">17 SUR NUMERO 1704  </t>
        </is>
      </c>
      <c r="N174" s="195" t="n">
        <v>2026</v>
      </c>
      <c r="O174" s="195" t="n"/>
      <c r="P174" s="195" t="n"/>
      <c r="Q174" s="195" t="n"/>
      <c r="R174" s="195" t="n"/>
      <c r="S174" s="195" t="n"/>
      <c r="T174" s="195" t="n"/>
      <c r="U174" s="195" t="n"/>
      <c r="V174" s="195" t="n"/>
      <c r="W174" s="195" t="n"/>
      <c r="X174" s="195" t="n"/>
      <c r="Y174" s="195" t="n"/>
      <c r="Z174" s="195" t="n"/>
      <c r="AA174" s="195" t="n"/>
    </row>
    <row r="175" ht="15" customHeight="1" s="308">
      <c r="A175" s="158" t="inlineStr">
        <is>
          <t>BAJA</t>
        </is>
      </c>
      <c r="B175" s="186" t="n">
        <v>169</v>
      </c>
      <c r="C175" s="172" t="inlineStr">
        <is>
          <t>LOPEZ HUERTA FRANCO AXEL</t>
        </is>
      </c>
      <c r="D175" s="549" t="n"/>
      <c r="E175" s="550" t="n"/>
      <c r="F175" s="186" t="n"/>
      <c r="G175" s="555" t="inlineStr">
        <is>
          <t xml:space="preserve">CHECCAR  RECIBO DE PAGO </t>
        </is>
      </c>
      <c r="H175" s="186" t="n"/>
      <c r="I175" s="190" t="n"/>
      <c r="J175" s="189" t="n"/>
      <c r="K175" s="190" t="n"/>
      <c r="L175" s="190" t="n"/>
      <c r="M175" s="190" t="n"/>
      <c r="N175" s="190" t="n">
        <v>0</v>
      </c>
      <c r="O175" s="190" t="n"/>
      <c r="P175" s="195" t="n"/>
      <c r="Q175" s="195" t="n"/>
      <c r="R175" s="195" t="n"/>
      <c r="S175" s="195" t="n"/>
      <c r="T175" s="195" t="n"/>
      <c r="U175" s="195" t="n"/>
      <c r="V175" s="195" t="n"/>
      <c r="W175" s="195" t="n"/>
      <c r="X175" s="195" t="n"/>
      <c r="Y175" s="195" t="n"/>
      <c r="Z175" s="195" t="n"/>
      <c r="AA175" s="158" t="inlineStr">
        <is>
          <t>BAJA</t>
        </is>
      </c>
    </row>
    <row r="176">
      <c r="A176" s="195" t="n"/>
      <c r="B176" s="183" t="n">
        <v>170</v>
      </c>
      <c r="C176" s="195" t="inlineStr">
        <is>
          <t>JIMENEZ JUAREZ MA. DOLORES</t>
        </is>
      </c>
      <c r="D176" s="544" t="n">
        <v>300</v>
      </c>
      <c r="E176" s="545" t="n">
        <v>150</v>
      </c>
      <c r="F176" s="183" t="n">
        <v>1</v>
      </c>
      <c r="G176" s="546" t="n">
        <v>320</v>
      </c>
      <c r="H176" s="183" t="n"/>
      <c r="I176" s="195" t="n"/>
      <c r="J176" s="196" t="n"/>
      <c r="K176" s="195" t="n"/>
      <c r="L176" s="195" t="n"/>
      <c r="M176" s="195" t="inlineStr">
        <is>
          <t xml:space="preserve">PRIVADA  DE LA 7 SUR </t>
        </is>
      </c>
      <c r="N176" s="195" t="n">
        <v>2026</v>
      </c>
      <c r="O176" s="195" t="n"/>
      <c r="P176" s="195" t="n"/>
      <c r="Q176" s="195" t="n"/>
      <c r="R176" s="195" t="n"/>
      <c r="S176" s="195" t="n"/>
      <c r="T176" s="195" t="n"/>
      <c r="U176" s="195" t="n"/>
      <c r="V176" s="195" t="n"/>
      <c r="W176" s="195" t="n"/>
      <c r="X176" s="195" t="n"/>
      <c r="Y176" s="195" t="n"/>
      <c r="Z176" s="195" t="n"/>
      <c r="AA176" s="195" t="n"/>
    </row>
    <row r="177">
      <c r="A177" s="195" t="n"/>
      <c r="B177" s="183" t="n">
        <v>171</v>
      </c>
      <c r="C177" s="195" t="inlineStr">
        <is>
          <t>JIMENEZ MARTINEZ AURORA</t>
        </is>
      </c>
      <c r="D177" s="544" t="n">
        <v>300</v>
      </c>
      <c r="E177" s="545" t="n">
        <v>150</v>
      </c>
      <c r="F177" s="183" t="n">
        <v>1</v>
      </c>
      <c r="G177" s="546" t="n">
        <v>320</v>
      </c>
      <c r="H177" s="183" t="n"/>
      <c r="I177" s="195" t="n"/>
      <c r="J177" s="196" t="n"/>
      <c r="K177" s="195" t="n"/>
      <c r="L177" s="195" t="n"/>
      <c r="M177" s="195" t="inlineStr">
        <is>
          <t xml:space="preserve">17 PTE. ENTRE 11 Y 13 SUR </t>
        </is>
      </c>
      <c r="N177" s="195" t="n">
        <v>2026</v>
      </c>
      <c r="O177" s="195" t="n"/>
      <c r="P177" s="195" t="n"/>
      <c r="Q177" s="195" t="n"/>
      <c r="R177" s="195" t="n"/>
      <c r="S177" s="195" t="n"/>
      <c r="T177" s="195" t="n"/>
      <c r="U177" s="195" t="n"/>
      <c r="V177" s="195" t="n"/>
      <c r="W177" s="195" t="n"/>
      <c r="X177" s="195" t="n"/>
      <c r="Y177" s="195" t="n"/>
      <c r="Z177" s="195" t="n"/>
      <c r="AA177" s="195" t="n"/>
    </row>
    <row r="178">
      <c r="A178" s="195" t="n"/>
      <c r="B178" s="183" t="n">
        <v>172</v>
      </c>
      <c r="C178" s="195" t="inlineStr">
        <is>
          <t>JIMENEZ MARTINEZ MACARIA</t>
        </is>
      </c>
      <c r="D178" s="544" t="n">
        <v>300</v>
      </c>
      <c r="E178" s="545" t="n">
        <v>150</v>
      </c>
      <c r="F178" s="183" t="n">
        <v>1</v>
      </c>
      <c r="G178" s="546" t="n">
        <v>320</v>
      </c>
      <c r="H178" s="183" t="n"/>
      <c r="I178" s="195" t="n"/>
      <c r="J178" s="196" t="n"/>
      <c r="K178" s="195" t="n"/>
      <c r="L178" s="195" t="n"/>
      <c r="M178" s="195" t="inlineStr">
        <is>
          <t>17 PTE. ESQ. 11 SUR</t>
        </is>
      </c>
      <c r="N178" s="195" t="n">
        <v>2026</v>
      </c>
      <c r="O178" s="195" t="n"/>
      <c r="P178" s="195" t="n"/>
      <c r="Q178" s="195" t="n"/>
      <c r="R178" s="195" t="n"/>
      <c r="S178" s="195" t="n"/>
      <c r="T178" s="195" t="n"/>
      <c r="U178" s="195" t="n"/>
      <c r="V178" s="195" t="n"/>
      <c r="W178" s="195" t="n"/>
      <c r="X178" s="195" t="n"/>
      <c r="Y178" s="195" t="n"/>
      <c r="Z178" s="195" t="n"/>
      <c r="AA178" s="195" t="n"/>
    </row>
    <row r="179">
      <c r="A179" s="195" t="n"/>
      <c r="B179" s="183" t="n">
        <v>173</v>
      </c>
      <c r="C179" s="195" t="inlineStr">
        <is>
          <t xml:space="preserve">LEON MENDEZ MARCELO </t>
        </is>
      </c>
      <c r="D179" s="544" t="n">
        <v>300</v>
      </c>
      <c r="E179" s="545" t="n">
        <v>150</v>
      </c>
      <c r="F179" s="183" t="n"/>
      <c r="G179" s="546" t="n">
        <v>320</v>
      </c>
      <c r="H179" s="183" t="n"/>
      <c r="I179" s="195" t="n">
        <v>1</v>
      </c>
      <c r="J179" s="196" t="n"/>
      <c r="K179" s="195" t="n"/>
      <c r="L179" s="195" t="n"/>
      <c r="M179" s="195" t="inlineStr">
        <is>
          <t>AV. 17 PTE. 1708</t>
        </is>
      </c>
      <c r="N179" s="195" t="n">
        <v>2026</v>
      </c>
      <c r="O179" s="195" t="n"/>
      <c r="P179" s="195" t="n"/>
      <c r="Q179" s="195" t="n"/>
      <c r="R179" s="195" t="n"/>
      <c r="S179" s="195" t="n"/>
      <c r="T179" s="195" t="n"/>
      <c r="U179" s="195" t="n"/>
      <c r="V179" s="195" t="n"/>
      <c r="W179" s="195" t="n"/>
      <c r="X179" s="195" t="n"/>
      <c r="Y179" s="195" t="n"/>
      <c r="Z179" s="195" t="n"/>
      <c r="AA179" s="195" t="n"/>
    </row>
    <row r="180" ht="15" customHeight="1" s="308">
      <c r="A180" s="158" t="inlineStr">
        <is>
          <t>BAJA</t>
        </is>
      </c>
      <c r="B180" s="183" t="n">
        <v>174</v>
      </c>
      <c r="C180" s="195" t="inlineStr">
        <is>
          <t xml:space="preserve">CASTRO LUNA JOSE DE JESUS </t>
        </is>
      </c>
      <c r="D180" s="544" t="n"/>
      <c r="E180" s="545" t="n"/>
      <c r="F180" s="183" t="n"/>
      <c r="G180" s="546" t="n"/>
      <c r="H180" s="183" t="n"/>
      <c r="I180" s="195" t="n">
        <v>1</v>
      </c>
      <c r="J180" s="196" t="n"/>
      <c r="K180" s="195" t="n"/>
      <c r="L180" s="195" t="n"/>
      <c r="M180" s="195" t="inlineStr">
        <is>
          <t xml:space="preserve">13 PONIENTE NO. 1109  SAN ANTONIO </t>
        </is>
      </c>
      <c r="N180" s="195" t="n">
        <v>0</v>
      </c>
      <c r="O180" s="195" t="inlineStr">
        <is>
          <t>PAGADO</t>
        </is>
      </c>
      <c r="P180" s="195" t="inlineStr">
        <is>
          <t>PAGADO</t>
        </is>
      </c>
      <c r="Q180" s="195" t="inlineStr">
        <is>
          <t>PAGADO</t>
        </is>
      </c>
      <c r="R180" s="195" t="inlineStr">
        <is>
          <t>PAGADO</t>
        </is>
      </c>
      <c r="S180" s="195" t="inlineStr">
        <is>
          <t>PAGADO</t>
        </is>
      </c>
      <c r="T180" s="195" t="n"/>
      <c r="U180" s="195" t="n"/>
      <c r="V180" s="195" t="n"/>
      <c r="W180" s="195" t="n"/>
      <c r="X180" s="195" t="n"/>
      <c r="Y180" s="195" t="n"/>
      <c r="Z180" s="195" t="n"/>
      <c r="AA180" s="158" t="inlineStr">
        <is>
          <t>BAJA</t>
        </is>
      </c>
      <c r="AB180" s="93" t="inlineStr">
        <is>
          <t>PENDIENTE INASISTENCIAS</t>
        </is>
      </c>
    </row>
    <row r="181">
      <c r="A181" s="195" t="n"/>
      <c r="B181" s="183" t="n">
        <v>175</v>
      </c>
      <c r="C181" s="195" t="inlineStr">
        <is>
          <t>JOFRE BARCENAS BLANCA ESTELA</t>
        </is>
      </c>
      <c r="D181" s="544" t="n">
        <v>300</v>
      </c>
      <c r="E181" s="545" t="n">
        <v>150</v>
      </c>
      <c r="F181" s="183" t="n">
        <v>1</v>
      </c>
      <c r="G181" s="546" t="n">
        <v>320</v>
      </c>
      <c r="H181" s="183" t="n"/>
      <c r="I181" s="195" t="n"/>
      <c r="J181" s="196" t="n"/>
      <c r="K181" s="195" t="n"/>
      <c r="L181" s="195" t="n"/>
      <c r="M181" s="195" t="inlineStr">
        <is>
          <t>7 SUR ENTRE 15 Y 17 PTE.</t>
        </is>
      </c>
      <c r="N181" s="195" t="n">
        <v>2026</v>
      </c>
      <c r="O181" s="195" t="n"/>
      <c r="P181" s="195" t="n"/>
      <c r="Q181" s="195" t="n"/>
      <c r="R181" s="195" t="n"/>
      <c r="S181" s="195" t="n"/>
      <c r="T181" s="195" t="n"/>
      <c r="U181" s="195" t="n"/>
      <c r="V181" s="195" t="n"/>
      <c r="W181" s="195" t="n"/>
      <c r="X181" s="195" t="n"/>
      <c r="Y181" s="195" t="n"/>
      <c r="Z181" s="195" t="n"/>
      <c r="AA181" s="195" t="n"/>
      <c r="AB181" s="93" t="n"/>
    </row>
    <row r="182" ht="15" customHeight="1" s="308">
      <c r="A182" s="158" t="inlineStr">
        <is>
          <t>NO TIENE TOMA</t>
        </is>
      </c>
      <c r="B182" s="183" t="n">
        <v>176</v>
      </c>
      <c r="C182" s="195" t="inlineStr">
        <is>
          <t>JUAREZ ESPINOZA MAURO</t>
        </is>
      </c>
      <c r="D182" s="544" t="n"/>
      <c r="E182" s="545" t="n"/>
      <c r="F182" s="183" t="n"/>
      <c r="G182" s="546" t="n"/>
      <c r="H182" s="183" t="n"/>
      <c r="I182" s="195" t="n"/>
      <c r="J182" s="196" t="n"/>
      <c r="K182" s="195" t="n"/>
      <c r="L182" s="195" t="n"/>
      <c r="M182" s="195" t="inlineStr">
        <is>
          <t xml:space="preserve">15 PTE. 7 Y 7 SUR </t>
        </is>
      </c>
      <c r="N182" s="195" t="n">
        <v>0</v>
      </c>
      <c r="O182" s="195" t="n"/>
      <c r="P182" s="195" t="n"/>
      <c r="Q182" s="195" t="n"/>
      <c r="R182" s="195" t="n"/>
      <c r="S182" s="195" t="n"/>
      <c r="T182" s="195" t="n"/>
      <c r="U182" s="195" t="n"/>
      <c r="V182" s="195" t="n"/>
      <c r="W182" s="195" t="n"/>
      <c r="X182" s="195" t="n"/>
      <c r="Y182" s="195" t="n"/>
      <c r="Z182" s="195" t="n"/>
      <c r="AA182" s="158" t="inlineStr">
        <is>
          <t>NO TIENE TOMA</t>
        </is>
      </c>
    </row>
    <row r="183">
      <c r="A183" s="195" t="n"/>
      <c r="B183" s="183" t="n">
        <v>177</v>
      </c>
      <c r="C183" s="195" t="inlineStr">
        <is>
          <t>JUAREZ ESPINOZA ROSENDO</t>
        </is>
      </c>
      <c r="D183" s="544" t="n">
        <v>300</v>
      </c>
      <c r="E183" s="545" t="n">
        <v>150</v>
      </c>
      <c r="F183" s="183" t="n">
        <v>2</v>
      </c>
      <c r="G183" s="546" t="n">
        <v>640</v>
      </c>
      <c r="H183" s="183" t="n"/>
      <c r="I183" s="195" t="n"/>
      <c r="J183" s="196" t="n"/>
      <c r="K183" s="195" t="n"/>
      <c r="L183" s="172" t="inlineStr">
        <is>
          <t>segunda toma se le dio 25 de mayo 2025</t>
        </is>
      </c>
      <c r="M183" s="195" t="inlineStr">
        <is>
          <t xml:space="preserve">15 PTE. ENTRE 7 SUR </t>
        </is>
      </c>
      <c r="N183" s="195" t="n">
        <v>2026</v>
      </c>
      <c r="O183" s="195" t="n"/>
      <c r="P183" s="195" t="n"/>
      <c r="Q183" s="195" t="n"/>
      <c r="R183" s="195" t="n"/>
      <c r="S183" s="195" t="n"/>
      <c r="T183" s="195" t="n"/>
      <c r="U183" s="195" t="n"/>
      <c r="V183" s="195" t="n"/>
      <c r="W183" s="195" t="n"/>
      <c r="X183" s="195" t="n"/>
      <c r="Y183" s="195" t="n"/>
      <c r="Z183" s="195" t="n"/>
      <c r="AA183" s="195" t="n"/>
      <c r="AB183" s="93" t="n"/>
    </row>
    <row r="184">
      <c r="A184" s="195" t="n"/>
      <c r="B184" s="127" t="n">
        <v>178</v>
      </c>
      <c r="C184" s="172" t="inlineStr">
        <is>
          <t>PELAEZ JUAREZ MA. DE LOURDES</t>
        </is>
      </c>
      <c r="D184" s="549" t="n">
        <v>300</v>
      </c>
      <c r="E184" s="550" t="n">
        <v>150</v>
      </c>
      <c r="F184" s="183" t="n">
        <v>1</v>
      </c>
      <c r="G184" s="546" t="n">
        <v>320</v>
      </c>
      <c r="H184" s="183" t="n"/>
      <c r="I184" s="195" t="n"/>
      <c r="J184" s="196" t="n"/>
      <c r="K184" s="195" t="n"/>
      <c r="L184" s="195" t="n"/>
      <c r="M184" s="195" t="inlineStr">
        <is>
          <t xml:space="preserve">11 PTE. SQ. 17 SUR </t>
        </is>
      </c>
      <c r="N184" s="195" t="n">
        <v>2026</v>
      </c>
      <c r="O184" s="195" t="n"/>
      <c r="P184" s="195" t="n"/>
      <c r="Q184" s="195" t="n"/>
      <c r="R184" s="195" t="n"/>
      <c r="S184" s="195" t="n"/>
      <c r="T184" s="195" t="n"/>
      <c r="U184" s="195" t="n"/>
      <c r="V184" s="195" t="n"/>
      <c r="W184" s="195" t="n"/>
      <c r="X184" s="195" t="n"/>
      <c r="Y184" s="195" t="n"/>
      <c r="Z184" s="195" t="n"/>
      <c r="AA184" s="195" t="n"/>
    </row>
    <row r="185">
      <c r="A185" s="195" t="n"/>
      <c r="B185" s="183" t="n">
        <v>179</v>
      </c>
      <c r="C185" s="195" t="inlineStr">
        <is>
          <t>TORAL MONTIEL TERESA</t>
        </is>
      </c>
      <c r="D185" s="544" t="n">
        <v>300</v>
      </c>
      <c r="E185" s="545" t="n">
        <v>150</v>
      </c>
      <c r="F185" s="183" t="n">
        <v>1</v>
      </c>
      <c r="G185" s="546" t="n">
        <v>320</v>
      </c>
      <c r="H185" s="183" t="n"/>
      <c r="I185" s="195" t="n"/>
      <c r="J185" s="196" t="n"/>
      <c r="K185" s="195" t="n"/>
      <c r="L185" s="195" t="n"/>
      <c r="M185" s="195" t="inlineStr">
        <is>
          <t xml:space="preserve">9 SUR ENTRE 13 Y 15 PTE. </t>
        </is>
      </c>
      <c r="N185" s="195" t="n">
        <v>2026</v>
      </c>
      <c r="O185" s="195" t="n"/>
      <c r="P185" s="195" t="n"/>
      <c r="Q185" s="195" t="n"/>
      <c r="R185" s="195" t="n"/>
      <c r="S185" s="195" t="n"/>
      <c r="T185" s="195" t="n"/>
      <c r="U185" s="195" t="n"/>
      <c r="V185" s="195" t="n"/>
      <c r="W185" s="195" t="n"/>
      <c r="X185" s="195" t="n"/>
      <c r="Y185" s="195" t="n"/>
      <c r="Z185" s="195" t="n"/>
      <c r="AA185" s="195" t="n"/>
    </row>
    <row r="186">
      <c r="A186" s="195" t="n"/>
      <c r="B186" s="183" t="inlineStr">
        <is>
          <t>179A</t>
        </is>
      </c>
      <c r="C186" s="195" t="inlineStr">
        <is>
          <t>JUAREZ TORAL ISAIAS</t>
        </is>
      </c>
      <c r="D186" s="544" t="n">
        <v>300</v>
      </c>
      <c r="E186" s="545" t="n">
        <v>150</v>
      </c>
      <c r="F186" s="183" t="n"/>
      <c r="G186" s="546" t="n"/>
      <c r="H186" s="183" t="n"/>
      <c r="I186" s="195" t="n">
        <v>1</v>
      </c>
      <c r="J186" s="196" t="n"/>
      <c r="K186" s="195" t="n"/>
      <c r="L186" s="195" t="inlineStr">
        <is>
          <t>SE DA DE ALTA 21 DE ENERO 2024</t>
        </is>
      </c>
      <c r="M186" s="195" t="inlineStr">
        <is>
          <t>9 SUR ENTRE 13 Y 15 PTE</t>
        </is>
      </c>
      <c r="N186" s="195" t="n">
        <v>2026</v>
      </c>
      <c r="O186" s="195" t="n"/>
      <c r="P186" s="195" t="n"/>
      <c r="Q186" s="195" t="n"/>
      <c r="R186" s="195" t="n"/>
      <c r="S186" s="195" t="n"/>
      <c r="T186" s="195" t="n"/>
      <c r="U186" s="195" t="n"/>
      <c r="V186" s="195" t="n"/>
      <c r="W186" s="195" t="n"/>
      <c r="X186" s="195" t="n"/>
      <c r="Y186" s="195" t="n"/>
      <c r="Z186" s="195" t="n"/>
      <c r="AA186" s="195" t="n"/>
    </row>
    <row r="187">
      <c r="A187" s="195" t="n"/>
      <c r="B187" s="183" t="n">
        <v>180</v>
      </c>
      <c r="C187" s="195" t="inlineStr">
        <is>
          <t>JUAREZ TELLEZ MARIA ROSALINA</t>
        </is>
      </c>
      <c r="D187" s="544" t="n">
        <v>300</v>
      </c>
      <c r="E187" s="545" t="n">
        <v>150</v>
      </c>
      <c r="F187" s="183" t="n">
        <v>1</v>
      </c>
      <c r="G187" s="546" t="n">
        <v>320</v>
      </c>
      <c r="H187" s="183" t="n"/>
      <c r="I187" s="195" t="n"/>
      <c r="J187" s="196" t="n"/>
      <c r="K187" s="195" t="n"/>
      <c r="L187" s="195" t="inlineStr">
        <is>
          <t>se le reubico su toma 25 de mayo 2025</t>
        </is>
      </c>
      <c r="M187" s="195" t="inlineStr">
        <is>
          <t xml:space="preserve">7 SUR ENTRE 15 Y 17 PTE. </t>
        </is>
      </c>
      <c r="N187" s="195" t="n">
        <v>2026</v>
      </c>
      <c r="O187" s="195" t="inlineStr">
        <is>
          <t>PENDIENTES ASISTENCIAS</t>
        </is>
      </c>
      <c r="P187" s="195" t="n"/>
      <c r="Q187" s="195" t="n"/>
      <c r="R187" s="195" t="n"/>
      <c r="S187" s="195" t="n"/>
      <c r="T187" s="195" t="n"/>
      <c r="U187" s="195" t="n"/>
      <c r="V187" s="195" t="n"/>
      <c r="W187" s="195" t="n"/>
      <c r="X187" s="195" t="n"/>
      <c r="Y187" s="195" t="n"/>
      <c r="Z187" s="195" t="n"/>
      <c r="AA187" s="195" t="n"/>
    </row>
    <row r="188" ht="15" customHeight="1" s="308">
      <c r="A188" s="158" t="inlineStr">
        <is>
          <t>CAMBIO DE TITULAR</t>
        </is>
      </c>
      <c r="B188" s="183" t="n">
        <v>181</v>
      </c>
      <c r="C188" s="195" t="inlineStr">
        <is>
          <t>JUAREZ MONTIEL ANGELICA</t>
        </is>
      </c>
      <c r="D188" s="544" t="n">
        <v>300</v>
      </c>
      <c r="E188" s="545" t="n">
        <v>150</v>
      </c>
      <c r="F188" s="183" t="n">
        <v>1</v>
      </c>
      <c r="G188" s="546" t="n"/>
      <c r="H188" s="183" t="n"/>
      <c r="I188" s="195" t="n"/>
      <c r="J188" s="196" t="n"/>
      <c r="K188" s="195" t="n"/>
      <c r="L188" s="195" t="n"/>
      <c r="M188" s="195" t="inlineStr">
        <is>
          <t xml:space="preserve">7 SUR ESQ. 17 PTE. </t>
        </is>
      </c>
      <c r="N188" s="195" t="n">
        <v>2026</v>
      </c>
      <c r="O188" s="195" t="n"/>
      <c r="P188" s="195" t="n"/>
      <c r="Q188" s="195" t="n"/>
      <c r="R188" s="195" t="n"/>
      <c r="S188" s="195" t="n"/>
      <c r="T188" s="195" t="n"/>
      <c r="U188" s="195" t="n"/>
      <c r="V188" s="195" t="n"/>
      <c r="W188" s="195" t="n"/>
      <c r="X188" s="195" t="n"/>
      <c r="Y188" s="195" t="n"/>
      <c r="Z188" s="195" t="n"/>
      <c r="AA188" s="158" t="inlineStr">
        <is>
          <t>CAMBIO DE TITULAR</t>
        </is>
      </c>
    </row>
    <row r="189">
      <c r="A189" s="195" t="n"/>
      <c r="B189" s="183" t="n">
        <v>182</v>
      </c>
      <c r="C189" s="195" t="inlineStr">
        <is>
          <t>JUAREZ TELLEZ SARA</t>
        </is>
      </c>
      <c r="D189" s="544" t="n">
        <v>300</v>
      </c>
      <c r="E189" s="545" t="n">
        <v>150</v>
      </c>
      <c r="F189" s="183" t="n">
        <v>1</v>
      </c>
      <c r="G189" s="546" t="n">
        <v>320</v>
      </c>
      <c r="H189" s="183" t="n"/>
      <c r="I189" s="195" t="n"/>
      <c r="J189" s="196" t="n"/>
      <c r="K189" s="195" t="n"/>
      <c r="L189" s="195" t="n"/>
      <c r="M189" s="195" t="inlineStr">
        <is>
          <t>7 SUR ENTRE 15 Y 17 PTE.</t>
        </is>
      </c>
      <c r="N189" s="195" t="n">
        <v>2026</v>
      </c>
      <c r="O189" s="195" t="n"/>
      <c r="P189" s="195" t="n"/>
      <c r="Q189" s="195" t="n"/>
      <c r="R189" s="195" t="n"/>
      <c r="S189" s="195" t="n"/>
      <c r="T189" s="195" t="n"/>
      <c r="U189" s="195" t="n"/>
      <c r="V189" s="195" t="n"/>
      <c r="W189" s="195" t="n"/>
      <c r="X189" s="195" t="n"/>
      <c r="Y189" s="195" t="n"/>
      <c r="Z189" s="195" t="n"/>
      <c r="AA189" s="195" t="n"/>
    </row>
    <row r="190" ht="15" customHeight="1" s="308">
      <c r="A190" s="195" t="inlineStr">
        <is>
          <t>CORTADA- FINADO</t>
        </is>
      </c>
      <c r="B190" s="183" t="n">
        <v>183</v>
      </c>
      <c r="C190" s="195" t="inlineStr">
        <is>
          <t>LEON ANDRADE ALBERTO</t>
        </is>
      </c>
      <c r="D190" s="544" t="n"/>
      <c r="E190" s="545" t="n"/>
      <c r="F190" s="183" t="n"/>
      <c r="G190" s="546" t="n"/>
      <c r="H190" s="183" t="n"/>
      <c r="I190" s="195" t="n"/>
      <c r="J190" s="196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  <c r="T190" s="195" t="n"/>
      <c r="U190" s="195" t="n"/>
      <c r="V190" s="195" t="n"/>
      <c r="W190" s="195" t="n"/>
      <c r="X190" s="195" t="n"/>
      <c r="Y190" s="195" t="n"/>
      <c r="Z190" s="195" t="n"/>
      <c r="AA190" s="195" t="inlineStr">
        <is>
          <t>CORTADA- FINADO</t>
        </is>
      </c>
    </row>
    <row r="191">
      <c r="A191" s="195" t="n"/>
      <c r="B191" s="183" t="n">
        <v>184</v>
      </c>
      <c r="C191" s="195" t="inlineStr">
        <is>
          <t>LEON ANDRADE LUIS</t>
        </is>
      </c>
      <c r="D191" s="544" t="n">
        <v>600</v>
      </c>
      <c r="E191" s="545" t="n">
        <v>300</v>
      </c>
      <c r="F191" s="183" t="n">
        <v>2</v>
      </c>
      <c r="G191" s="546" t="n">
        <v>320</v>
      </c>
      <c r="H191" s="183" t="n"/>
      <c r="I191" s="195" t="n"/>
      <c r="J191" s="196" t="n"/>
      <c r="K191" s="195" t="n"/>
      <c r="L191" s="195" t="n"/>
      <c r="M191" s="195" t="inlineStr">
        <is>
          <t>17 PTE. ENTRE 17 Y 19 SUR</t>
        </is>
      </c>
      <c r="N191" s="195" t="n">
        <v>2026</v>
      </c>
      <c r="O191" s="195" t="n"/>
      <c r="P191" s="195" t="n"/>
      <c r="Q191" s="195" t="n"/>
      <c r="R191" s="195" t="n"/>
      <c r="S191" s="195" t="n"/>
      <c r="T191" s="195" t="n"/>
      <c r="U191" s="195" t="n"/>
      <c r="V191" s="195" t="n"/>
      <c r="W191" s="195" t="n"/>
      <c r="X191" s="195" t="n"/>
      <c r="Y191" s="195" t="n"/>
      <c r="Z191" s="195" t="n"/>
      <c r="AA191" s="195" t="n"/>
    </row>
    <row r="192">
      <c r="A192" s="195" t="n"/>
      <c r="B192" s="183" t="n">
        <v>185</v>
      </c>
      <c r="C192" s="195" t="inlineStr">
        <is>
          <t>LEON ANDRADE MARCELINA</t>
        </is>
      </c>
      <c r="D192" s="544" t="n">
        <v>600</v>
      </c>
      <c r="E192" s="545" t="n">
        <v>300</v>
      </c>
      <c r="F192" s="183" t="n">
        <v>2</v>
      </c>
      <c r="G192" s="546" t="n">
        <v>640</v>
      </c>
      <c r="H192" s="183" t="n"/>
      <c r="I192" s="195" t="n"/>
      <c r="J192" s="196" t="n">
        <v>1</v>
      </c>
      <c r="K192" s="195" t="n"/>
      <c r="L192" s="195" t="inlineStr">
        <is>
          <t>PAGA 1 INQUILINO EJOTERO</t>
        </is>
      </c>
      <c r="M192" s="195" t="inlineStr">
        <is>
          <t xml:space="preserve">17 PTE. ESQ. 19 SUR </t>
        </is>
      </c>
      <c r="N192" s="195" t="n">
        <v>2026</v>
      </c>
      <c r="O192" s="195" t="n"/>
      <c r="P192" s="195" t="n"/>
      <c r="Q192" s="195" t="n"/>
      <c r="R192" s="195" t="n"/>
      <c r="S192" s="195" t="n"/>
      <c r="T192" s="195" t="n"/>
      <c r="U192" s="195" t="n"/>
      <c r="V192" s="195" t="n"/>
      <c r="W192" s="195" t="n"/>
      <c r="X192" s="195" t="n"/>
      <c r="Y192" s="195" t="n"/>
      <c r="Z192" s="195" t="n"/>
      <c r="AA192" s="195" t="n"/>
      <c r="AB192" s="93" t="inlineStr">
        <is>
          <t>PENDIENTE INASITENCIAS 2019</t>
        </is>
      </c>
    </row>
    <row r="193">
      <c r="A193" s="195" t="n"/>
      <c r="B193" s="183" t="n">
        <v>186</v>
      </c>
      <c r="C193" s="195" t="inlineStr">
        <is>
          <t>LEON ANDRADE MARCELO ENRIQUE</t>
        </is>
      </c>
      <c r="D193" s="544" t="n">
        <v>300</v>
      </c>
      <c r="E193" s="545" t="n">
        <v>150</v>
      </c>
      <c r="F193" s="183" t="n">
        <v>1</v>
      </c>
      <c r="G193" s="546" t="n">
        <v>320</v>
      </c>
      <c r="H193" s="183" t="n"/>
      <c r="I193" s="195" t="n"/>
      <c r="J193" s="196" t="n"/>
      <c r="K193" s="195" t="n"/>
      <c r="L193" s="162" t="n"/>
      <c r="M193" s="195" t="inlineStr">
        <is>
          <t xml:space="preserve">17 PTE. ENTRE 17 Y 19 SUR </t>
        </is>
      </c>
      <c r="N193" s="195" t="n">
        <v>2026</v>
      </c>
      <c r="O193" s="195" t="n"/>
      <c r="P193" s="195" t="n"/>
      <c r="Q193" s="195" t="n"/>
      <c r="R193" s="195" t="n"/>
      <c r="S193" s="195" t="n"/>
      <c r="T193" s="195" t="n"/>
      <c r="U193" s="195" t="n"/>
      <c r="V193" s="195" t="n"/>
      <c r="W193" s="195" t="n"/>
      <c r="X193" s="195" t="n"/>
      <c r="Y193" s="195" t="n"/>
      <c r="Z193" s="195" t="n"/>
      <c r="AA193" s="195" t="n"/>
      <c r="AB193" s="93" t="inlineStr">
        <is>
          <t>PENDIENTE INASITENCIAS 2019</t>
        </is>
      </c>
    </row>
    <row r="194">
      <c r="A194" s="195" t="n"/>
      <c r="B194" s="183" t="inlineStr">
        <is>
          <t>186A</t>
        </is>
      </c>
      <c r="C194" s="195" t="inlineStr">
        <is>
          <t>LEON MENDEZ MARIA CRISTIAN</t>
        </is>
      </c>
      <c r="D194" s="544" t="n">
        <v>300</v>
      </c>
      <c r="E194" s="545" t="n">
        <v>150</v>
      </c>
      <c r="F194" s="183" t="n"/>
      <c r="G194" s="546" t="n"/>
      <c r="H194" s="183" t="n"/>
      <c r="I194" s="195" t="n">
        <v>1</v>
      </c>
      <c r="J194" s="196" t="n"/>
      <c r="K194" s="195" t="n"/>
      <c r="L194" s="162" t="inlineStr">
        <is>
          <t>se dio de alta 14 de enero 2024</t>
        </is>
      </c>
      <c r="M194" s="195" t="inlineStr">
        <is>
          <t>AV. 17 PTE. 1708</t>
        </is>
      </c>
      <c r="N194" s="195" t="n">
        <v>2026</v>
      </c>
      <c r="O194" s="195" t="n"/>
      <c r="P194" s="195" t="n"/>
      <c r="Q194" s="195" t="n"/>
      <c r="R194" s="195" t="n"/>
      <c r="S194" s="195" t="n"/>
      <c r="T194" s="195" t="n"/>
      <c r="U194" s="195" t="n"/>
      <c r="V194" s="195" t="n"/>
      <c r="W194" s="195" t="n"/>
      <c r="X194" s="195" t="n"/>
      <c r="Y194" s="195" t="n"/>
      <c r="Z194" s="195" t="n"/>
      <c r="AA194" s="195" t="n"/>
      <c r="AB194" s="93" t="n"/>
    </row>
    <row r="195">
      <c r="A195" s="195" t="n"/>
      <c r="B195" s="183" t="n">
        <v>187</v>
      </c>
      <c r="C195" s="195" t="inlineStr">
        <is>
          <t>LEON ANDRADE PABLO</t>
        </is>
      </c>
      <c r="D195" s="544" t="n">
        <v>300</v>
      </c>
      <c r="E195" s="545" t="n">
        <v>150</v>
      </c>
      <c r="F195" s="183" t="n">
        <v>1</v>
      </c>
      <c r="G195" s="546" t="n">
        <v>320</v>
      </c>
      <c r="H195" s="183" t="n"/>
      <c r="I195" s="195" t="n"/>
      <c r="J195" s="196" t="n"/>
      <c r="K195" s="195" t="n"/>
      <c r="L195" s="195" t="n"/>
      <c r="M195" s="195" t="inlineStr">
        <is>
          <t>19 SUR ENTRE 17 PTE-</t>
        </is>
      </c>
      <c r="N195" s="195" t="n">
        <v>2026</v>
      </c>
      <c r="O195" s="195" t="n"/>
      <c r="P195" s="195" t="n"/>
      <c r="Q195" s="195" t="n"/>
      <c r="R195" s="195" t="n"/>
      <c r="S195" s="195" t="n"/>
      <c r="T195" s="195" t="n"/>
      <c r="U195" s="195" t="n"/>
      <c r="V195" s="195" t="n"/>
      <c r="W195" s="195" t="n"/>
      <c r="X195" s="195" t="n"/>
      <c r="Y195" s="195" t="n"/>
      <c r="Z195" s="195" t="n"/>
      <c r="AA195" s="195" t="n"/>
    </row>
    <row r="196">
      <c r="A196" s="195" t="n"/>
      <c r="B196" s="183" t="n">
        <v>188</v>
      </c>
      <c r="C196" s="195" t="inlineStr">
        <is>
          <t>LEON ANDRADE PEDRO</t>
        </is>
      </c>
      <c r="D196" s="544" t="n">
        <v>300</v>
      </c>
      <c r="E196" s="545" t="n">
        <v>150</v>
      </c>
      <c r="F196" s="183" t="n">
        <v>2</v>
      </c>
      <c r="G196" s="546" t="n">
        <v>320</v>
      </c>
      <c r="H196" s="183" t="n"/>
      <c r="I196" s="195" t="n"/>
      <c r="J196" s="196" t="n">
        <v>2</v>
      </c>
      <c r="K196" s="195" t="n"/>
      <c r="L196" s="195" t="inlineStr">
        <is>
          <t>LA SEGUNDA TOMA APARTIR DE MAYO 2025</t>
        </is>
      </c>
      <c r="M196" s="195" t="inlineStr">
        <is>
          <t>19 SUR ENTRE  17 PTE. CANAL</t>
        </is>
      </c>
      <c r="N196" s="195" t="n">
        <v>2026</v>
      </c>
      <c r="O196" s="195" t="n"/>
      <c r="P196" s="195" t="n"/>
      <c r="Q196" s="195" t="n"/>
      <c r="R196" s="195" t="n"/>
      <c r="S196" s="195" t="n"/>
      <c r="T196" s="195" t="n"/>
      <c r="U196" s="195" t="n"/>
      <c r="V196" s="195" t="n"/>
      <c r="W196" s="195" t="n"/>
      <c r="X196" s="195" t="n"/>
      <c r="Y196" s="195" t="n"/>
      <c r="Z196" s="195" t="n"/>
      <c r="AA196" s="195" t="n"/>
      <c r="AB196" t="inlineStr">
        <is>
          <t xml:space="preserve">PAGA 1 INQ. DE OCTUBRE DE 2019 A FEBRERO DE 2020. </t>
        </is>
      </c>
    </row>
    <row r="197">
      <c r="A197" s="195" t="n"/>
      <c r="B197" s="183" t="n">
        <v>189</v>
      </c>
      <c r="C197" s="195" t="inlineStr">
        <is>
          <t>LEON ANDRADE PEDRO</t>
        </is>
      </c>
      <c r="D197" s="544" t="n">
        <v>300</v>
      </c>
      <c r="E197" s="545" t="n">
        <v>150</v>
      </c>
      <c r="F197" s="183" t="n">
        <v>1</v>
      </c>
      <c r="G197" s="546" t="n">
        <v>320</v>
      </c>
      <c r="H197" s="183" t="n"/>
      <c r="I197" s="195" t="n"/>
      <c r="J197" s="196" t="n"/>
      <c r="K197" s="195" t="n"/>
      <c r="L197" s="195" t="n"/>
      <c r="M197" s="195" t="inlineStr">
        <is>
          <t>19 SUR ENTRE 15 Y 17 PTE.</t>
        </is>
      </c>
      <c r="N197" s="195" t="n">
        <v>2026</v>
      </c>
      <c r="O197" s="195" t="n"/>
      <c r="P197" s="195" t="n"/>
      <c r="Q197" s="195" t="n"/>
      <c r="R197" s="195" t="n"/>
      <c r="S197" s="195" t="n"/>
      <c r="T197" s="195" t="n"/>
      <c r="U197" s="195" t="n"/>
      <c r="V197" s="195" t="n"/>
      <c r="W197" s="195" t="n"/>
      <c r="X197" s="195" t="n"/>
      <c r="Y197" s="195" t="n"/>
      <c r="Z197" s="195" t="n"/>
      <c r="AA197" s="195" t="n"/>
    </row>
    <row r="198">
      <c r="A198" s="195" t="n"/>
      <c r="B198" s="183" t="n">
        <v>190</v>
      </c>
      <c r="C198" s="195" t="inlineStr">
        <is>
          <t xml:space="preserve">LEON ANDRADE ROMUALDA </t>
        </is>
      </c>
      <c r="D198" s="544" t="n">
        <v>600</v>
      </c>
      <c r="E198" s="545" t="n">
        <v>300</v>
      </c>
      <c r="F198" s="183" t="n">
        <v>2</v>
      </c>
      <c r="G198" s="546" t="n">
        <v>640</v>
      </c>
      <c r="H198" s="183" t="n"/>
      <c r="I198" s="195" t="n"/>
      <c r="J198" s="196" t="n"/>
      <c r="K198" s="195" t="n"/>
      <c r="L198" s="195" t="n"/>
      <c r="M198" s="195" t="inlineStr">
        <is>
          <t>9 SUR ENTRE 13 Y 15 PTE -19 SUR ENTRE LA 15SUR 17 PONIENTE</t>
        </is>
      </c>
      <c r="N198" s="195" t="n">
        <v>2026</v>
      </c>
      <c r="O198" s="195" t="n"/>
      <c r="P198" s="195" t="n"/>
      <c r="Q198" s="195" t="n"/>
      <c r="R198" s="195" t="n"/>
      <c r="S198" s="195" t="n"/>
      <c r="T198" s="195" t="n"/>
      <c r="U198" s="195" t="n"/>
      <c r="V198" s="195" t="n"/>
      <c r="W198" s="195" t="n"/>
      <c r="X198" s="195" t="n"/>
      <c r="Y198" s="195" t="n"/>
      <c r="Z198" s="195" t="n"/>
      <c r="AA198" s="195" t="n"/>
    </row>
    <row r="199">
      <c r="A199" s="195" t="n"/>
      <c r="B199" s="183" t="n">
        <v>191</v>
      </c>
      <c r="C199" s="195" t="inlineStr">
        <is>
          <t>LEON AVILA ALAN ANTONIO</t>
        </is>
      </c>
      <c r="D199" s="544" t="n">
        <v>300</v>
      </c>
      <c r="E199" s="545" t="n">
        <v>150</v>
      </c>
      <c r="F199" s="183" t="n">
        <v>1</v>
      </c>
      <c r="G199" s="546" t="n"/>
      <c r="H199" s="183" t="n"/>
      <c r="I199" s="195" t="n"/>
      <c r="J199" s="196" t="n"/>
      <c r="K199" s="195" t="n"/>
      <c r="L199" s="195" t="n"/>
      <c r="M199" s="195" t="inlineStr">
        <is>
          <t xml:space="preserve">15 PTE. ENTRE 7 Y 9 SUR </t>
        </is>
      </c>
      <c r="N199" s="195" t="n">
        <v>2026</v>
      </c>
      <c r="O199" s="195" t="n"/>
      <c r="P199" s="195" t="n"/>
      <c r="Q199" s="195" t="n"/>
      <c r="R199" s="195" t="n"/>
      <c r="S199" s="195" t="n"/>
      <c r="T199" s="195" t="n"/>
      <c r="U199" s="195" t="n"/>
      <c r="V199" s="195" t="n"/>
      <c r="W199" s="195" t="n"/>
      <c r="X199" s="195" t="n"/>
      <c r="Y199" s="195" t="n"/>
      <c r="Z199" s="195" t="n"/>
      <c r="AA199" s="195" t="n"/>
    </row>
    <row r="200">
      <c r="A200" s="195" t="n"/>
      <c r="B200" s="183" t="n">
        <v>192</v>
      </c>
      <c r="C200" s="195" t="inlineStr">
        <is>
          <t>LEON BALDERAS GERARDO</t>
        </is>
      </c>
      <c r="D200" s="544" t="n">
        <v>600</v>
      </c>
      <c r="E200" s="545" t="n">
        <v>300</v>
      </c>
      <c r="F200" s="183" t="n">
        <v>2</v>
      </c>
      <c r="G200" s="546" t="n"/>
      <c r="H200" s="183" t="n"/>
      <c r="I200" s="195" t="n"/>
      <c r="J200" s="196" t="n"/>
      <c r="K200" s="195" t="n"/>
      <c r="L200" s="195" t="n"/>
      <c r="M200" s="195" t="inlineStr">
        <is>
          <t xml:space="preserve">7 SUR ENTRE 13 Y 15 SUR </t>
        </is>
      </c>
      <c r="N200" s="195" t="n">
        <v>2026</v>
      </c>
      <c r="O200" s="195" t="n"/>
      <c r="P200" s="195" t="n"/>
      <c r="Q200" s="195" t="n"/>
      <c r="R200" s="195" t="n"/>
      <c r="S200" s="195" t="n"/>
      <c r="T200" s="195" t="n"/>
      <c r="U200" s="195" t="n"/>
      <c r="V200" s="195" t="n"/>
      <c r="W200" s="195" t="n"/>
      <c r="X200" s="195" t="n"/>
      <c r="Y200" s="195" t="n"/>
      <c r="Z200" s="195" t="n"/>
      <c r="AA200" s="195" t="n"/>
    </row>
    <row r="201">
      <c r="A201" s="195" t="n"/>
      <c r="B201" s="183" t="n">
        <v>193</v>
      </c>
      <c r="C201" s="195" t="inlineStr">
        <is>
          <t>ABUNDIO JUAREZ VICTOR GUILLERMO</t>
        </is>
      </c>
      <c r="D201" s="544" t="n">
        <v>300</v>
      </c>
      <c r="E201" s="545" t="n">
        <v>150</v>
      </c>
      <c r="F201" s="183" t="n">
        <v>1</v>
      </c>
      <c r="G201" s="546" t="n">
        <v>640</v>
      </c>
      <c r="H201" s="183" t="n"/>
      <c r="I201" s="195" t="n"/>
      <c r="J201" s="196" t="n"/>
      <c r="K201" s="195" t="n"/>
      <c r="L201" s="195" t="n"/>
      <c r="M201" s="195" t="inlineStr">
        <is>
          <t xml:space="preserve">15 PTE. ENTRE 7 Y 9 SUR </t>
        </is>
      </c>
      <c r="N201" s="195" t="n">
        <v>2026</v>
      </c>
      <c r="O201" s="195" t="n"/>
      <c r="P201" s="195" t="n"/>
      <c r="Q201" s="195" t="n"/>
      <c r="R201" s="195" t="n"/>
      <c r="S201" s="195" t="n"/>
      <c r="T201" s="195" t="n"/>
      <c r="U201" s="195" t="n"/>
      <c r="V201" s="195" t="n"/>
      <c r="W201" s="195" t="n"/>
      <c r="X201" s="195" t="n"/>
      <c r="Y201" s="195" t="n"/>
      <c r="Z201" s="195" t="n"/>
      <c r="AA201" s="195" t="n"/>
    </row>
    <row r="202" ht="15" customHeight="1" s="308">
      <c r="A202" s="191" t="inlineStr">
        <is>
          <t>VENDIO TERERO A ABUDIO JUAREZ VICTOR GUILLERMO</t>
        </is>
      </c>
      <c r="B202" s="183" t="n">
        <v>193</v>
      </c>
      <c r="C202" s="172" t="inlineStr">
        <is>
          <t>LEON BALDERAS JUAN JOSE</t>
        </is>
      </c>
      <c r="D202" s="549" t="n">
        <v>300</v>
      </c>
      <c r="E202" s="550" t="n">
        <v>150</v>
      </c>
      <c r="F202" s="183" t="n">
        <v>1</v>
      </c>
      <c r="G202" s="546" t="n"/>
      <c r="H202" s="183" t="n"/>
      <c r="I202" s="195" t="n"/>
      <c r="J202" s="196" t="n"/>
      <c r="K202" s="195" t="n"/>
      <c r="L202" s="195" t="inlineStr">
        <is>
          <t>PAGA ABUNDIO JUAREZ VICTOR GUILLERMO</t>
        </is>
      </c>
      <c r="M202" s="195" t="inlineStr">
        <is>
          <t>15 PONIENTE ENTRE 7 Y 9 SUR</t>
        </is>
      </c>
      <c r="N202" s="195" t="n">
        <v>2026</v>
      </c>
      <c r="O202" s="195" t="n"/>
      <c r="P202" s="195" t="n"/>
      <c r="Q202" s="195" t="n"/>
      <c r="R202" s="195" t="n"/>
      <c r="S202" s="195" t="n"/>
      <c r="T202" s="195" t="n"/>
      <c r="U202" s="195" t="n"/>
      <c r="V202" s="195" t="n"/>
      <c r="W202" s="195" t="n"/>
      <c r="X202" s="195" t="n"/>
      <c r="Y202" s="195" t="n"/>
      <c r="Z202" s="195" t="n"/>
      <c r="AA202" s="191" t="inlineStr">
        <is>
          <t>VENDIO TERERO A ABUDIO JUAREZ VICTOR GUILLERMO</t>
        </is>
      </c>
    </row>
    <row r="203">
      <c r="A203" s="195" t="n"/>
      <c r="B203" s="183" t="n">
        <v>194</v>
      </c>
      <c r="C203" s="195" t="inlineStr">
        <is>
          <t>LEON BALDERAS CANDIDO  MIGUEL</t>
        </is>
      </c>
      <c r="D203" s="544" t="n">
        <v>300</v>
      </c>
      <c r="E203" s="545" t="n">
        <v>150</v>
      </c>
      <c r="F203" s="183" t="n">
        <v>1</v>
      </c>
      <c r="G203" s="546" t="n">
        <v>640</v>
      </c>
      <c r="H203" s="173" t="inlineStr">
        <is>
          <t>PENDIENTE DE UNA TOMA</t>
        </is>
      </c>
      <c r="I203" s="195" t="n"/>
      <c r="J203" s="196" t="n"/>
      <c r="K203" s="195" t="n"/>
      <c r="L203" s="195" t="n"/>
      <c r="M203" s="195" t="inlineStr">
        <is>
          <t>15 PONIENTE ENTRE 7 Y 9 SUR</t>
        </is>
      </c>
      <c r="N203" s="195" t="n">
        <v>2026</v>
      </c>
      <c r="O203" s="195" t="n"/>
      <c r="P203" s="195" t="n"/>
      <c r="Q203" s="195" t="n"/>
      <c r="R203" s="195" t="n"/>
      <c r="S203" s="195" t="n"/>
      <c r="T203" s="195" t="n"/>
      <c r="U203" s="195" t="n"/>
      <c r="V203" s="195" t="n"/>
      <c r="W203" s="195" t="n"/>
      <c r="X203" s="195" t="n"/>
      <c r="Y203" s="195" t="n"/>
      <c r="Z203" s="195" t="n"/>
      <c r="AA203" s="195" t="n"/>
      <c r="AB203" s="93" t="inlineStr">
        <is>
          <t>PENDIENTE INASISTENCIAS 2019</t>
        </is>
      </c>
    </row>
    <row r="204">
      <c r="A204" s="195" t="n"/>
      <c r="B204" s="183" t="n">
        <v>195</v>
      </c>
      <c r="C204" s="195" t="inlineStr">
        <is>
          <t>LEON OJEDA LUIS</t>
        </is>
      </c>
      <c r="D204" s="544" t="n">
        <v>300</v>
      </c>
      <c r="E204" s="545" t="n">
        <v>150</v>
      </c>
      <c r="F204" s="183" t="n">
        <v>1</v>
      </c>
      <c r="G204" s="546" t="n">
        <v>320</v>
      </c>
      <c r="H204" s="183" t="n"/>
      <c r="I204" s="195" t="n"/>
      <c r="J204" s="196" t="n"/>
      <c r="K204" s="195" t="n"/>
      <c r="L204" s="195" t="n"/>
      <c r="M204" s="195" t="inlineStr">
        <is>
          <t>17 PTE. ENTRE 17 Y 19 SUR</t>
        </is>
      </c>
      <c r="N204" s="195" t="n">
        <v>2026</v>
      </c>
      <c r="O204" s="195" t="n"/>
      <c r="P204" s="195" t="n"/>
      <c r="Q204" s="195" t="n"/>
      <c r="R204" s="195" t="n"/>
      <c r="S204" s="195" t="n"/>
      <c r="T204" s="195" t="n"/>
      <c r="U204" s="195" t="n"/>
      <c r="V204" s="195" t="n"/>
      <c r="W204" s="195" t="n"/>
      <c r="X204" s="195" t="n"/>
      <c r="Y204" s="195" t="n"/>
      <c r="Z204" s="195" t="n"/>
      <c r="AA204" s="195" t="n"/>
      <c r="AB204" s="93" t="inlineStr">
        <is>
          <t>PAGO 13 INASISTENCIAS</t>
        </is>
      </c>
    </row>
    <row r="205">
      <c r="A205" s="195" t="n"/>
      <c r="B205" s="183" t="n">
        <v>196</v>
      </c>
      <c r="C205" s="195" t="inlineStr">
        <is>
          <t>LEON RODRIGUEZ CESAR</t>
        </is>
      </c>
      <c r="D205" s="544" t="n">
        <v>300</v>
      </c>
      <c r="E205" s="545" t="n">
        <v>150</v>
      </c>
      <c r="F205" s="183" t="n"/>
      <c r="G205" s="546" t="n">
        <v>640</v>
      </c>
      <c r="H205" s="183" t="n"/>
      <c r="I205" s="195" t="n">
        <v>1</v>
      </c>
      <c r="J205" s="196" t="n"/>
      <c r="K205" s="195" t="n"/>
      <c r="L205" s="195" t="n"/>
      <c r="M205" s="195" t="inlineStr">
        <is>
          <t>19 SUR ENTRE 15 Y 17 PONIENTE</t>
        </is>
      </c>
      <c r="N205" s="195" t="n">
        <v>2024</v>
      </c>
      <c r="O205" s="195" t="n"/>
      <c r="P205" s="195" t="n"/>
      <c r="Q205" s="195" t="n"/>
      <c r="R205" s="195" t="n"/>
      <c r="S205" s="195" t="n"/>
      <c r="T205" s="195" t="n"/>
      <c r="U205" s="195" t="n"/>
      <c r="V205" s="195" t="n"/>
      <c r="W205" s="195" t="n"/>
      <c r="X205" s="195" t="n"/>
      <c r="Y205" s="195" t="n"/>
      <c r="Z205" s="195" t="n"/>
      <c r="AA205" s="195" t="n"/>
    </row>
    <row r="206">
      <c r="A206" s="195" t="n"/>
      <c r="B206" s="127" t="n">
        <v>197</v>
      </c>
      <c r="C206" s="195" t="inlineStr">
        <is>
          <t>LEON RODRIGUEZ GABRIELA</t>
        </is>
      </c>
      <c r="D206" s="544" t="n">
        <v>600</v>
      </c>
      <c r="E206" s="545" t="n">
        <v>300</v>
      </c>
      <c r="F206" s="183" t="n">
        <v>2</v>
      </c>
      <c r="G206" s="546" t="n">
        <v>320</v>
      </c>
      <c r="H206" s="183" t="n"/>
      <c r="I206" s="195" t="n"/>
      <c r="J206" s="196" t="n"/>
      <c r="K206" s="195" t="n"/>
      <c r="L206" s="195" t="n"/>
      <c r="M206" s="195" t="inlineStr">
        <is>
          <t>19 SUR ENTRE 15 Y 17 PTE.</t>
        </is>
      </c>
      <c r="N206" s="195" t="n">
        <v>2026</v>
      </c>
      <c r="O206" s="195" t="n"/>
      <c r="P206" s="195" t="n"/>
      <c r="Q206" s="195" t="n"/>
      <c r="R206" s="195" t="n"/>
      <c r="S206" s="195" t="n"/>
      <c r="T206" s="195" t="n"/>
      <c r="U206" s="195" t="n"/>
      <c r="V206" s="195" t="n"/>
      <c r="W206" s="195" t="n"/>
      <c r="X206" s="195" t="n"/>
      <c r="Y206" s="195" t="n"/>
      <c r="Z206" s="195" t="n"/>
      <c r="AA206" s="195" t="n"/>
    </row>
    <row r="207">
      <c r="A207" s="195" t="n"/>
      <c r="B207" s="183" t="n">
        <v>198</v>
      </c>
      <c r="C207" s="195" t="inlineStr">
        <is>
          <t>LEON RODRIGUEZ RODRIGO</t>
        </is>
      </c>
      <c r="D207" s="544" t="n">
        <v>300</v>
      </c>
      <c r="E207" s="545" t="n">
        <v>150</v>
      </c>
      <c r="F207" s="183" t="n">
        <v>1</v>
      </c>
      <c r="G207" s="546" t="n">
        <v>320</v>
      </c>
      <c r="H207" s="183" t="n"/>
      <c r="I207" s="195" t="n"/>
      <c r="J207" s="196" t="n"/>
      <c r="K207" s="195" t="n"/>
      <c r="L207" s="195" t="n"/>
      <c r="M207" s="195" t="inlineStr">
        <is>
          <t>19 SUR ENTRE 15 Y 17 PTE.</t>
        </is>
      </c>
      <c r="N207" s="195" t="n">
        <v>2024</v>
      </c>
      <c r="O207" s="195" t="n"/>
      <c r="P207" s="195" t="n"/>
      <c r="Q207" s="195" t="n"/>
      <c r="R207" s="195" t="n"/>
      <c r="S207" s="195" t="n"/>
      <c r="T207" s="195" t="n"/>
      <c r="U207" s="195" t="n"/>
      <c r="V207" s="195" t="n"/>
      <c r="W207" s="195" t="n"/>
      <c r="X207" s="195" t="n"/>
      <c r="Y207" s="195" t="n"/>
      <c r="Z207" s="195" t="n"/>
      <c r="AA207" s="195" t="n"/>
    </row>
    <row r="208" customFormat="1" s="111">
      <c r="A208" s="180" t="n"/>
      <c r="B208" s="183" t="n">
        <v>199</v>
      </c>
      <c r="C208" s="195" t="inlineStr">
        <is>
          <t>LEON ANDRADE LUIS</t>
        </is>
      </c>
      <c r="D208" s="544" t="n"/>
      <c r="E208" s="545" t="n"/>
      <c r="F208" s="195" t="n">
        <v>1</v>
      </c>
      <c r="G208" s="546" t="n">
        <v>320</v>
      </c>
      <c r="H208" s="183" t="n"/>
      <c r="I208" s="195" t="n"/>
      <c r="J208" s="196" t="n"/>
      <c r="K208" s="195" t="n"/>
      <c r="L208" s="195" t="n"/>
      <c r="M208" s="195" t="inlineStr">
        <is>
          <t>17 PONIENTE S/N ENTRE 19 SUR Y 17 SUR</t>
        </is>
      </c>
      <c r="N208" s="195" t="n"/>
      <c r="O208" s="195" t="n">
        <v>2020</v>
      </c>
      <c r="P208" s="195" t="inlineStr">
        <is>
          <t>PAGADO</t>
        </is>
      </c>
      <c r="Q208" s="195" t="inlineStr">
        <is>
          <t>PAGADO</t>
        </is>
      </c>
      <c r="R208" s="195" t="inlineStr">
        <is>
          <t>PAGAO</t>
        </is>
      </c>
      <c r="S208" s="195" t="inlineStr">
        <is>
          <t>PAGADO</t>
        </is>
      </c>
      <c r="T208" s="195" t="inlineStr">
        <is>
          <t>PAGADO</t>
        </is>
      </c>
      <c r="U208" s="195" t="n"/>
      <c r="V208" s="195" t="n"/>
      <c r="W208" s="195" t="n"/>
      <c r="X208" s="195" t="n"/>
      <c r="Y208" s="195" t="n"/>
      <c r="Z208" s="195" t="n"/>
      <c r="AA208" s="180" t="n"/>
    </row>
    <row r="209">
      <c r="A209" s="195" t="n"/>
      <c r="B209" s="192" t="n">
        <v>200</v>
      </c>
      <c r="C209" s="195" t="inlineStr">
        <is>
          <t>LETRAS CAMPOS PEDRO</t>
        </is>
      </c>
      <c r="D209" s="544" t="n">
        <v>900</v>
      </c>
      <c r="E209" s="545" t="n">
        <v>450</v>
      </c>
      <c r="F209" s="183" t="n">
        <v>3</v>
      </c>
      <c r="G209" s="193" t="n">
        <v>960</v>
      </c>
      <c r="H209" s="183" t="n"/>
      <c r="I209" s="195" t="n"/>
      <c r="J209" s="196" t="n">
        <v>3</v>
      </c>
      <c r="K209" s="195" t="n"/>
      <c r="L209" s="195" t="n"/>
      <c r="M209" s="195" t="inlineStr">
        <is>
          <t xml:space="preserve">17 PTE ENTRE 17 Y 19 SUR, 11 SUR ENTRE 13 Y 15 PTE, 13 SUR ENTRE 15 Y 17 PTE. </t>
        </is>
      </c>
      <c r="N209" s="195" t="n">
        <v>2026</v>
      </c>
      <c r="O209" s="195" t="n"/>
      <c r="P209" s="195" t="n"/>
      <c r="Q209" s="195" t="n"/>
      <c r="R209" s="195" t="n"/>
      <c r="S209" s="195" t="n"/>
      <c r="T209" s="195" t="n"/>
      <c r="U209" s="195" t="n"/>
      <c r="V209" s="195" t="n"/>
      <c r="W209" s="195" t="n"/>
      <c r="X209" s="195" t="n"/>
      <c r="Y209" s="195" t="n"/>
      <c r="Z209" s="195" t="n"/>
      <c r="AA209" s="195" t="n"/>
      <c r="AB209" t="inlineStr">
        <is>
          <t>PAGA 4 INQ. DE ENER A AGOSTO 2019</t>
        </is>
      </c>
    </row>
    <row r="210">
      <c r="A210" s="195" t="n"/>
      <c r="B210" s="183" t="n">
        <v>201</v>
      </c>
      <c r="C210" s="195" t="inlineStr">
        <is>
          <t xml:space="preserve">LETRAS LEZAMA JUAN </t>
        </is>
      </c>
      <c r="D210" s="544" t="n">
        <v>300</v>
      </c>
      <c r="E210" s="545" t="n">
        <v>150</v>
      </c>
      <c r="F210" s="183" t="n">
        <v>1</v>
      </c>
      <c r="G210" s="183" t="n">
        <v>320</v>
      </c>
      <c r="H210" s="183" t="n"/>
      <c r="I210" s="195" t="n"/>
      <c r="J210" s="196" t="n"/>
      <c r="K210" s="195" t="n"/>
      <c r="L210" s="195" t="n"/>
      <c r="M210" s="195" t="inlineStr">
        <is>
          <t>17 SUR ENTRE 17 PTE. Y CANAL</t>
        </is>
      </c>
      <c r="N210" s="195" t="n">
        <v>2026</v>
      </c>
      <c r="O210" s="195" t="n"/>
      <c r="P210" s="195" t="n"/>
      <c r="Q210" s="195" t="n"/>
      <c r="R210" s="195" t="n"/>
      <c r="S210" s="195" t="n"/>
      <c r="T210" s="195" t="n"/>
      <c r="U210" s="195" t="n"/>
      <c r="V210" s="195" t="n"/>
      <c r="W210" s="195" t="n"/>
      <c r="X210" s="195" t="n"/>
      <c r="Y210" s="195" t="n"/>
      <c r="Z210" s="195" t="n"/>
      <c r="AA210" s="195" t="n"/>
    </row>
    <row r="211">
      <c r="A211" s="195" t="n"/>
      <c r="B211" s="183" t="n">
        <v>202</v>
      </c>
      <c r="C211" s="195" t="inlineStr">
        <is>
          <t>DIAZ LOPEZ MARICELA</t>
        </is>
      </c>
      <c r="D211" s="544" t="n">
        <v>300</v>
      </c>
      <c r="E211" s="545" t="n">
        <v>150</v>
      </c>
      <c r="F211" s="183" t="n">
        <v>1</v>
      </c>
      <c r="G211" s="546" t="n">
        <v>320</v>
      </c>
      <c r="H211" s="183" t="n"/>
      <c r="I211" s="195" t="n"/>
      <c r="J211" s="196" t="n"/>
      <c r="K211" s="195" t="n"/>
      <c r="L211" s="195" t="n"/>
      <c r="M211" s="195" t="inlineStr">
        <is>
          <t xml:space="preserve">13 PTE. ENTRE 13 Y 15 SUR </t>
        </is>
      </c>
      <c r="N211" s="195" t="n">
        <v>2026</v>
      </c>
      <c r="O211" s="195" t="n"/>
      <c r="P211" s="195" t="n"/>
      <c r="Q211" s="195" t="n"/>
      <c r="R211" s="195" t="n"/>
      <c r="S211" s="195" t="n"/>
      <c r="T211" s="195" t="n"/>
      <c r="U211" s="195" t="n"/>
      <c r="V211" s="195" t="n"/>
      <c r="W211" s="195" t="n"/>
      <c r="X211" s="195" t="n"/>
      <c r="Y211" s="195" t="n"/>
      <c r="Z211" s="195" t="n"/>
      <c r="AA211" s="195" t="n"/>
    </row>
    <row r="212" ht="15" customHeight="1" s="308">
      <c r="A212" s="158" t="inlineStr">
        <is>
          <t>CAMBIO DE DOMICILIO</t>
        </is>
      </c>
      <c r="B212" s="183" t="n">
        <v>203</v>
      </c>
      <c r="C212" s="195" t="inlineStr">
        <is>
          <t>LOPEZ ANDRADE INES</t>
        </is>
      </c>
      <c r="D212" s="544" t="n"/>
      <c r="E212" s="545" t="n"/>
      <c r="F212" s="183" t="n">
        <v>1</v>
      </c>
      <c r="G212" s="546" t="n"/>
      <c r="H212" s="183" t="n"/>
      <c r="I212" s="195" t="n"/>
      <c r="J212" s="196" t="n"/>
      <c r="K212" s="195" t="n"/>
      <c r="L212" s="195" t="n"/>
      <c r="M212" s="195" t="inlineStr">
        <is>
          <t>7 SUR ANTRE 13 Y 11 PTE.</t>
        </is>
      </c>
      <c r="N212" s="195" t="n">
        <v>0</v>
      </c>
      <c r="O212" s="195" t="n"/>
      <c r="P212" s="195" t="n"/>
      <c r="Q212" s="195" t="n"/>
      <c r="R212" s="195" t="n"/>
      <c r="S212" s="195" t="n"/>
      <c r="T212" s="195" t="n"/>
      <c r="U212" s="195" t="n"/>
      <c r="V212" s="195" t="n"/>
      <c r="W212" s="195" t="inlineStr">
        <is>
          <t>ALTA</t>
        </is>
      </c>
      <c r="X212" s="195" t="n"/>
      <c r="Y212" s="195" t="n"/>
      <c r="Z212" s="195" t="n"/>
      <c r="AA212" s="158" t="inlineStr">
        <is>
          <t>CAMBIO DE DOMICILIO</t>
        </is>
      </c>
    </row>
    <row r="213">
      <c r="A213" s="195" t="n"/>
      <c r="B213" s="183" t="n">
        <v>204</v>
      </c>
      <c r="C213" s="195" t="inlineStr">
        <is>
          <t>LOPEZ AVELINO INES</t>
        </is>
      </c>
      <c r="D213" s="544" t="n">
        <v>300</v>
      </c>
      <c r="E213" s="545" t="n">
        <v>150</v>
      </c>
      <c r="F213" s="183" t="n">
        <v>1</v>
      </c>
      <c r="G213" s="546" t="n">
        <v>320</v>
      </c>
      <c r="H213" s="183" t="n"/>
      <c r="I213" s="195" t="n"/>
      <c r="J213" s="196" t="n"/>
      <c r="K213" s="195" t="n"/>
      <c r="L213" s="195" t="n"/>
      <c r="M213" s="195" t="inlineStr">
        <is>
          <t xml:space="preserve">13 PTE. ESQ. 9 SUR </t>
        </is>
      </c>
      <c r="N213" s="195" t="n">
        <v>2026</v>
      </c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  <c r="Y213" s="195" t="n"/>
      <c r="Z213" s="195" t="n"/>
      <c r="AA213" s="195" t="n"/>
      <c r="AB213" s="93" t="inlineStr">
        <is>
          <t>PENIENTES INASISTENCIAS 2019</t>
        </is>
      </c>
    </row>
    <row r="214">
      <c r="A214" s="195" t="n"/>
      <c r="B214" s="183" t="n">
        <v>205</v>
      </c>
      <c r="C214" s="195" t="inlineStr">
        <is>
          <t>LOPEZ AVELINO RUTILO</t>
        </is>
      </c>
      <c r="D214" s="544" t="n">
        <v>600</v>
      </c>
      <c r="E214" s="545" t="n">
        <v>300</v>
      </c>
      <c r="F214" s="183" t="n">
        <v>2</v>
      </c>
      <c r="G214" s="546" t="n">
        <v>640</v>
      </c>
      <c r="H214" s="183" t="n"/>
      <c r="I214" s="195" t="n"/>
      <c r="J214" s="196" t="n"/>
      <c r="K214" s="195" t="n">
        <v>10</v>
      </c>
      <c r="L214" s="195" t="n"/>
      <c r="M214" s="195" t="inlineStr">
        <is>
          <t>13 PTE. NO 902 Y PRIVADA 7SUR</t>
        </is>
      </c>
      <c r="N214" s="195" t="n">
        <v>2026</v>
      </c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  <c r="Y214" s="195" t="n"/>
      <c r="Z214" s="195" t="n"/>
      <c r="AA214" s="195" t="n"/>
      <c r="AB214" t="inlineStr">
        <is>
          <t>PAGA 10 VACAS DEL 2019</t>
        </is>
      </c>
    </row>
    <row r="215" ht="15" customHeight="1" s="308">
      <c r="A215" s="158" t="inlineStr">
        <is>
          <t>BAJA Y PASA COMO INQUILINO A NOMBRE DE SU MAMA BOURET FLORES AMELIA</t>
        </is>
      </c>
      <c r="B215" s="183" t="n">
        <v>206</v>
      </c>
      <c r="C215" s="172" t="inlineStr">
        <is>
          <t xml:space="preserve">LOPEZ BAURET MIGUEL ANGEL </t>
        </is>
      </c>
      <c r="D215" s="549" t="n">
        <v>300</v>
      </c>
      <c r="E215" s="550" t="n">
        <v>150</v>
      </c>
      <c r="F215" s="183" t="n"/>
      <c r="G215" s="546" t="n"/>
      <c r="H215" s="183" t="n"/>
      <c r="I215" s="195" t="n">
        <v>1</v>
      </c>
      <c r="J215" s="196" t="n"/>
      <c r="K215" s="195" t="n"/>
      <c r="L215" s="195" t="n"/>
      <c r="M215" s="195" t="inlineStr">
        <is>
          <t xml:space="preserve">15 PTE. ENTRE 7 SUR </t>
        </is>
      </c>
      <c r="N215" s="195" t="n">
        <v>2026</v>
      </c>
      <c r="O215" s="195" t="n"/>
      <c r="P215" s="195" t="n"/>
      <c r="Q215" s="195" t="n"/>
      <c r="R215" s="195" t="n"/>
      <c r="S215" s="195" t="n"/>
      <c r="T215" s="195" t="n"/>
      <c r="U215" s="195" t="n"/>
      <c r="V215" s="195" t="n"/>
      <c r="W215" s="195" t="n"/>
      <c r="X215" s="195" t="n"/>
      <c r="Y215" s="195" t="n"/>
      <c r="Z215" s="195" t="n"/>
      <c r="AA215" s="158" t="inlineStr">
        <is>
          <t>BAJA Y PASA COMO INQUILINO A NOMBRE DE SU MAMA BOURET FLORES AMELIA</t>
        </is>
      </c>
    </row>
    <row r="216">
      <c r="A216" s="195" t="n"/>
      <c r="B216" s="183" t="n">
        <v>207</v>
      </c>
      <c r="C216" s="195" t="inlineStr">
        <is>
          <t>LOPEZ BOURET ROMUALDO</t>
        </is>
      </c>
      <c r="D216" s="544" t="n">
        <v>300</v>
      </c>
      <c r="E216" s="545" t="n">
        <v>150</v>
      </c>
      <c r="F216" s="183" t="n">
        <v>1</v>
      </c>
      <c r="G216" s="546" t="n">
        <v>320</v>
      </c>
      <c r="H216" s="183" t="n"/>
      <c r="I216" s="195" t="n"/>
      <c r="J216" s="196" t="n"/>
      <c r="K216" s="195" t="n"/>
      <c r="L216" s="195" t="n"/>
      <c r="M216" s="195" t="inlineStr">
        <is>
          <t xml:space="preserve">15 PTE. ENTRE 7 SUR </t>
        </is>
      </c>
      <c r="N216" s="195" t="n">
        <v>2026</v>
      </c>
      <c r="O216" s="195" t="n"/>
      <c r="P216" s="195" t="n"/>
      <c r="Q216" s="195" t="n"/>
      <c r="R216" s="195" t="n"/>
      <c r="S216" s="195" t="n"/>
      <c r="T216" s="195" t="n"/>
      <c r="U216" s="195" t="n"/>
      <c r="V216" s="195" t="n"/>
      <c r="W216" s="195" t="n"/>
      <c r="X216" s="195" t="n"/>
      <c r="Y216" s="195" t="n"/>
      <c r="Z216" s="195" t="n"/>
      <c r="AA216" s="195" t="n"/>
    </row>
    <row r="217">
      <c r="A217" s="195" t="n"/>
      <c r="B217" s="183" t="n">
        <v>208</v>
      </c>
      <c r="C217" s="195" t="inlineStr">
        <is>
          <t>LOPEZ CANO MIGUEL</t>
        </is>
      </c>
      <c r="D217" s="544" t="n">
        <v>300</v>
      </c>
      <c r="E217" s="545" t="n">
        <v>150</v>
      </c>
      <c r="F217" s="183" t="n">
        <v>1</v>
      </c>
      <c r="G217" s="546" t="n"/>
      <c r="H217" s="183" t="n"/>
      <c r="I217" s="195" t="n"/>
      <c r="J217" s="196" t="n"/>
      <c r="K217" s="195" t="n"/>
      <c r="L217" s="195" t="n"/>
      <c r="M217" s="195" t="inlineStr">
        <is>
          <t>AV. 21 PONIENTE, ENTRE 13 Y 15 SUR</t>
        </is>
      </c>
      <c r="N217" s="195" t="n">
        <v>2025</v>
      </c>
      <c r="O217" s="195" t="n"/>
      <c r="P217" s="195" t="n"/>
      <c r="Q217" s="195" t="n"/>
      <c r="R217" s="195" t="n"/>
      <c r="S217" s="195" t="n"/>
      <c r="T217" s="195" t="n"/>
      <c r="U217" s="195" t="n"/>
      <c r="V217" s="195" t="n"/>
      <c r="W217" s="195" t="n"/>
      <c r="X217" s="195" t="n"/>
      <c r="Y217" s="195" t="n"/>
      <c r="Z217" s="195" t="n"/>
      <c r="AA217" s="195" t="n"/>
    </row>
    <row r="218">
      <c r="A218" s="195" t="n"/>
      <c r="B218" s="183" t="n">
        <v>209</v>
      </c>
      <c r="C218" s="195" t="inlineStr">
        <is>
          <t>LOPEZ CASTILLO ALBERTO</t>
        </is>
      </c>
      <c r="D218" s="544" t="n">
        <v>300</v>
      </c>
      <c r="E218" s="545" t="n">
        <v>150</v>
      </c>
      <c r="F218" s="183" t="n">
        <v>1</v>
      </c>
      <c r="G218" s="546" t="n">
        <v>320</v>
      </c>
      <c r="H218" s="183" t="n"/>
      <c r="I218" s="195" t="n"/>
      <c r="J218" s="196" t="n"/>
      <c r="K218" s="195" t="n"/>
      <c r="L218" s="195" t="n"/>
      <c r="M218" s="195" t="inlineStr">
        <is>
          <t>15 PTE. ESQ. 7 SUR</t>
        </is>
      </c>
      <c r="N218" s="195" t="n">
        <v>2025</v>
      </c>
      <c r="O218" s="195" t="inlineStr">
        <is>
          <t>PAGADO</t>
        </is>
      </c>
      <c r="P218" s="195" t="inlineStr">
        <is>
          <t>PAGADO</t>
        </is>
      </c>
      <c r="Q218" s="195" t="inlineStr">
        <is>
          <t>PAGADO</t>
        </is>
      </c>
      <c r="R218" s="195" t="inlineStr">
        <is>
          <t>PAGADO</t>
        </is>
      </c>
      <c r="S218" s="195" t="inlineStr">
        <is>
          <t>PAGADO</t>
        </is>
      </c>
      <c r="T218" s="195" t="inlineStr">
        <is>
          <t>PAGADO</t>
        </is>
      </c>
      <c r="U218" s="195" t="n"/>
      <c r="V218" s="195" t="n"/>
      <c r="W218" s="195" t="n"/>
      <c r="X218" s="195" t="n"/>
      <c r="Y218" s="195" t="n"/>
      <c r="Z218" s="195" t="n"/>
      <c r="AA218" s="195" t="n"/>
    </row>
    <row r="219" ht="15" customHeight="1" s="308">
      <c r="A219" s="158" t="inlineStr">
        <is>
          <t>CANCELADA EN 2018</t>
        </is>
      </c>
      <c r="B219" s="183" t="n">
        <v>210</v>
      </c>
      <c r="C219" s="195" t="inlineStr">
        <is>
          <t>LOPEZ CASTILLO  RICARDA NORMA</t>
        </is>
      </c>
      <c r="D219" s="544" t="n"/>
      <c r="E219" s="545" t="n"/>
      <c r="F219" s="183" t="n">
        <v>1</v>
      </c>
      <c r="G219" s="546" t="n">
        <v>320</v>
      </c>
      <c r="H219" s="183" t="n"/>
      <c r="I219" s="195" t="n"/>
      <c r="J219" s="196" t="n"/>
      <c r="K219" s="195" t="n"/>
      <c r="L219" s="195" t="n"/>
      <c r="M219" s="195" t="n"/>
      <c r="N219" s="195" t="n">
        <v>0</v>
      </c>
      <c r="O219" s="195" t="n"/>
      <c r="P219" s="195" t="n"/>
      <c r="Q219" s="195" t="n"/>
      <c r="R219" s="195" t="n"/>
      <c r="S219" s="195" t="n"/>
      <c r="T219" s="195" t="n"/>
      <c r="U219" s="195" t="n"/>
      <c r="V219" s="195" t="n"/>
      <c r="W219" s="195" t="n"/>
      <c r="X219" s="195" t="n"/>
      <c r="Y219" s="195" t="n"/>
      <c r="Z219" s="195" t="n"/>
      <c r="AA219" s="158" t="inlineStr">
        <is>
          <t>CANCELADA EN 2018</t>
        </is>
      </c>
    </row>
    <row r="220">
      <c r="A220" s="195" t="n"/>
      <c r="B220" s="183" t="n">
        <v>211</v>
      </c>
      <c r="C220" s="195" t="inlineStr">
        <is>
          <t>LOPEZ GARCIA JOSE GUADALUPE</t>
        </is>
      </c>
      <c r="D220" s="544" t="n">
        <v>300</v>
      </c>
      <c r="E220" s="545" t="n">
        <v>150</v>
      </c>
      <c r="F220" s="183" t="n">
        <v>1</v>
      </c>
      <c r="G220" s="546" t="n">
        <v>320</v>
      </c>
      <c r="H220" s="183" t="n"/>
      <c r="I220" s="195" t="n"/>
      <c r="J220" s="196" t="n"/>
      <c r="K220" s="195" t="n"/>
      <c r="L220" s="195" t="n"/>
      <c r="M220" s="195" t="inlineStr">
        <is>
          <t xml:space="preserve">21 PONIENTE SN NUMERO </t>
        </is>
      </c>
      <c r="N220" s="195" t="n">
        <v>2026</v>
      </c>
      <c r="O220" s="195" t="n"/>
      <c r="P220" s="195" t="n"/>
      <c r="Q220" s="195" t="n"/>
      <c r="R220" s="195" t="n"/>
      <c r="S220" s="195" t="n"/>
      <c r="T220" s="195" t="n"/>
      <c r="U220" s="195" t="n"/>
      <c r="V220" s="195" t="n"/>
      <c r="W220" s="195" t="n"/>
      <c r="X220" s="195" t="n"/>
      <c r="Y220" s="195" t="n"/>
      <c r="Z220" s="195" t="n"/>
      <c r="AA220" s="195" t="n"/>
    </row>
    <row r="221">
      <c r="A221" s="195" t="n"/>
      <c r="B221" s="183" t="n">
        <v>212</v>
      </c>
      <c r="C221" s="195" t="inlineStr">
        <is>
          <t>LOPEZ GARCIA RAMON</t>
        </is>
      </c>
      <c r="D221" s="544" t="n">
        <v>300</v>
      </c>
      <c r="E221" s="545" t="n">
        <v>150</v>
      </c>
      <c r="F221" s="183" t="n">
        <v>1</v>
      </c>
      <c r="G221" s="546" t="n">
        <v>320</v>
      </c>
      <c r="H221" s="183" t="n"/>
      <c r="I221" s="195" t="n"/>
      <c r="J221" s="196" t="n"/>
      <c r="K221" s="195" t="n"/>
      <c r="L221" s="195" t="n"/>
      <c r="M221" s="195" t="inlineStr">
        <is>
          <t>13 SUR JUNTO A EL LATERA</t>
        </is>
      </c>
      <c r="N221" s="195" t="n">
        <v>2025</v>
      </c>
      <c r="O221" s="195" t="n"/>
      <c r="P221" s="195" t="n"/>
      <c r="Q221" s="195" t="n"/>
      <c r="R221" s="195" t="n"/>
      <c r="S221" s="195" t="n"/>
      <c r="T221" s="195" t="n"/>
      <c r="U221" s="195" t="n"/>
      <c r="V221" s="195" t="n"/>
      <c r="W221" s="195" t="n"/>
      <c r="X221" s="195" t="n"/>
      <c r="Y221" s="195" t="n"/>
      <c r="Z221" s="195" t="n"/>
      <c r="AA221" s="195" t="n"/>
      <c r="AB221" s="93" t="inlineStr">
        <is>
          <t>PAGO 3 INASISTENCIAS</t>
        </is>
      </c>
    </row>
    <row r="222">
      <c r="A222" s="195" t="n"/>
      <c r="B222" s="183" t="n">
        <v>213</v>
      </c>
      <c r="C222" s="195" t="inlineStr">
        <is>
          <t>LOPEZ GONZALEZ GERARDO</t>
        </is>
      </c>
      <c r="D222" s="544" t="n">
        <v>300</v>
      </c>
      <c r="E222" s="545" t="n">
        <v>150</v>
      </c>
      <c r="F222" s="183" t="n">
        <v>1</v>
      </c>
      <c r="G222" s="546" t="n">
        <v>320</v>
      </c>
      <c r="H222" s="183" t="n"/>
      <c r="I222" s="195" t="n"/>
      <c r="J222" s="196" t="n"/>
      <c r="K222" s="195" t="n"/>
      <c r="L222" s="195" t="n"/>
      <c r="M222" s="195" t="inlineStr">
        <is>
          <t xml:space="preserve">13 PTE. ENTRE 13 Y 15 SUR </t>
        </is>
      </c>
      <c r="N222" s="195" t="n">
        <v>2026</v>
      </c>
      <c r="O222" s="195" t="n"/>
      <c r="P222" s="195" t="n"/>
      <c r="Q222" s="195" t="n"/>
      <c r="R222" s="195" t="n"/>
      <c r="S222" s="195" t="n"/>
      <c r="T222" s="195" t="n"/>
      <c r="U222" s="195" t="n"/>
      <c r="V222" s="195" t="n"/>
      <c r="W222" s="195" t="n"/>
      <c r="X222" s="195" t="n"/>
      <c r="Y222" s="195" t="n"/>
      <c r="Z222" s="195" t="n"/>
      <c r="AA222" s="195" t="n"/>
      <c r="AB222" t="inlineStr">
        <is>
          <t>1 INQUILINO DE ENERO A AGOSTO DE 2019.</t>
        </is>
      </c>
    </row>
    <row r="223">
      <c r="A223" s="195" t="n"/>
      <c r="B223" s="183" t="n">
        <v>214</v>
      </c>
      <c r="C223" s="195" t="inlineStr">
        <is>
          <t>JIMENEZ MARTINEZ LEUCADIA</t>
        </is>
      </c>
      <c r="D223" s="544" t="n">
        <v>300</v>
      </c>
      <c r="E223" s="545" t="n">
        <v>150</v>
      </c>
      <c r="F223" s="183" t="n">
        <v>1</v>
      </c>
      <c r="G223" s="546" t="n">
        <v>320</v>
      </c>
      <c r="H223" s="183" t="n"/>
      <c r="I223" s="195" t="n"/>
      <c r="J223" s="196" t="n"/>
      <c r="K223" s="195" t="n"/>
      <c r="L223" s="195" t="n"/>
      <c r="M223" s="195" t="inlineStr">
        <is>
          <t xml:space="preserve">17 PTE. ENTRE 11 Y 13 SUR </t>
        </is>
      </c>
      <c r="N223" s="195" t="n">
        <v>2026</v>
      </c>
      <c r="O223" s="195" t="n"/>
      <c r="P223" s="195" t="n"/>
      <c r="Q223" s="195" t="n"/>
      <c r="R223" s="195" t="n"/>
      <c r="S223" s="195" t="n"/>
      <c r="T223" s="195" t="n"/>
      <c r="U223" s="195" t="n"/>
      <c r="V223" s="195" t="n"/>
      <c r="W223" s="195" t="n"/>
      <c r="X223" s="195" t="n"/>
      <c r="Y223" s="195" t="n"/>
      <c r="Z223" s="195" t="n"/>
      <c r="AA223" s="195" t="n"/>
    </row>
    <row r="224">
      <c r="A224" s="195" t="n"/>
      <c r="B224" s="183" t="n">
        <v>215</v>
      </c>
      <c r="C224" s="195" t="inlineStr">
        <is>
          <t xml:space="preserve">LOPEZ LOPEZ CELINA </t>
        </is>
      </c>
      <c r="D224" s="544" t="n">
        <v>300</v>
      </c>
      <c r="E224" s="545" t="n">
        <v>150</v>
      </c>
      <c r="F224" s="183" t="n">
        <v>1</v>
      </c>
      <c r="G224" s="546" t="n">
        <v>320</v>
      </c>
      <c r="H224" s="183" t="n"/>
      <c r="I224" s="195" t="n"/>
      <c r="J224" s="196" t="n"/>
      <c r="K224" s="195" t="n"/>
      <c r="L224" s="195" t="n"/>
      <c r="M224" s="195" t="inlineStr">
        <is>
          <t>CALLE 7 SUR NO. 1701 ESQUINA 15 PTE</t>
        </is>
      </c>
      <c r="N224" s="195" t="n">
        <v>2026</v>
      </c>
      <c r="O224" s="195" t="n"/>
      <c r="P224" s="195" t="n"/>
      <c r="Q224" s="195" t="n"/>
      <c r="R224" s="195" t="n"/>
      <c r="S224" s="195" t="n"/>
      <c r="T224" s="195" t="n"/>
      <c r="U224" s="195" t="n"/>
      <c r="V224" s="195" t="n"/>
      <c r="W224" s="195" t="n"/>
      <c r="X224" s="195" t="n"/>
      <c r="Y224" s="195" t="n"/>
      <c r="Z224" s="195" t="n"/>
      <c r="AA224" s="195" t="n"/>
    </row>
    <row r="225">
      <c r="A225" s="195" t="n"/>
      <c r="B225" s="183" t="n">
        <v>216</v>
      </c>
      <c r="C225" s="195" t="inlineStr">
        <is>
          <t>LOPEZ LOPEZ MARGARITA</t>
        </is>
      </c>
      <c r="D225" s="544" t="n">
        <v>300</v>
      </c>
      <c r="E225" s="545" t="n">
        <v>150</v>
      </c>
      <c r="F225" s="183" t="n">
        <v>1</v>
      </c>
      <c r="G225" s="546" t="n">
        <v>320</v>
      </c>
      <c r="H225" s="183" t="inlineStr">
        <is>
          <t>NO</t>
        </is>
      </c>
      <c r="I225" s="195" t="n"/>
      <c r="J225" s="196" t="n"/>
      <c r="K225" s="195" t="n"/>
      <c r="L225" s="195" t="n"/>
      <c r="M225" s="195" t="inlineStr">
        <is>
          <t>CALLE 7 SUR NO. 1701</t>
        </is>
      </c>
      <c r="N225" s="195" t="n">
        <v>2026</v>
      </c>
      <c r="O225" s="195" t="n"/>
      <c r="P225" s="195" t="n"/>
      <c r="Q225" s="195" t="n"/>
      <c r="R225" s="195" t="n"/>
      <c r="S225" s="195" t="n"/>
      <c r="T225" s="195" t="n"/>
      <c r="U225" s="195" t="n"/>
      <c r="V225" s="195" t="n"/>
      <c r="W225" s="195" t="n"/>
      <c r="X225" s="195" t="n"/>
      <c r="Y225" s="195" t="n"/>
      <c r="Z225" s="195" t="n"/>
      <c r="AA225" s="195" t="n"/>
    </row>
    <row r="226">
      <c r="A226" s="195" t="n"/>
      <c r="B226" s="183" t="n">
        <v>217</v>
      </c>
      <c r="C226" s="195" t="inlineStr">
        <is>
          <t>LOPEZ LOPEZ REINA</t>
        </is>
      </c>
      <c r="D226" s="544" t="n">
        <v>300</v>
      </c>
      <c r="E226" s="545" t="n">
        <v>150</v>
      </c>
      <c r="F226" s="183" t="n">
        <v>1</v>
      </c>
      <c r="G226" s="546" t="n">
        <v>640</v>
      </c>
      <c r="H226" s="183" t="inlineStr">
        <is>
          <t>NO</t>
        </is>
      </c>
      <c r="I226" s="195" t="n"/>
      <c r="J226" s="196" t="n"/>
      <c r="K226" s="195" t="n"/>
      <c r="L226" s="195" t="n"/>
      <c r="M226" s="195" t="inlineStr">
        <is>
          <t xml:space="preserve">15 PTE. ESQ . 7 SUR .   </t>
        </is>
      </c>
      <c r="N226" s="195" t="n">
        <v>2026</v>
      </c>
      <c r="O226" s="195" t="n"/>
      <c r="P226" s="195" t="n"/>
      <c r="Q226" s="195" t="n"/>
      <c r="R226" s="195" t="n"/>
      <c r="S226" s="195" t="n"/>
      <c r="T226" s="195" t="n"/>
      <c r="U226" s="195" t="n"/>
      <c r="V226" s="195" t="n"/>
      <c r="W226" s="195" t="n"/>
      <c r="X226" s="195" t="n"/>
      <c r="Y226" s="195" t="n"/>
      <c r="Z226" s="195" t="n"/>
      <c r="AA226" s="195" t="n"/>
    </row>
    <row r="227">
      <c r="A227" s="195" t="n"/>
      <c r="B227" s="183" t="n">
        <v>218</v>
      </c>
      <c r="C227" s="195" t="inlineStr">
        <is>
          <t xml:space="preserve">LOPEZ GAMEZ MARIA DEL CARMEN </t>
        </is>
      </c>
      <c r="D227" s="544" t="n">
        <v>300</v>
      </c>
      <c r="E227" s="545" t="n">
        <v>150</v>
      </c>
      <c r="F227" s="183" t="n">
        <v>1</v>
      </c>
      <c r="G227" s="546" t="n">
        <v>320</v>
      </c>
      <c r="H227" s="183" t="n"/>
      <c r="I227" s="195" t="n"/>
      <c r="J227" s="196" t="n"/>
      <c r="K227" s="195" t="n"/>
      <c r="L227" s="195" t="n"/>
      <c r="M227" s="195" t="inlineStr">
        <is>
          <t xml:space="preserve">13 SUR  S/N </t>
        </is>
      </c>
      <c r="N227" s="195" t="n">
        <v>2026</v>
      </c>
      <c r="O227" s="195" t="n"/>
      <c r="P227" s="195" t="n"/>
      <c r="Q227" s="195" t="n"/>
      <c r="R227" s="195" t="n"/>
      <c r="S227" s="195" t="n"/>
      <c r="T227" s="195" t="n"/>
      <c r="U227" s="195" t="n"/>
      <c r="V227" s="195" t="n"/>
      <c r="W227" s="195" t="n"/>
      <c r="X227" s="195" t="n"/>
      <c r="Y227" s="195" t="n"/>
      <c r="Z227" s="195" t="n"/>
      <c r="AA227" s="195" t="n"/>
      <c r="AB227" s="93" t="inlineStr">
        <is>
          <t>PAGO 2 INASISTENCIAS PAGO DE UNINQUUILINO DE JUNIO A OCTUBRE DE 2019</t>
        </is>
      </c>
    </row>
    <row r="228" ht="15" customHeight="1" s="308">
      <c r="A228" s="195" t="inlineStr">
        <is>
          <t>FINADA</t>
        </is>
      </c>
      <c r="B228" s="183" t="n">
        <v>219</v>
      </c>
      <c r="C228" s="195" t="inlineStr">
        <is>
          <t>LOPEZ SANCHEZ ANTONIA</t>
        </is>
      </c>
      <c r="D228" s="544" t="n"/>
      <c r="E228" s="545" t="n"/>
      <c r="F228" s="183" t="n"/>
      <c r="G228" s="546" t="n"/>
      <c r="H228" s="183" t="n"/>
      <c r="I228" s="195" t="n"/>
      <c r="J228" s="196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  <c r="T228" s="195" t="n"/>
      <c r="U228" s="195" t="n"/>
      <c r="V228" s="195" t="n"/>
      <c r="W228" s="195" t="n"/>
      <c r="X228" s="195" t="n"/>
      <c r="Y228" s="195" t="n"/>
      <c r="Z228" s="195" t="n"/>
      <c r="AA228" s="195" t="inlineStr">
        <is>
          <t>FINADA</t>
        </is>
      </c>
      <c r="AB228" s="93" t="n"/>
    </row>
    <row r="229">
      <c r="A229" s="195" t="n"/>
      <c r="B229" s="183" t="n">
        <v>220</v>
      </c>
      <c r="C229" s="195" t="inlineStr">
        <is>
          <t>LOPEZ SANCHEZ ANTONIO</t>
        </is>
      </c>
      <c r="D229" s="544" t="n">
        <v>300</v>
      </c>
      <c r="E229" s="545" t="n">
        <v>150</v>
      </c>
      <c r="F229" s="183" t="n">
        <v>1</v>
      </c>
      <c r="G229" s="546" t="n">
        <v>320</v>
      </c>
      <c r="H229" s="183" t="n"/>
      <c r="I229" s="195" t="n"/>
      <c r="J229" s="196" t="n"/>
      <c r="K229" s="195" t="n"/>
      <c r="L229" s="195" t="n"/>
      <c r="M229" s="195" t="inlineStr">
        <is>
          <t>13 SUR ENTRE 21 Y LATERAL</t>
        </is>
      </c>
      <c r="N229" s="195" t="n">
        <v>2025</v>
      </c>
      <c r="O229" s="195" t="inlineStr">
        <is>
          <t>PAGADO</t>
        </is>
      </c>
      <c r="P229" s="195" t="inlineStr">
        <is>
          <t>PAGADO</t>
        </is>
      </c>
      <c r="Q229" s="195" t="inlineStr">
        <is>
          <t>PAGADO</t>
        </is>
      </c>
      <c r="R229" s="195" t="inlineStr">
        <is>
          <t>PAGADO</t>
        </is>
      </c>
      <c r="S229" s="195" t="inlineStr">
        <is>
          <t>PAGADO</t>
        </is>
      </c>
      <c r="T229" s="195" t="inlineStr">
        <is>
          <t>PAGADO</t>
        </is>
      </c>
      <c r="U229" s="195" t="inlineStr">
        <is>
          <t>PAGADO</t>
        </is>
      </c>
      <c r="V229" s="195" t="inlineStr">
        <is>
          <t>PAGADO</t>
        </is>
      </c>
      <c r="W229" s="195" t="inlineStr">
        <is>
          <t>PAGADO</t>
        </is>
      </c>
      <c r="X229" s="195" t="n"/>
      <c r="Y229" s="195" t="n"/>
      <c r="Z229" s="195" t="n"/>
      <c r="AA229" s="195" t="n"/>
    </row>
    <row r="230">
      <c r="A230" s="195" t="n"/>
      <c r="B230" s="183" t="inlineStr">
        <is>
          <t>220A</t>
        </is>
      </c>
      <c r="C230" s="195" t="inlineStr">
        <is>
          <t>LOPEZ LUNA MARCO ANTONIO</t>
        </is>
      </c>
      <c r="D230" s="544" t="n">
        <v>300</v>
      </c>
      <c r="E230" s="545" t="n">
        <v>150</v>
      </c>
      <c r="F230" s="183" t="n"/>
      <c r="G230" s="546" t="n"/>
      <c r="H230" s="183" t="n"/>
      <c r="I230" s="195" t="n"/>
      <c r="J230" s="196" t="n"/>
      <c r="K230" s="195" t="n"/>
      <c r="L230" s="195" t="inlineStr">
        <is>
          <t xml:space="preserve">SE DIO DE ALTA EL 1 DE JUNIO DE 2025 </t>
        </is>
      </c>
      <c r="M230" s="195" t="inlineStr">
        <is>
          <t>13 SUR ENTRE 21 PTE Y LATERAL</t>
        </is>
      </c>
      <c r="N230" s="195" t="n">
        <v>2025</v>
      </c>
      <c r="O230" s="195" t="n"/>
      <c r="P230" s="195" t="n"/>
      <c r="Q230" s="195" t="n"/>
      <c r="R230" s="195" t="n"/>
      <c r="S230" s="195" t="n"/>
      <c r="T230" s="195" t="inlineStr">
        <is>
          <t>PAGADO</t>
        </is>
      </c>
      <c r="U230" s="195" t="n"/>
      <c r="V230" s="195" t="n"/>
      <c r="W230" s="195" t="n"/>
      <c r="X230" s="195" t="n"/>
      <c r="Y230" s="195" t="n"/>
      <c r="Z230" s="195" t="n"/>
      <c r="AA230" s="195" t="n"/>
    </row>
    <row r="231">
      <c r="A231" s="195" t="inlineStr">
        <is>
          <t>SUSPENDIDA 14 ENERO 2024</t>
        </is>
      </c>
      <c r="B231" s="183" t="n">
        <v>221</v>
      </c>
      <c r="C231" s="195" t="inlineStr">
        <is>
          <t>LOPEZ SANTOS ARACELI</t>
        </is>
      </c>
      <c r="D231" s="544" t="n">
        <v>300</v>
      </c>
      <c r="E231" s="545" t="n">
        <v>150</v>
      </c>
      <c r="F231" s="183" t="n"/>
      <c r="G231" s="546" t="n">
        <v>320</v>
      </c>
      <c r="H231" s="183" t="n"/>
      <c r="I231" s="195" t="n"/>
      <c r="J231" s="196" t="n"/>
      <c r="K231" s="195" t="n"/>
      <c r="L231" s="195" t="inlineStr">
        <is>
          <t>SUSPENDIDA 10 DIC.2023</t>
        </is>
      </c>
      <c r="M231" s="195" t="inlineStr">
        <is>
          <t xml:space="preserve">13 PONIENTE Y PRIV. DE LA 7  SUR </t>
        </is>
      </c>
      <c r="N231" s="195" t="n"/>
      <c r="O231" s="195" t="n">
        <v>2024</v>
      </c>
      <c r="P231" s="195" t="n"/>
      <c r="Q231" s="195" t="n"/>
      <c r="R231" s="195" t="n"/>
      <c r="S231" s="195" t="n"/>
      <c r="T231" s="195" t="n"/>
      <c r="U231" s="195" t="n"/>
      <c r="V231" s="195" t="n"/>
      <c r="W231" s="195" t="n"/>
      <c r="X231" s="195" t="n"/>
      <c r="Y231" s="195" t="n"/>
      <c r="Z231" s="195" t="n"/>
      <c r="AA231" s="195" t="inlineStr">
        <is>
          <t>SUSPENDIDA 14 ENERO 2024</t>
        </is>
      </c>
    </row>
    <row r="232">
      <c r="A232" s="195" t="n"/>
      <c r="B232" s="183" t="n">
        <v>222</v>
      </c>
      <c r="C232" s="195" t="inlineStr">
        <is>
          <t>LOPEZ SANCHEZ ENRIQUE</t>
        </is>
      </c>
      <c r="D232" s="544" t="n">
        <v>300</v>
      </c>
      <c r="E232" s="545" t="n">
        <v>150</v>
      </c>
      <c r="F232" s="183" t="n">
        <v>1</v>
      </c>
      <c r="G232" s="546" t="n">
        <v>320</v>
      </c>
      <c r="H232" s="183" t="n"/>
      <c r="I232" s="195" t="n"/>
      <c r="J232" s="196" t="n"/>
      <c r="K232" s="195" t="n"/>
      <c r="L232" s="195" t="n"/>
      <c r="M232" s="195" t="inlineStr">
        <is>
          <t>21 PTE ESQ. 13 SUR</t>
        </is>
      </c>
      <c r="N232" s="195" t="n">
        <v>2026</v>
      </c>
      <c r="O232" s="195" t="n"/>
      <c r="P232" s="195" t="n"/>
      <c r="Q232" s="195" t="n"/>
      <c r="R232" s="195" t="n"/>
      <c r="S232" s="195" t="n"/>
      <c r="T232" s="195" t="n"/>
      <c r="U232" s="195" t="n"/>
      <c r="V232" s="195" t="n"/>
      <c r="W232" s="195" t="n"/>
      <c r="X232" s="195" t="n"/>
      <c r="Y232" s="195" t="n"/>
      <c r="Z232" s="195" t="n"/>
      <c r="AA232" s="195" t="n"/>
    </row>
    <row r="233">
      <c r="A233" s="195" t="n"/>
      <c r="B233" s="183" t="n">
        <v>223</v>
      </c>
      <c r="C233" s="195" t="inlineStr">
        <is>
          <t xml:space="preserve">LOPEZ SANCHEZ FIDEL </t>
        </is>
      </c>
      <c r="D233" s="544" t="n">
        <v>300</v>
      </c>
      <c r="E233" s="545" t="n">
        <v>150</v>
      </c>
      <c r="F233" s="183" t="n">
        <v>1</v>
      </c>
      <c r="G233" s="546" t="n">
        <v>320</v>
      </c>
      <c r="H233" s="183" t="n"/>
      <c r="I233" s="195" t="n"/>
      <c r="J233" s="196" t="n"/>
      <c r="K233" s="195" t="n"/>
      <c r="L233" s="195" t="n"/>
      <c r="M233" s="195" t="inlineStr">
        <is>
          <t>21 PTE. ENTRE 13 SUR Y CANAL</t>
        </is>
      </c>
      <c r="N233" s="195" t="n">
        <v>2025</v>
      </c>
      <c r="O233" s="195" t="inlineStr">
        <is>
          <t>PAGADO</t>
        </is>
      </c>
      <c r="P233" s="195" t="inlineStr">
        <is>
          <t>PAGADO</t>
        </is>
      </c>
      <c r="Q233" s="195" t="inlineStr">
        <is>
          <t>PAGADO</t>
        </is>
      </c>
      <c r="R233" s="195" t="inlineStr">
        <is>
          <t>PAGADO</t>
        </is>
      </c>
      <c r="S233" s="195" t="inlineStr">
        <is>
          <t>PAGADO</t>
        </is>
      </c>
      <c r="T233" s="195" t="n"/>
      <c r="U233" s="195" t="n"/>
      <c r="V233" s="195" t="n"/>
      <c r="W233" s="195" t="n"/>
      <c r="X233" s="195" t="n"/>
      <c r="Y233" s="195" t="n"/>
      <c r="Z233" s="195" t="n"/>
      <c r="AA233" s="195" t="n"/>
    </row>
    <row r="234" ht="15" customHeight="1" s="308">
      <c r="A234" s="158" t="inlineStr">
        <is>
          <t>CAMBIO DE DOMICILIO</t>
        </is>
      </c>
      <c r="B234" s="183" t="n">
        <v>224</v>
      </c>
      <c r="C234" s="195" t="inlineStr">
        <is>
          <t>LOPEZ SANCHEZ MARIA  SOLEDAD</t>
        </is>
      </c>
      <c r="D234" s="544" t="n"/>
      <c r="E234" s="545" t="n"/>
      <c r="F234" s="183" t="n"/>
      <c r="G234" s="546" t="n"/>
      <c r="H234" s="183" t="n"/>
      <c r="I234" s="195" t="n">
        <v>1</v>
      </c>
      <c r="J234" s="196" t="n"/>
      <c r="K234" s="195" t="n"/>
      <c r="L234" s="195" t="n"/>
      <c r="M234" s="195" t="inlineStr">
        <is>
          <t>13 SUR  21 PTE Y CANAL</t>
        </is>
      </c>
      <c r="N234" s="195" t="n">
        <v>2020</v>
      </c>
      <c r="O234" s="195" t="inlineStr">
        <is>
          <t>BAJA</t>
        </is>
      </c>
      <c r="P234" s="195" t="n"/>
      <c r="Q234" s="195" t="n"/>
      <c r="R234" s="195" t="n"/>
      <c r="S234" s="195" t="n"/>
      <c r="T234" s="195" t="n"/>
      <c r="U234" s="195" t="n"/>
      <c r="V234" s="195" t="n"/>
      <c r="W234" s="195" t="n"/>
      <c r="X234" s="195" t="n"/>
      <c r="Y234" s="195" t="n"/>
      <c r="Z234" s="195" t="n"/>
      <c r="AA234" s="158" t="inlineStr">
        <is>
          <t>CAMBIO DE DOMICILIO</t>
        </is>
      </c>
    </row>
    <row r="235" ht="15" customHeight="1" s="308">
      <c r="A235" s="158" t="n"/>
      <c r="B235" s="183" t="n">
        <v>225</v>
      </c>
      <c r="C235" s="195" t="inlineStr">
        <is>
          <t>LOPEZ SANCHEZ MARIA AMALIA</t>
        </is>
      </c>
      <c r="D235" s="544" t="n">
        <v>300</v>
      </c>
      <c r="E235" s="545" t="n">
        <v>150</v>
      </c>
      <c r="F235" s="183" t="n"/>
      <c r="G235" s="546" t="n"/>
      <c r="H235" s="183" t="n"/>
      <c r="I235" s="195" t="n">
        <v>1</v>
      </c>
      <c r="J235" s="196" t="n"/>
      <c r="K235" s="195" t="n"/>
      <c r="L235" s="195" t="n"/>
      <c r="M235" s="195" t="inlineStr">
        <is>
          <t xml:space="preserve">15 PTE ENTRE 7 Y 9 SUR </t>
        </is>
      </c>
      <c r="N235" s="195" t="n">
        <v>2026</v>
      </c>
      <c r="O235" s="195" t="n"/>
      <c r="P235" s="195" t="n"/>
      <c r="Q235" s="195" t="n"/>
      <c r="R235" s="195" t="n"/>
      <c r="S235" s="195" t="n"/>
      <c r="T235" s="195" t="n"/>
      <c r="U235" s="195" t="n"/>
      <c r="V235" s="195" t="n"/>
      <c r="W235" s="195" t="n"/>
      <c r="X235" s="195" t="n"/>
      <c r="Y235" s="195" t="n"/>
      <c r="Z235" s="195" t="n"/>
      <c r="AA235" s="158" t="inlineStr">
        <is>
          <t>BAJA</t>
        </is>
      </c>
    </row>
    <row r="236">
      <c r="A236" s="195" t="n"/>
      <c r="B236" s="183" t="n">
        <v>226</v>
      </c>
      <c r="C236" s="195" t="inlineStr">
        <is>
          <t>LOPEZ SANCHEZ MARIA CANDELARIA</t>
        </is>
      </c>
      <c r="D236" s="544" t="n">
        <v>300</v>
      </c>
      <c r="E236" s="545" t="n">
        <v>150</v>
      </c>
      <c r="F236" s="183" t="n"/>
      <c r="G236" s="546" t="n">
        <v>320</v>
      </c>
      <c r="H236" s="183" t="n"/>
      <c r="I236" s="195" t="n">
        <v>1</v>
      </c>
      <c r="J236" s="196" t="n"/>
      <c r="K236" s="195" t="n"/>
      <c r="L236" s="195" t="n"/>
      <c r="M236" s="195" t="inlineStr">
        <is>
          <t>13 SUR ENTRE 21 PTE Y CANAL</t>
        </is>
      </c>
      <c r="N236" s="195" t="n">
        <v>2025</v>
      </c>
      <c r="O236" s="195" t="n"/>
      <c r="P236" s="195" t="n"/>
      <c r="Q236" s="195" t="n"/>
      <c r="R236" s="195" t="n"/>
      <c r="S236" s="195" t="n"/>
      <c r="T236" s="195" t="n"/>
      <c r="U236" s="195" t="n"/>
      <c r="V236" s="195" t="n"/>
      <c r="W236" s="195" t="n"/>
      <c r="X236" s="195" t="n"/>
      <c r="Y236" s="195" t="n"/>
      <c r="Z236" s="195" t="n"/>
      <c r="AA236" s="195" t="n"/>
    </row>
    <row r="237" ht="15" customHeight="1" s="308">
      <c r="A237" s="158" t="inlineStr">
        <is>
          <t>SE DA DE BAJA</t>
        </is>
      </c>
      <c r="B237" s="183" t="n">
        <v>227</v>
      </c>
      <c r="C237" s="195" t="inlineStr">
        <is>
          <t>LOPEZ SANCHEZ MARIA DE  LOURDES</t>
        </is>
      </c>
      <c r="D237" s="544" t="n">
        <v>300</v>
      </c>
      <c r="E237" s="545" t="n">
        <v>150</v>
      </c>
      <c r="F237" s="183" t="n"/>
      <c r="G237" s="546" t="n"/>
      <c r="H237" s="183" t="n"/>
      <c r="I237" s="195" t="n">
        <v>1</v>
      </c>
      <c r="J237" s="196" t="n"/>
      <c r="K237" s="195" t="n"/>
      <c r="L237" s="195" t="inlineStr">
        <is>
          <t>ESTA A CARGO DE LA TOMA DE SU MAMA GADALUPE SANCHEZ DAVILA</t>
        </is>
      </c>
      <c r="M237" s="195" t="inlineStr">
        <is>
          <t>21 PONIENTE ENTRE 13 Y 15 SUR</t>
        </is>
      </c>
      <c r="N237" s="195" t="n">
        <v>2026</v>
      </c>
      <c r="O237" s="195" t="n"/>
      <c r="P237" s="195" t="n"/>
      <c r="Q237" s="195" t="n"/>
      <c r="R237" s="195" t="n"/>
      <c r="S237" s="195" t="n"/>
      <c r="T237" s="195" t="n"/>
      <c r="U237" s="195" t="n"/>
      <c r="V237" s="195" t="n"/>
      <c r="W237" s="195" t="n"/>
      <c r="X237" s="195" t="n"/>
      <c r="Y237" s="195" t="n"/>
      <c r="Z237" s="195" t="n"/>
      <c r="AA237" s="158" t="inlineStr">
        <is>
          <t>SE DA DE BAJA</t>
        </is>
      </c>
    </row>
    <row r="238">
      <c r="A238" s="195" t="n"/>
      <c r="B238" s="183" t="n">
        <v>228</v>
      </c>
      <c r="C238" s="195" t="inlineStr">
        <is>
          <t>MONTIEL JIMENEZ MARCO ANTONIO</t>
        </is>
      </c>
      <c r="D238" s="544" t="n">
        <v>300</v>
      </c>
      <c r="E238" s="545" t="n">
        <v>150</v>
      </c>
      <c r="F238" s="183" t="n">
        <v>1</v>
      </c>
      <c r="G238" s="546" t="n">
        <v>320</v>
      </c>
      <c r="H238" s="183" t="n"/>
      <c r="I238" s="195" t="n"/>
      <c r="J238" s="196" t="n"/>
      <c r="K238" s="195" t="n"/>
      <c r="L238" s="195" t="n"/>
      <c r="M238" s="195" t="inlineStr">
        <is>
          <t xml:space="preserve">15 PTE  15 SUR </t>
        </is>
      </c>
      <c r="N238" s="195" t="n">
        <v>2026</v>
      </c>
      <c r="O238" s="195" t="n"/>
      <c r="P238" s="195" t="n"/>
      <c r="Q238" s="195" t="n"/>
      <c r="R238" s="195" t="n"/>
      <c r="S238" s="195" t="n"/>
      <c r="T238" s="195" t="n"/>
      <c r="U238" s="195" t="n"/>
      <c r="V238" s="195" t="n"/>
      <c r="W238" s="195" t="n"/>
      <c r="X238" s="195" t="n"/>
      <c r="Y238" s="195" t="n"/>
      <c r="Z238" s="195" t="n"/>
      <c r="AA238" s="195" t="n"/>
    </row>
    <row r="239" ht="13.5" customHeight="1" s="308">
      <c r="A239" s="195" t="n"/>
      <c r="B239" s="183" t="n">
        <v>229</v>
      </c>
      <c r="C239" s="195" t="inlineStr">
        <is>
          <t xml:space="preserve">LOPEZ SANCHEZ MARTIN </t>
        </is>
      </c>
      <c r="D239" s="544" t="n">
        <v>300</v>
      </c>
      <c r="E239" s="545" t="n">
        <v>150</v>
      </c>
      <c r="F239" s="183" t="n"/>
      <c r="G239" s="546" t="n"/>
      <c r="H239" s="183" t="n"/>
      <c r="I239" s="195" t="n">
        <v>1</v>
      </c>
      <c r="J239" s="196" t="n"/>
      <c r="K239" s="195" t="n"/>
      <c r="L239" s="195" t="n"/>
      <c r="M239" s="195" t="inlineStr">
        <is>
          <t>13 SUR ENTRE 21 PTE Y CANAL</t>
        </is>
      </c>
      <c r="N239" s="195" t="n">
        <v>2026</v>
      </c>
      <c r="O239" s="195" t="n"/>
      <c r="P239" s="195" t="n"/>
      <c r="Q239" s="195" t="n"/>
      <c r="R239" s="195" t="n"/>
      <c r="S239" s="195" t="n"/>
      <c r="T239" s="195" t="n"/>
      <c r="U239" s="195" t="n"/>
      <c r="V239" s="195" t="n"/>
      <c r="W239" s="195" t="n"/>
      <c r="X239" s="195" t="n"/>
      <c r="Y239" s="195" t="n"/>
      <c r="Z239" s="195" t="n"/>
      <c r="AA239" s="195" t="n"/>
    </row>
    <row r="240">
      <c r="A240" s="195" t="n"/>
      <c r="B240" s="183" t="n">
        <v>230</v>
      </c>
      <c r="C240" s="195" t="inlineStr">
        <is>
          <t>LOPEZ SANCHEZ RUFINO</t>
        </is>
      </c>
      <c r="D240" s="544" t="n">
        <v>300</v>
      </c>
      <c r="E240" s="545" t="n">
        <v>150</v>
      </c>
      <c r="F240" s="183" t="n">
        <v>1</v>
      </c>
      <c r="G240" s="546" t="n">
        <v>320</v>
      </c>
      <c r="H240" s="183" t="n"/>
      <c r="I240" s="195" t="n"/>
      <c r="J240" s="196" t="n"/>
      <c r="K240" s="195" t="n"/>
      <c r="L240" s="195" t="n"/>
      <c r="M240" s="195" t="inlineStr">
        <is>
          <t xml:space="preserve">15 PTE. ENTRE 7 Y 9 SUR </t>
        </is>
      </c>
      <c r="N240" s="195" t="n">
        <v>2026</v>
      </c>
      <c r="O240" s="195" t="n"/>
      <c r="P240" s="195" t="n"/>
      <c r="Q240" s="195" t="n"/>
      <c r="R240" s="195" t="n"/>
      <c r="S240" s="195" t="n"/>
      <c r="T240" s="195" t="n"/>
      <c r="U240" s="195" t="n"/>
      <c r="V240" s="195" t="n"/>
      <c r="W240" s="195" t="n"/>
      <c r="X240" s="195" t="n"/>
      <c r="Y240" s="195" t="n"/>
      <c r="Z240" s="195" t="n"/>
      <c r="AA240" s="195" t="n"/>
    </row>
    <row r="241">
      <c r="A241" s="195" t="n"/>
      <c r="B241" s="183" t="n">
        <v>231</v>
      </c>
      <c r="C241" s="195" t="inlineStr">
        <is>
          <t>LOPEZ SANCHEZ SERGIO</t>
        </is>
      </c>
      <c r="D241" s="544" t="n">
        <v>300</v>
      </c>
      <c r="E241" s="545" t="n">
        <v>150</v>
      </c>
      <c r="F241" s="183" t="n">
        <v>1</v>
      </c>
      <c r="G241" s="546" t="n">
        <v>320</v>
      </c>
      <c r="H241" s="183" t="n"/>
      <c r="I241" s="195" t="n"/>
      <c r="J241" s="196" t="n"/>
      <c r="K241" s="195" t="n"/>
      <c r="L241" s="195" t="n"/>
      <c r="M241" s="195" t="inlineStr">
        <is>
          <t>15 PONIENTE ENTRE PRIV 7 SURY 9 SUR</t>
        </is>
      </c>
      <c r="N241" s="195" t="n">
        <v>2026</v>
      </c>
      <c r="O241" s="195" t="n"/>
      <c r="P241" s="195" t="n"/>
      <c r="Q241" s="195" t="n"/>
      <c r="R241" s="195" t="n"/>
      <c r="S241" s="195" t="n"/>
      <c r="T241" s="195" t="n"/>
      <c r="U241" s="195" t="n"/>
      <c r="V241" s="195" t="n"/>
      <c r="W241" s="195" t="n"/>
      <c r="X241" s="195" t="n"/>
      <c r="Y241" s="195" t="n"/>
      <c r="Z241" s="195" t="n"/>
      <c r="AA241" s="195" t="n"/>
    </row>
    <row r="242">
      <c r="A242" s="195" t="n"/>
      <c r="B242" s="183" t="n">
        <v>232</v>
      </c>
      <c r="C242" s="195" t="inlineStr">
        <is>
          <t>LOPEZ SANTOS JAVIER</t>
        </is>
      </c>
      <c r="D242" s="544" t="n">
        <v>300</v>
      </c>
      <c r="E242" s="545" t="n">
        <v>150</v>
      </c>
      <c r="F242" s="183" t="n">
        <v>1</v>
      </c>
      <c r="G242" s="546" t="n">
        <v>320</v>
      </c>
      <c r="H242" s="183" t="n"/>
      <c r="I242" s="195" t="n"/>
      <c r="J242" s="196" t="n"/>
      <c r="K242" s="195" t="n"/>
      <c r="L242" s="195" t="n"/>
      <c r="M242" s="195" t="inlineStr">
        <is>
          <t>13 PTE. NO. 908</t>
        </is>
      </c>
      <c r="N242" s="195" t="n">
        <v>2026</v>
      </c>
      <c r="O242" s="195" t="n"/>
      <c r="P242" s="195" t="n"/>
      <c r="Q242" s="195" t="n"/>
      <c r="R242" s="195" t="n"/>
      <c r="S242" s="195" t="n"/>
      <c r="T242" s="195" t="n"/>
      <c r="U242" s="195" t="n"/>
      <c r="V242" s="195" t="n"/>
      <c r="W242" s="195" t="n"/>
      <c r="X242" s="195" t="n"/>
      <c r="Y242" s="195" t="n"/>
      <c r="Z242" s="195" t="n"/>
      <c r="AA242" s="195" t="n"/>
    </row>
    <row r="243">
      <c r="A243" s="195" t="n"/>
      <c r="B243" s="183" t="inlineStr">
        <is>
          <t>232A</t>
        </is>
      </c>
      <c r="C243" s="195" t="inlineStr">
        <is>
          <t>LOPEZ SANCHEZ MAYRA</t>
        </is>
      </c>
      <c r="D243" s="544" t="n">
        <v>300</v>
      </c>
      <c r="E243" s="545" t="n">
        <v>150</v>
      </c>
      <c r="F243" s="183" t="n"/>
      <c r="G243" s="546" t="n"/>
      <c r="H243" s="183" t="n"/>
      <c r="I243" s="195" t="n">
        <v>1</v>
      </c>
      <c r="J243" s="196" t="n"/>
      <c r="K243" s="195" t="n"/>
      <c r="L243" s="195" t="inlineStr">
        <is>
          <t>ALTA 24 DE MARZO 2024</t>
        </is>
      </c>
      <c r="M243" s="195" t="inlineStr">
        <is>
          <t>13 PTE  No. 908</t>
        </is>
      </c>
      <c r="N243" s="195" t="n">
        <v>2026</v>
      </c>
      <c r="O243" s="195" t="n"/>
      <c r="P243" s="195" t="n"/>
      <c r="Q243" s="195" t="n"/>
      <c r="R243" s="195" t="n"/>
      <c r="S243" s="195" t="n"/>
      <c r="T243" s="195" t="n"/>
      <c r="U243" s="195" t="n"/>
      <c r="V243" s="195" t="n"/>
      <c r="W243" s="195" t="n"/>
      <c r="X243" s="195" t="n"/>
      <c r="Y243" s="195" t="n"/>
      <c r="Z243" s="195" t="n"/>
      <c r="AA243" s="195" t="n"/>
    </row>
    <row r="244">
      <c r="A244" s="195" t="n"/>
      <c r="B244" s="183" t="n">
        <v>233</v>
      </c>
      <c r="C244" s="195" t="inlineStr">
        <is>
          <t xml:space="preserve">LOPEZ SANTOS JOSE LUIS </t>
        </is>
      </c>
      <c r="D244" s="544" t="n">
        <v>300</v>
      </c>
      <c r="E244" s="545" t="n">
        <v>150</v>
      </c>
      <c r="F244" s="183" t="n">
        <v>1</v>
      </c>
      <c r="G244" s="546" t="n">
        <v>320</v>
      </c>
      <c r="H244" s="183" t="n"/>
      <c r="I244" s="195" t="n"/>
      <c r="J244" s="196" t="n"/>
      <c r="K244" s="195" t="n"/>
      <c r="L244" s="195" t="n"/>
      <c r="M244" s="195" t="inlineStr">
        <is>
          <t xml:space="preserve">13 PTE. ENTRE 9 Y 11 SUR </t>
        </is>
      </c>
      <c r="N244" s="195" t="n">
        <v>2026</v>
      </c>
      <c r="O244" s="195" t="n"/>
      <c r="P244" s="195" t="n"/>
      <c r="Q244" s="195" t="n"/>
      <c r="R244" s="195" t="n"/>
      <c r="S244" s="195" t="n"/>
      <c r="T244" s="195" t="n"/>
      <c r="U244" s="195" t="n"/>
      <c r="V244" s="195" t="n"/>
      <c r="W244" s="195" t="n"/>
      <c r="X244" s="195" t="n"/>
      <c r="Y244" s="195" t="n"/>
      <c r="Z244" s="195" t="n"/>
      <c r="AA244" s="195" t="n"/>
    </row>
    <row r="245">
      <c r="A245" s="195" t="n"/>
      <c r="B245" s="183" t="n">
        <v>234</v>
      </c>
      <c r="C245" s="195" t="inlineStr">
        <is>
          <t>LOPEZ SANTOS LAURA</t>
        </is>
      </c>
      <c r="D245" s="544" t="n">
        <v>300</v>
      </c>
      <c r="E245" s="545" t="n">
        <v>150</v>
      </c>
      <c r="F245" s="183" t="n">
        <v>1</v>
      </c>
      <c r="G245" s="546" t="n">
        <v>320</v>
      </c>
      <c r="H245" s="183" t="n"/>
      <c r="I245" s="195" t="n"/>
      <c r="J245" s="196" t="n"/>
      <c r="K245" s="195" t="n"/>
      <c r="L245" s="195" t="n"/>
      <c r="M245" s="195" t="inlineStr">
        <is>
          <t xml:space="preserve">13 PONIENTE Y PRIV. DE LA 7 SUR </t>
        </is>
      </c>
      <c r="N245" s="195" t="n">
        <v>2026</v>
      </c>
      <c r="O245" s="195" t="n"/>
      <c r="P245" s="195" t="n"/>
      <c r="Q245" s="195" t="n"/>
      <c r="R245" s="195" t="n"/>
      <c r="S245" s="195" t="n"/>
      <c r="T245" s="195" t="n"/>
      <c r="U245" s="195" t="n"/>
      <c r="V245" s="195" t="n"/>
      <c r="W245" s="195" t="n"/>
      <c r="X245" s="195" t="n"/>
      <c r="Y245" s="195" t="n"/>
      <c r="Z245" s="195" t="n"/>
      <c r="AA245" s="195" t="n"/>
    </row>
    <row r="246">
      <c r="A246" s="195" t="n"/>
      <c r="B246" s="183" t="n">
        <v>235</v>
      </c>
      <c r="C246" s="195" t="inlineStr">
        <is>
          <t xml:space="preserve">LOPEZ SANTOS MARIA ESPERANZA </t>
        </is>
      </c>
      <c r="D246" s="544" t="n">
        <v>300</v>
      </c>
      <c r="E246" s="545" t="n">
        <v>150</v>
      </c>
      <c r="F246" s="183" t="n">
        <v>1</v>
      </c>
      <c r="G246" s="546" t="n">
        <v>320</v>
      </c>
      <c r="H246" s="183" t="n"/>
      <c r="I246" s="195" t="n"/>
      <c r="J246" s="196" t="n"/>
      <c r="K246" s="195" t="n"/>
      <c r="L246" s="195" t="n"/>
      <c r="M246" s="195" t="inlineStr">
        <is>
          <t xml:space="preserve">15 PTE. ENTRE 7 Y 9 SUR </t>
        </is>
      </c>
      <c r="N246" s="195" t="n">
        <v>2026</v>
      </c>
      <c r="O246" s="195" t="n"/>
      <c r="P246" s="195" t="n"/>
      <c r="Q246" s="195" t="n"/>
      <c r="R246" s="195" t="n"/>
      <c r="S246" s="195" t="n"/>
      <c r="T246" s="195" t="n"/>
      <c r="U246" s="195" t="n"/>
      <c r="V246" s="195" t="n"/>
      <c r="W246" s="195" t="n"/>
      <c r="X246" s="195" t="n"/>
      <c r="Y246" s="195" t="n"/>
      <c r="Z246" s="195" t="n"/>
      <c r="AA246" s="195" t="n"/>
    </row>
    <row r="247" customFormat="1" s="98">
      <c r="A247" s="180" t="n"/>
      <c r="B247" s="183" t="n">
        <v>236</v>
      </c>
      <c r="C247" s="195" t="inlineStr">
        <is>
          <t>LOPEZ SANTOS RICARDO</t>
        </is>
      </c>
      <c r="D247" s="544" t="n">
        <v>300</v>
      </c>
      <c r="E247" s="545" t="n">
        <v>150</v>
      </c>
      <c r="F247" s="183" t="n">
        <v>1</v>
      </c>
      <c r="G247" s="546" t="n">
        <v>640</v>
      </c>
      <c r="H247" s="183" t="n"/>
      <c r="I247" s="195" t="n"/>
      <c r="J247" s="196" t="n"/>
      <c r="K247" s="195" t="n"/>
      <c r="L247" s="195" t="n"/>
      <c r="M247" s="195" t="inlineStr">
        <is>
          <t>15 PTE. ESQ. 7 SUR</t>
        </is>
      </c>
      <c r="N247" s="195" t="n">
        <v>2026</v>
      </c>
      <c r="O247" s="195" t="n"/>
      <c r="P247" s="195" t="n"/>
      <c r="Q247" s="195" t="n"/>
      <c r="R247" s="195" t="n"/>
      <c r="S247" s="195" t="n"/>
      <c r="T247" s="195" t="n"/>
      <c r="U247" s="195" t="n"/>
      <c r="V247" s="195" t="n"/>
      <c r="W247" s="195" t="n"/>
      <c r="X247" s="195" t="n"/>
      <c r="Y247" s="195" t="n"/>
      <c r="Z247" s="195" t="n"/>
      <c r="AA247" s="180" t="n"/>
    </row>
    <row r="248">
      <c r="A248" s="195" t="n"/>
      <c r="B248" s="178" t="n">
        <v>237</v>
      </c>
      <c r="C248" s="180" t="inlineStr">
        <is>
          <t>LOPEZ ZAMORA DELFINO</t>
        </is>
      </c>
      <c r="D248" s="552" t="n">
        <v>300</v>
      </c>
      <c r="E248" s="553" t="n">
        <v>150</v>
      </c>
      <c r="F248" s="178" t="n">
        <v>1</v>
      </c>
      <c r="G248" s="554" t="n">
        <v>320</v>
      </c>
      <c r="H248" s="178" t="n"/>
      <c r="I248" s="180" t="n"/>
      <c r="J248" s="181" t="n"/>
      <c r="K248" s="180" t="n"/>
      <c r="L248" s="180" t="n"/>
      <c r="M248" s="180" t="inlineStr">
        <is>
          <t xml:space="preserve">15 PTE. ENTRE 7 Y 9 SUR </t>
        </is>
      </c>
      <c r="N248" s="180" t="n">
        <v>2026</v>
      </c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  <c r="AA248" s="195" t="n"/>
      <c r="AB248" s="98" t="n"/>
      <c r="AC248" s="98" t="n"/>
      <c r="AD248" s="98" t="n"/>
    </row>
    <row r="249">
      <c r="A249" s="195" t="n"/>
      <c r="B249" s="178" t="inlineStr">
        <is>
          <t>237A</t>
        </is>
      </c>
      <c r="C249" s="180" t="inlineStr">
        <is>
          <t>LOPEZ SANCHEZ MARIA REGINA</t>
        </is>
      </c>
      <c r="D249" s="552" t="n">
        <v>300</v>
      </c>
      <c r="E249" s="553" t="n">
        <v>150</v>
      </c>
      <c r="F249" s="178" t="n"/>
      <c r="G249" s="554" t="n"/>
      <c r="H249" s="178" t="n"/>
      <c r="I249" s="180" t="n">
        <v>1</v>
      </c>
      <c r="J249" s="181" t="n"/>
      <c r="K249" s="180" t="n"/>
      <c r="L249" s="180" t="n"/>
      <c r="M249" s="180" t="inlineStr">
        <is>
          <t xml:space="preserve">15 PTE. ENTRE 7 Y 9 SUR </t>
        </is>
      </c>
      <c r="N249" s="180" t="n">
        <v>2026</v>
      </c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  <c r="AA249" s="195" t="n"/>
      <c r="AB249" s="98" t="n"/>
      <c r="AC249" s="98" t="n"/>
      <c r="AD249" s="98" t="n"/>
    </row>
    <row r="250">
      <c r="A250" s="195" t="n"/>
      <c r="B250" s="183" t="n">
        <v>238</v>
      </c>
      <c r="C250" s="195" t="inlineStr">
        <is>
          <t>LUNA DOROTEO MICAELA FRANCISCA</t>
        </is>
      </c>
      <c r="D250" s="544" t="n">
        <v>300</v>
      </c>
      <c r="E250" s="545" t="n">
        <v>150</v>
      </c>
      <c r="F250" s="183" t="n">
        <v>1</v>
      </c>
      <c r="G250" s="546" t="n">
        <v>320</v>
      </c>
      <c r="H250" s="183" t="n"/>
      <c r="I250" s="195" t="n"/>
      <c r="J250" s="196" t="n"/>
      <c r="K250" s="195" t="n"/>
      <c r="L250" s="195" t="n"/>
      <c r="M250" s="195" t="inlineStr">
        <is>
          <t>19 SUR ESQ. 17 PTE</t>
        </is>
      </c>
      <c r="N250" s="195" t="n">
        <v>2026</v>
      </c>
      <c r="O250" s="195" t="n"/>
      <c r="P250" s="195" t="n"/>
      <c r="Q250" s="195" t="n"/>
      <c r="R250" s="195" t="n"/>
      <c r="S250" s="195" t="n"/>
      <c r="T250" s="195" t="n"/>
      <c r="U250" s="195" t="n"/>
      <c r="V250" s="195" t="n"/>
      <c r="W250" s="195" t="n"/>
      <c r="X250" s="195" t="n"/>
      <c r="Y250" s="195" t="n"/>
      <c r="Z250" s="195" t="n"/>
      <c r="AA250" s="195" t="n"/>
    </row>
    <row r="251">
      <c r="A251" s="195" t="n"/>
      <c r="B251" s="183" t="n">
        <v>239</v>
      </c>
      <c r="C251" s="195" t="inlineStr">
        <is>
          <t>LUNA FUENTES EMILIA ROSALIA</t>
        </is>
      </c>
      <c r="D251" s="544" t="n">
        <v>300</v>
      </c>
      <c r="E251" s="545" t="n">
        <v>150</v>
      </c>
      <c r="F251" s="183" t="n">
        <v>1</v>
      </c>
      <c r="G251" s="546" t="n">
        <v>640</v>
      </c>
      <c r="H251" s="183" t="n"/>
      <c r="I251" s="195" t="n">
        <v>2</v>
      </c>
      <c r="J251" s="196" t="n"/>
      <c r="K251" s="195" t="n"/>
      <c r="L251" s="195" t="n"/>
      <c r="M251" s="195" t="inlineStr">
        <is>
          <t>13 PTE. NO. 1109</t>
        </is>
      </c>
      <c r="N251" s="195" t="n">
        <v>2026</v>
      </c>
      <c r="O251" s="195" t="n"/>
      <c r="P251" s="195" t="n"/>
      <c r="Q251" s="195" t="n"/>
      <c r="R251" s="195" t="n"/>
      <c r="S251" s="195" t="n"/>
      <c r="T251" s="195" t="n"/>
      <c r="U251" s="195" t="n"/>
      <c r="V251" s="195" t="n"/>
      <c r="W251" s="195" t="n"/>
      <c r="X251" s="195" t="n"/>
      <c r="Y251" s="195" t="n"/>
      <c r="Z251" s="195" t="n"/>
      <c r="AA251" s="195" t="n"/>
    </row>
    <row r="252">
      <c r="A252" s="195" t="n"/>
      <c r="B252" s="199" t="n">
        <v>240</v>
      </c>
      <c r="C252" s="195" t="inlineStr">
        <is>
          <t>LUNA VELAZQUEZ GUILLERMO</t>
        </is>
      </c>
      <c r="D252" s="544" t="n">
        <v>300</v>
      </c>
      <c r="E252" s="545" t="n">
        <v>150</v>
      </c>
      <c r="F252" s="183" t="n">
        <v>1</v>
      </c>
      <c r="G252" s="546" t="n">
        <v>320</v>
      </c>
      <c r="H252" s="183" t="n"/>
      <c r="I252" s="195" t="n"/>
      <c r="J252" s="196" t="n"/>
      <c r="K252" s="195" t="n"/>
      <c r="L252" s="195" t="n"/>
      <c r="M252" s="195" t="inlineStr">
        <is>
          <t>17 SUR ENTRE 15 Y 17 PTE.</t>
        </is>
      </c>
      <c r="N252" s="195" t="n">
        <v>2026</v>
      </c>
      <c r="O252" s="195" t="n"/>
      <c r="P252" s="195" t="n"/>
      <c r="Q252" s="195" t="n"/>
      <c r="R252" s="195" t="n"/>
      <c r="S252" s="195" t="n"/>
      <c r="T252" s="195" t="n"/>
      <c r="U252" s="195" t="n"/>
      <c r="V252" s="195" t="n"/>
      <c r="W252" s="195" t="n"/>
      <c r="X252" s="195" t="n"/>
      <c r="Y252" s="195" t="n"/>
      <c r="Z252" s="195" t="n"/>
      <c r="AA252" s="195" t="n"/>
    </row>
    <row r="253" ht="14.25" customHeight="1" s="308">
      <c r="A253" s="195" t="n"/>
      <c r="B253" s="183" t="n">
        <v>241</v>
      </c>
      <c r="C253" s="195" t="inlineStr">
        <is>
          <t>MACHORRO ROMAN AMADO</t>
        </is>
      </c>
      <c r="D253" s="544" t="n">
        <v>600</v>
      </c>
      <c r="E253" s="545" t="n">
        <v>300</v>
      </c>
      <c r="F253" s="183" t="n">
        <v>2</v>
      </c>
      <c r="G253" s="546" t="n">
        <v>640</v>
      </c>
      <c r="H253" s="183" t="n"/>
      <c r="I253" s="195" t="n"/>
      <c r="J253" s="196" t="n"/>
      <c r="K253" s="195" t="n"/>
      <c r="L253" s="195" t="n"/>
      <c r="M253" s="195" t="inlineStr">
        <is>
          <t xml:space="preserve">15 PTE ENTRE 11 Y 13 SUR </t>
        </is>
      </c>
      <c r="N253" s="195" t="n">
        <v>2026</v>
      </c>
      <c r="O253" s="195" t="n"/>
      <c r="P253" s="195" t="n"/>
      <c r="Q253" s="195" t="n"/>
      <c r="R253" s="195" t="n"/>
      <c r="S253" s="195" t="n"/>
      <c r="T253" s="195" t="n"/>
      <c r="U253" s="195" t="n"/>
      <c r="V253" s="195" t="n"/>
      <c r="W253" s="195" t="n"/>
      <c r="X253" s="195" t="n"/>
      <c r="Y253" s="195" t="n"/>
      <c r="Z253" s="195" t="n"/>
      <c r="AA253" s="195" t="n"/>
    </row>
    <row r="254">
      <c r="A254" s="195" t="n"/>
      <c r="B254" s="183" t="n">
        <v>242</v>
      </c>
      <c r="C254" s="195" t="inlineStr">
        <is>
          <t xml:space="preserve">MACHORRO ROMAN MARCELINO </t>
        </is>
      </c>
      <c r="D254" s="544" t="n">
        <v>900</v>
      </c>
      <c r="E254" s="545" t="n">
        <v>450</v>
      </c>
      <c r="F254" s="183" t="n">
        <v>3</v>
      </c>
      <c r="G254" s="546" t="n">
        <v>320</v>
      </c>
      <c r="H254" s="183" t="n"/>
      <c r="I254" s="195" t="n">
        <v>1</v>
      </c>
      <c r="J254" s="196" t="n"/>
      <c r="K254" s="195" t="n"/>
      <c r="L254" s="195" t="n"/>
      <c r="M254" s="195" t="inlineStr">
        <is>
          <t>2.-13 SUR 1504 . 1.-11 PTE. 710</t>
        </is>
      </c>
      <c r="N254" s="195" t="n">
        <v>2026</v>
      </c>
      <c r="O254" s="195" t="n"/>
      <c r="P254" s="195" t="n"/>
      <c r="Q254" s="195" t="n"/>
      <c r="R254" s="195" t="n"/>
      <c r="S254" s="195" t="n"/>
      <c r="T254" s="195" t="n"/>
      <c r="U254" s="195" t="n"/>
      <c r="V254" s="195" t="n"/>
      <c r="W254" s="195" t="n"/>
      <c r="X254" s="195" t="n"/>
      <c r="Y254" s="195" t="n"/>
      <c r="Z254" s="195" t="n"/>
      <c r="AA254" s="195" t="n"/>
      <c r="AB254" s="315" t="inlineStr">
        <is>
          <t>PAGO 12 INASISTENCIAS</t>
        </is>
      </c>
    </row>
    <row r="255">
      <c r="A255" s="195" t="n"/>
      <c r="B255" s="183" t="n">
        <v>243</v>
      </c>
      <c r="C255" s="195" t="inlineStr">
        <is>
          <t>MACHORRO ROMAN NICOLAS</t>
        </is>
      </c>
      <c r="D255" s="544" t="n">
        <v>600</v>
      </c>
      <c r="E255" s="545" t="n">
        <v>300</v>
      </c>
      <c r="F255" s="183" t="n">
        <v>4</v>
      </c>
      <c r="G255" s="546" t="n">
        <v>1920</v>
      </c>
      <c r="H255" s="183" t="n"/>
      <c r="I255" s="195" t="n"/>
      <c r="J255" s="196" t="n"/>
      <c r="K255" s="195" t="n"/>
      <c r="L255" s="195" t="n"/>
      <c r="M255" s="195" t="inlineStr">
        <is>
          <t xml:space="preserve"> PRIV 7 SUR ENTRE 11 Y 13 PTE. : 9 SUR ENTRE 13 Y 15 PTE; 2 15 PTE ESQUINA 13 SUR</t>
        </is>
      </c>
      <c r="N255" s="195" t="n">
        <v>2026</v>
      </c>
      <c r="O255" s="195" t="n"/>
      <c r="P255" s="195" t="n"/>
      <c r="Q255" s="195" t="n"/>
      <c r="R255" s="195" t="n"/>
      <c r="S255" s="195" t="n"/>
      <c r="T255" s="195" t="n"/>
      <c r="U255" s="195" t="n"/>
      <c r="V255" s="195" t="n"/>
      <c r="W255" s="195" t="n"/>
      <c r="X255" s="195" t="n"/>
      <c r="Y255" s="195" t="n"/>
      <c r="Z255" s="195" t="n"/>
      <c r="AA255" s="195" t="n"/>
      <c r="AB255" t="inlineStr">
        <is>
          <t>PAGADO 3 IGLESIA 2017</t>
        </is>
      </c>
    </row>
    <row r="256" ht="15" customFormat="1" customHeight="1" s="93">
      <c r="A256" s="176" t="inlineStr">
        <is>
          <t>BAJA</t>
        </is>
      </c>
      <c r="B256" s="178" t="n">
        <v>244</v>
      </c>
      <c r="C256" s="180" t="inlineStr">
        <is>
          <t>MALDONADO PELAEZ ALEJANDRO</t>
        </is>
      </c>
      <c r="D256" s="552" t="n"/>
      <c r="E256" s="553" t="n"/>
      <c r="F256" s="178" t="n"/>
      <c r="G256" s="172" t="n"/>
      <c r="H256" s="172" t="n"/>
      <c r="I256" s="183" t="inlineStr">
        <is>
          <t>PAGARA 1 AÑO DE AGUA 22 OCT. DE 2019</t>
        </is>
      </c>
      <c r="J256" s="183" t="n"/>
      <c r="K256" s="183" t="n"/>
      <c r="L256" s="180" t="n"/>
      <c r="M256" s="180" t="inlineStr">
        <is>
          <t>17 PTE. ENTRE 15 Y 17 SUR</t>
        </is>
      </c>
      <c r="N256" s="180" t="n">
        <v>0</v>
      </c>
      <c r="O256" s="180" t="inlineStr">
        <is>
          <t>PAGADO</t>
        </is>
      </c>
      <c r="P256" s="180" t="inlineStr">
        <is>
          <t>PAGADO 4 MESES DE ENERO A ABRIL DE 2019.</t>
        </is>
      </c>
      <c r="Q256" s="180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6" t="inlineStr">
        <is>
          <t>BAJA</t>
        </is>
      </c>
    </row>
    <row r="257">
      <c r="A257" s="195" t="n"/>
      <c r="B257" s="183" t="n">
        <v>245</v>
      </c>
      <c r="C257" s="195" t="inlineStr">
        <is>
          <t>MARIA CASTRO MIGUEL</t>
        </is>
      </c>
      <c r="D257" s="544" t="n">
        <v>300</v>
      </c>
      <c r="E257" s="545" t="n">
        <v>150</v>
      </c>
      <c r="F257" s="183" t="n">
        <v>1</v>
      </c>
      <c r="G257" s="546" t="n">
        <v>320</v>
      </c>
      <c r="H257" s="183" t="n"/>
      <c r="I257" s="195" t="n"/>
      <c r="J257" s="196" t="n"/>
      <c r="K257" s="195" t="n"/>
      <c r="L257" s="195" t="n"/>
      <c r="M257" s="195" t="inlineStr">
        <is>
          <t>7 SUR ENTRE 11 Y 13 PTE.</t>
        </is>
      </c>
      <c r="N257" s="195" t="n">
        <v>2026</v>
      </c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  <c r="AA257" s="195" t="n"/>
    </row>
    <row r="258">
      <c r="A258" s="195" t="n"/>
      <c r="B258" s="183" t="n">
        <v>246</v>
      </c>
      <c r="C258" s="180" t="inlineStr">
        <is>
          <t>ALONSO  PELAEZ ANALLELY</t>
        </is>
      </c>
      <c r="D258" s="552" t="n">
        <v>300</v>
      </c>
      <c r="E258" s="553" t="n">
        <v>150</v>
      </c>
      <c r="F258" s="183" t="n"/>
      <c r="G258" s="546" t="n">
        <v>320</v>
      </c>
      <c r="H258" s="183" t="n"/>
      <c r="I258" s="195" t="n">
        <v>1</v>
      </c>
      <c r="J258" s="196" t="n"/>
      <c r="K258" s="195" t="n"/>
      <c r="L258" s="195" t="n"/>
      <c r="M258" s="195" t="inlineStr">
        <is>
          <t xml:space="preserve">CAMINO REAL SI NUMERO </t>
        </is>
      </c>
      <c r="N258" s="195" t="n">
        <v>2026</v>
      </c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  <c r="AA258" s="195" t="n"/>
    </row>
    <row r="259">
      <c r="A259" s="195" t="n"/>
      <c r="B259" s="183" t="n">
        <v>247</v>
      </c>
      <c r="C259" s="195" t="inlineStr">
        <is>
          <t xml:space="preserve">MARIN MORO PAULA </t>
        </is>
      </c>
      <c r="D259" s="544" t="n">
        <v>300</v>
      </c>
      <c r="E259" s="545" t="n">
        <v>150</v>
      </c>
      <c r="F259" s="183" t="n">
        <v>1</v>
      </c>
      <c r="G259" s="546" t="n">
        <v>320</v>
      </c>
      <c r="H259" s="183" t="n"/>
      <c r="I259" s="195" t="n"/>
      <c r="J259" s="196" t="n"/>
      <c r="K259" s="195" t="n"/>
      <c r="L259" s="195" t="n"/>
      <c r="M259" s="195" t="inlineStr">
        <is>
          <t>13 SUR ENTRE 13 Y 15 PTE.</t>
        </is>
      </c>
      <c r="N259" s="195" t="n">
        <v>2026</v>
      </c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  <c r="AA259" s="195" t="n"/>
      <c r="AB259" t="inlineStr">
        <is>
          <t>faltan multas</t>
        </is>
      </c>
    </row>
    <row r="260">
      <c r="A260" s="195" t="n"/>
      <c r="B260" s="183" t="n">
        <v>248</v>
      </c>
      <c r="C260" s="195" t="inlineStr">
        <is>
          <t xml:space="preserve">MARTINEZ GONZALEZ JOSE LUIS </t>
        </is>
      </c>
      <c r="D260" s="544" t="n">
        <v>300</v>
      </c>
      <c r="E260" s="545" t="n">
        <v>150</v>
      </c>
      <c r="F260" s="183" t="n"/>
      <c r="G260" s="546" t="n">
        <v>320</v>
      </c>
      <c r="H260" s="183" t="n"/>
      <c r="I260" s="195" t="n">
        <v>1</v>
      </c>
      <c r="J260" s="196" t="n"/>
      <c r="K260" s="195" t="n"/>
      <c r="L260" s="195" t="n"/>
      <c r="M260" s="195" t="inlineStr">
        <is>
          <t>17 SUR ENTRE 17 PTE. Y CANAL</t>
        </is>
      </c>
      <c r="N260" s="195" t="n">
        <v>2025</v>
      </c>
      <c r="O260" s="195" t="inlineStr">
        <is>
          <t>PAGADO</t>
        </is>
      </c>
      <c r="P260" s="195" t="inlineStr">
        <is>
          <t>PAGADO</t>
        </is>
      </c>
      <c r="Q260" s="195" t="inlineStr">
        <is>
          <t>PAGADO</t>
        </is>
      </c>
      <c r="R260" s="195" t="inlineStr">
        <is>
          <t>PAGADO</t>
        </is>
      </c>
      <c r="S260" s="195" t="n"/>
      <c r="T260" s="195" t="n"/>
      <c r="U260" s="195" t="n"/>
      <c r="V260" s="195" t="n"/>
      <c r="W260" s="195" t="n"/>
      <c r="X260" s="195" t="n"/>
      <c r="Y260" s="195" t="n"/>
      <c r="Z260" s="195" t="n"/>
      <c r="AA260" s="195" t="n"/>
    </row>
    <row r="261">
      <c r="A261" s="195" t="n"/>
      <c r="B261" s="183" t="n">
        <v>249</v>
      </c>
      <c r="C261" s="195" t="inlineStr">
        <is>
          <t xml:space="preserve">MARTINEZ OREA JOSE LUIS </t>
        </is>
      </c>
      <c r="D261" s="544" t="n">
        <v>300</v>
      </c>
      <c r="E261" s="545" t="n">
        <v>150</v>
      </c>
      <c r="F261" s="183" t="n">
        <v>1</v>
      </c>
      <c r="G261" s="546" t="n">
        <v>320</v>
      </c>
      <c r="H261" s="183" t="n"/>
      <c r="I261" s="195" t="n"/>
      <c r="J261" s="196" t="n"/>
      <c r="K261" s="195" t="n"/>
      <c r="L261" s="195" t="n"/>
      <c r="M261" s="195" t="inlineStr">
        <is>
          <t>17 SUR NO. 1708  ENTRE 17 PTE Y CANAL</t>
        </is>
      </c>
      <c r="N261" s="195" t="n">
        <v>2026</v>
      </c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  <c r="AA261" s="195" t="n"/>
    </row>
    <row r="262">
      <c r="A262" s="195" t="n"/>
      <c r="B262" s="183" t="n">
        <v>250</v>
      </c>
      <c r="C262" s="195" t="inlineStr">
        <is>
          <t xml:space="preserve">JIMENEZ  MARTINEZ  MARICELA </t>
        </is>
      </c>
      <c r="D262" s="544" t="n">
        <v>300</v>
      </c>
      <c r="E262" s="545" t="n">
        <v>150</v>
      </c>
      <c r="F262" s="183" t="n">
        <v>1</v>
      </c>
      <c r="G262" s="546" t="n">
        <v>320</v>
      </c>
      <c r="H262" s="183" t="n"/>
      <c r="I262" s="195" t="n"/>
      <c r="J262" s="196" t="n"/>
      <c r="K262" s="195" t="n"/>
      <c r="L262" s="195" t="n"/>
      <c r="M262" s="195" t="inlineStr">
        <is>
          <t xml:space="preserve">13 PTE. Y 9 SUR </t>
        </is>
      </c>
      <c r="N262" s="195" t="n">
        <v>2026</v>
      </c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  <c r="AA262" s="195" t="n"/>
    </row>
    <row r="263">
      <c r="A263" s="195" t="n"/>
      <c r="B263" s="183" t="inlineStr">
        <is>
          <t>250A</t>
        </is>
      </c>
      <c r="C263" s="195" t="inlineStr">
        <is>
          <t>JIMENEZ RODRIGUEZ JESUS</t>
        </is>
      </c>
      <c r="D263" s="544" t="n">
        <v>300</v>
      </c>
      <c r="E263" s="545" t="n">
        <v>150</v>
      </c>
      <c r="F263" s="183" t="n">
        <v>1</v>
      </c>
      <c r="G263" s="546" t="n"/>
      <c r="H263" s="183" t="n"/>
      <c r="I263" s="195" t="n"/>
      <c r="J263" s="196" t="n"/>
      <c r="K263" s="195" t="n"/>
      <c r="L263" s="195" t="n"/>
      <c r="M263" s="195" t="inlineStr">
        <is>
          <t>FRENTE VIA TREN ENTRE 9 SUR Y 13 PTE</t>
        </is>
      </c>
      <c r="N263" s="195" t="n">
        <v>2026</v>
      </c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  <c r="AA263" s="195" t="n"/>
    </row>
    <row r="264">
      <c r="A264" s="195" t="n"/>
      <c r="B264" s="183" t="n">
        <v>251</v>
      </c>
      <c r="C264" s="195" t="inlineStr">
        <is>
          <t>MARTINEZ RAMIREZ GREGORIA</t>
        </is>
      </c>
      <c r="D264" s="544" t="n"/>
      <c r="E264" s="545" t="n"/>
      <c r="F264" s="183" t="n">
        <v>1</v>
      </c>
      <c r="G264" s="546" t="n">
        <v>640</v>
      </c>
      <c r="H264" s="183" t="n"/>
      <c r="I264" s="195" t="n"/>
      <c r="J264" s="196" t="n"/>
      <c r="K264" s="195" t="n"/>
      <c r="L264" s="195" t="inlineStr">
        <is>
          <t>TOMA CORTADA</t>
        </is>
      </c>
      <c r="M264" s="195" t="inlineStr">
        <is>
          <t xml:space="preserve">15 SUR ENTRE 19 Y 21 PTE. </t>
        </is>
      </c>
      <c r="N264" s="195" t="n">
        <v>2020</v>
      </c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  <c r="AA264" s="195" t="n"/>
    </row>
    <row r="265">
      <c r="A265" s="195" t="n"/>
      <c r="B265" s="183" t="n">
        <v>252</v>
      </c>
      <c r="C265" s="195" t="inlineStr">
        <is>
          <t>MELENDEZ SANTOS DOLORES</t>
        </is>
      </c>
      <c r="D265" s="544" t="n">
        <v>300</v>
      </c>
      <c r="E265" s="545" t="n">
        <v>150</v>
      </c>
      <c r="F265" s="183" t="n">
        <v>1</v>
      </c>
      <c r="G265" s="546" t="n">
        <v>320</v>
      </c>
      <c r="H265" s="183" t="n"/>
      <c r="I265" s="195" t="n"/>
      <c r="J265" s="196" t="n"/>
      <c r="K265" s="195" t="n"/>
      <c r="L265" s="195" t="n"/>
      <c r="M265" s="195" t="inlineStr">
        <is>
          <t>19 SUR ENTRE 13 Y 15 PTE.</t>
        </is>
      </c>
      <c r="N265" s="195" t="n">
        <v>2026</v>
      </c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  <c r="AA265" s="195" t="n"/>
    </row>
    <row r="266">
      <c r="A266" s="195" t="n"/>
      <c r="B266" s="183" t="n">
        <v>253</v>
      </c>
      <c r="C266" s="195" t="inlineStr">
        <is>
          <t>MELENDEZ SANTOS EDUARDO</t>
        </is>
      </c>
      <c r="D266" s="544" t="n">
        <v>300</v>
      </c>
      <c r="E266" s="545" t="n">
        <v>150</v>
      </c>
      <c r="F266" s="183" t="n">
        <v>1</v>
      </c>
      <c r="G266" s="546" t="n">
        <v>320</v>
      </c>
      <c r="H266" s="183" t="n"/>
      <c r="I266" s="195" t="n"/>
      <c r="J266" s="196" t="n"/>
      <c r="K266" s="195" t="n"/>
      <c r="L266" s="195" t="n"/>
      <c r="M266" s="195" t="inlineStr">
        <is>
          <t xml:space="preserve">13 PONIENTE 1115 7 SUR </t>
        </is>
      </c>
      <c r="N266" s="195" t="n">
        <v>2026</v>
      </c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  <c r="AA266" s="195" t="n"/>
    </row>
    <row r="267">
      <c r="A267" s="195" t="n"/>
      <c r="B267" s="183" t="n">
        <v>254</v>
      </c>
      <c r="C267" s="195" t="inlineStr">
        <is>
          <t>MELENDEZ SANTOS JUANA</t>
        </is>
      </c>
      <c r="D267" s="544" t="n">
        <v>600</v>
      </c>
      <c r="E267" s="545" t="n">
        <v>300</v>
      </c>
      <c r="F267" s="183" t="n">
        <v>2</v>
      </c>
      <c r="G267" s="546" t="n">
        <v>640</v>
      </c>
      <c r="H267" s="183" t="n"/>
      <c r="I267" s="195" t="n"/>
      <c r="J267" s="196" t="n"/>
      <c r="K267" s="195" t="n"/>
      <c r="L267" s="195" t="n"/>
      <c r="M267" s="195" t="inlineStr">
        <is>
          <t>7 SUR ENTRE 11 Y 13 PTE.</t>
        </is>
      </c>
      <c r="N267" s="195" t="n">
        <v>2026</v>
      </c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  <c r="AA267" s="195" t="n"/>
      <c r="AB267" t="inlineStr">
        <is>
          <t>PAGO DE DOS TOMAS Y 7 VACAS</t>
        </is>
      </c>
    </row>
    <row r="268">
      <c r="A268" s="195" t="n"/>
      <c r="B268" s="183" t="n">
        <v>255</v>
      </c>
      <c r="C268" s="195" t="inlineStr">
        <is>
          <t>MENDEZ SANTOS ELADIO</t>
        </is>
      </c>
      <c r="D268" s="544" t="n">
        <v>300</v>
      </c>
      <c r="E268" s="545" t="n">
        <v>150</v>
      </c>
      <c r="F268" s="183" t="n">
        <v>1</v>
      </c>
      <c r="G268" s="546" t="n">
        <v>320</v>
      </c>
      <c r="H268" s="183" t="n"/>
      <c r="I268" s="195" t="n"/>
      <c r="J268" s="196" t="n"/>
      <c r="K268" s="195" t="n"/>
      <c r="L268" s="195" t="n"/>
      <c r="M268" s="195" t="inlineStr">
        <is>
          <t>17 SUR ENTRE 17 PTE Y CANAL</t>
        </is>
      </c>
      <c r="N268" s="195" t="n">
        <v>2026</v>
      </c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  <c r="AA268" s="195" t="n"/>
      <c r="AB268" s="93" t="inlineStr">
        <is>
          <t>PENDIENTE INASISTENCIAS</t>
        </is>
      </c>
    </row>
    <row r="269">
      <c r="A269" s="195" t="n"/>
      <c r="B269" s="178" t="n">
        <v>256</v>
      </c>
      <c r="C269" s="195" t="inlineStr">
        <is>
          <t>MENDEZ SANTOS VALENTIN</t>
        </is>
      </c>
      <c r="D269" s="544" t="n">
        <v>300</v>
      </c>
      <c r="E269" s="545" t="n">
        <v>150</v>
      </c>
      <c r="F269" s="183" t="n">
        <v>1</v>
      </c>
      <c r="G269" s="546" t="n">
        <v>320</v>
      </c>
      <c r="H269" s="183" t="n"/>
      <c r="I269" s="195" t="n"/>
      <c r="J269" s="196" t="n"/>
      <c r="K269" s="195" t="n"/>
      <c r="L269" s="195" t="n"/>
      <c r="M269" s="195" t="inlineStr">
        <is>
          <t>17 SUR ENTRE 17 PTE Y CANAL</t>
        </is>
      </c>
      <c r="N269" s="195" t="n">
        <v>2026</v>
      </c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  <c r="AA269" s="195" t="n"/>
    </row>
    <row r="270">
      <c r="A270" s="195" t="n"/>
      <c r="B270" s="183" t="n">
        <v>257</v>
      </c>
      <c r="C270" s="195" t="inlineStr">
        <is>
          <t>MONTIEL JIMENEZ ARTURO</t>
        </is>
      </c>
      <c r="D270" s="544" t="n">
        <v>300</v>
      </c>
      <c r="E270" s="545" t="n">
        <v>150</v>
      </c>
      <c r="F270" s="183" t="n">
        <v>1</v>
      </c>
      <c r="G270" s="546" t="n">
        <v>320</v>
      </c>
      <c r="H270" s="183" t="n"/>
      <c r="I270" s="195" t="n"/>
      <c r="J270" s="196" t="n"/>
      <c r="K270" s="195" t="n"/>
      <c r="L270" s="195" t="n"/>
      <c r="M270" s="195" t="inlineStr">
        <is>
          <t xml:space="preserve">15 SUR ENTRE 19 Y 21 PTE. </t>
        </is>
      </c>
      <c r="N270" s="195" t="n">
        <v>2026</v>
      </c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  <c r="AA270" s="195" t="n"/>
      <c r="AB270" s="93" t="inlineStr">
        <is>
          <t>PENDIENTE INASISTENCIAS 2019</t>
        </is>
      </c>
    </row>
    <row r="271">
      <c r="A271" s="195" t="n"/>
      <c r="B271" s="183" t="n">
        <v>258</v>
      </c>
      <c r="C271" s="195" t="inlineStr">
        <is>
          <t>MONTIEL JIMENEZ ESTHER</t>
        </is>
      </c>
      <c r="D271" s="544" t="n">
        <v>300</v>
      </c>
      <c r="E271" s="545" t="n">
        <v>150</v>
      </c>
      <c r="F271" s="183" t="n">
        <v>1</v>
      </c>
      <c r="G271" s="546" t="n">
        <v>640</v>
      </c>
      <c r="H271" s="183" t="n"/>
      <c r="I271" s="195" t="n"/>
      <c r="J271" s="196" t="n"/>
      <c r="K271" s="195" t="n"/>
      <c r="L271" s="195" t="n"/>
      <c r="M271" s="195" t="inlineStr">
        <is>
          <t xml:space="preserve">15 PTE. Y 15 SUR </t>
        </is>
      </c>
      <c r="N271" s="195" t="n">
        <v>2026</v>
      </c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  <c r="AA271" s="195" t="n"/>
      <c r="AB271" t="inlineStr">
        <is>
          <t>PENDIENES INASISTENCIAS 2019</t>
        </is>
      </c>
    </row>
    <row r="272">
      <c r="A272" s="195" t="n"/>
      <c r="B272" s="183" t="n">
        <v>259</v>
      </c>
      <c r="C272" s="195" t="inlineStr">
        <is>
          <t>MONTIEL JIMENEZ FIDEL</t>
        </is>
      </c>
      <c r="D272" s="544" t="n">
        <v>900</v>
      </c>
      <c r="E272" s="545" t="n">
        <v>450</v>
      </c>
      <c r="F272" s="183" t="n">
        <v>3</v>
      </c>
      <c r="G272" s="546" t="n">
        <v>960</v>
      </c>
      <c r="H272" s="183" t="n"/>
      <c r="I272" s="195" t="n"/>
      <c r="J272" s="196" t="n"/>
      <c r="K272" s="195" t="n"/>
      <c r="L272" s="195" t="n"/>
      <c r="M272" s="195" t="inlineStr">
        <is>
          <t>2.-15 PTE. 1511 Y 1506, 1.- 17 PTE ENTRE 15 Y 17 SUR</t>
        </is>
      </c>
      <c r="N272" s="195" t="n">
        <v>2026</v>
      </c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  <c r="AA272" s="195" t="n"/>
    </row>
    <row r="273">
      <c r="A273" s="195" t="n"/>
      <c r="B273" s="183" t="n">
        <v>260</v>
      </c>
      <c r="C273" s="195" t="inlineStr">
        <is>
          <t xml:space="preserve">MONTIEL JIMENEZ JULIO </t>
        </is>
      </c>
      <c r="D273" s="544" t="n">
        <v>300</v>
      </c>
      <c r="E273" s="545" t="n">
        <v>150</v>
      </c>
      <c r="F273" s="183" t="n">
        <v>1</v>
      </c>
      <c r="G273" s="546" t="n">
        <v>320</v>
      </c>
      <c r="H273" s="183" t="n"/>
      <c r="I273" s="195" t="n"/>
      <c r="J273" s="196" t="n"/>
      <c r="K273" s="195" t="n"/>
      <c r="L273" s="195" t="n"/>
      <c r="M273" s="195" t="inlineStr">
        <is>
          <t xml:space="preserve">15 SUR ESQ. 21 PTE. </t>
        </is>
      </c>
      <c r="N273" s="195" t="n">
        <v>2025</v>
      </c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  <c r="AA273" s="195" t="n"/>
      <c r="AB273" s="93" t="n"/>
    </row>
    <row r="274">
      <c r="A274" s="195" t="n"/>
      <c r="B274" s="183" t="n">
        <v>261</v>
      </c>
      <c r="C274" s="195" t="inlineStr">
        <is>
          <t xml:space="preserve">MONTIEL JIMENEZ VICTOR </t>
        </is>
      </c>
      <c r="D274" s="544" t="n">
        <v>300</v>
      </c>
      <c r="E274" s="545" t="n">
        <v>150</v>
      </c>
      <c r="F274" s="183" t="n">
        <v>1</v>
      </c>
      <c r="G274" s="546" t="n">
        <v>320</v>
      </c>
      <c r="H274" s="183" t="n"/>
      <c r="I274" s="195" t="n"/>
      <c r="J274" s="196" t="n"/>
      <c r="K274" s="195" t="n"/>
      <c r="L274" s="195" t="n"/>
      <c r="M274" s="195" t="inlineStr">
        <is>
          <t xml:space="preserve">15 PTE. Y 15 SUR </t>
        </is>
      </c>
      <c r="N274" s="195" t="n">
        <v>2026</v>
      </c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  <c r="AA274" s="195" t="n"/>
    </row>
    <row r="275">
      <c r="A275" s="195" t="n"/>
      <c r="B275" s="183" t="n">
        <v>262</v>
      </c>
      <c r="C275" s="195" t="inlineStr">
        <is>
          <t>MONTIEL OREA ISIDORA</t>
        </is>
      </c>
      <c r="D275" s="544" t="n">
        <v>300</v>
      </c>
      <c r="E275" s="545" t="n">
        <v>150</v>
      </c>
      <c r="F275" s="183" t="n">
        <v>1</v>
      </c>
      <c r="G275" s="546" t="n">
        <v>320</v>
      </c>
      <c r="H275" s="183" t="inlineStr">
        <is>
          <t>NO</t>
        </is>
      </c>
      <c r="I275" s="195" t="n"/>
      <c r="J275" s="196" t="n"/>
      <c r="K275" s="195" t="n"/>
      <c r="L275" s="195" t="n"/>
      <c r="M275" s="195" t="inlineStr">
        <is>
          <t xml:space="preserve">11 SUR  2105 11 Y 21 </t>
        </is>
      </c>
      <c r="N275" s="195" t="n">
        <v>2026</v>
      </c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  <c r="AA275" s="195" t="n"/>
    </row>
    <row r="276">
      <c r="A276" s="195" t="n"/>
      <c r="B276" s="183" t="n">
        <v>263</v>
      </c>
      <c r="C276" s="203" t="inlineStr">
        <is>
          <t xml:space="preserve">MONTIEL OREA  MOISES MAXIMILIANO </t>
        </is>
      </c>
      <c r="D276" s="544" t="n">
        <v>300</v>
      </c>
      <c r="E276" s="545" t="n">
        <v>150</v>
      </c>
      <c r="F276" s="183" t="n">
        <v>1</v>
      </c>
      <c r="G276" s="546" t="n">
        <v>320</v>
      </c>
      <c r="H276" s="183" t="n"/>
      <c r="I276" s="195" t="n"/>
      <c r="J276" s="196" t="n"/>
      <c r="K276" s="195" t="n"/>
      <c r="L276" s="195" t="n"/>
      <c r="M276" s="195" t="inlineStr">
        <is>
          <t>13 SUR ENTRE 19 Y 21 PTE.</t>
        </is>
      </c>
      <c r="N276" s="195" t="n">
        <v>2026</v>
      </c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  <c r="AA276" s="195" t="n"/>
    </row>
    <row r="277">
      <c r="A277" s="195" t="n"/>
      <c r="B277" s="183" t="n">
        <v>264</v>
      </c>
      <c r="C277" s="195" t="inlineStr">
        <is>
          <t>MONTIEL ROMAN ELEAZAR</t>
        </is>
      </c>
      <c r="D277" s="544" t="n">
        <v>300</v>
      </c>
      <c r="E277" s="545" t="n">
        <v>150</v>
      </c>
      <c r="F277" s="183" t="n">
        <v>1</v>
      </c>
      <c r="G277" s="546" t="n">
        <v>320</v>
      </c>
      <c r="H277" s="183" t="inlineStr">
        <is>
          <t>NO</t>
        </is>
      </c>
      <c r="I277" s="195" t="n"/>
      <c r="J277" s="196" t="n"/>
      <c r="K277" s="195" t="n"/>
      <c r="L277" s="195" t="n"/>
      <c r="M277" s="195" t="inlineStr">
        <is>
          <t>11 SUR ENTRE 19 Y 21 PTE.</t>
        </is>
      </c>
      <c r="N277" s="195" t="n">
        <v>2026</v>
      </c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  <c r="AA277" s="195" t="n"/>
    </row>
    <row r="278">
      <c r="A278" s="195" t="n"/>
      <c r="B278" s="183" t="n">
        <v>265</v>
      </c>
      <c r="C278" s="195" t="inlineStr">
        <is>
          <t xml:space="preserve">MONTIEL ROMAN FELIPE </t>
        </is>
      </c>
      <c r="D278" s="544" t="n">
        <v>300</v>
      </c>
      <c r="E278" s="545" t="n">
        <v>150</v>
      </c>
      <c r="F278" s="183" t="n">
        <v>1</v>
      </c>
      <c r="G278" s="546" t="n">
        <v>320</v>
      </c>
      <c r="H278" s="183" t="inlineStr">
        <is>
          <t>NO</t>
        </is>
      </c>
      <c r="I278" s="195" t="n"/>
      <c r="J278" s="196" t="n"/>
      <c r="K278" s="195" t="n"/>
      <c r="L278" s="195" t="n"/>
      <c r="M278" s="195" t="inlineStr">
        <is>
          <t xml:space="preserve">15 SUR ENTRE 19 Y 21 PTE. </t>
        </is>
      </c>
      <c r="N278" s="195" t="n">
        <v>2026</v>
      </c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  <c r="AA278" s="195" t="n"/>
      <c r="AB278" t="inlineStr">
        <is>
          <t>PENDIENTES MULTAS OCTUBRE 2015 A 2018</t>
        </is>
      </c>
    </row>
    <row r="279">
      <c r="A279" s="195" t="n"/>
      <c r="B279" s="183" t="n">
        <v>266</v>
      </c>
      <c r="C279" s="195" t="inlineStr">
        <is>
          <t>MONTIEL ROMAN FERNANDO</t>
        </is>
      </c>
      <c r="D279" s="544" t="n">
        <v>300</v>
      </c>
      <c r="E279" s="545" t="n">
        <v>150</v>
      </c>
      <c r="F279" s="183" t="n">
        <v>1</v>
      </c>
      <c r="G279" s="546" t="n">
        <v>320</v>
      </c>
      <c r="H279" s="183" t="inlineStr">
        <is>
          <t>NO</t>
        </is>
      </c>
      <c r="I279" s="195" t="n"/>
      <c r="J279" s="196" t="n"/>
      <c r="K279" s="195" t="n"/>
      <c r="L279" s="195" t="n"/>
      <c r="M279" s="195" t="inlineStr">
        <is>
          <t>11 SUR ENTRE 19 Y 21 PTE.</t>
        </is>
      </c>
      <c r="N279" s="195" t="n">
        <v>2026</v>
      </c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  <c r="AA279" s="195" t="n"/>
    </row>
    <row r="280">
      <c r="A280" s="195" t="n"/>
      <c r="B280" s="183" t="n">
        <v>267</v>
      </c>
      <c r="C280" s="195" t="inlineStr">
        <is>
          <t>MONTIEL ROMAN GUADALUPE</t>
        </is>
      </c>
      <c r="D280" s="544" t="n">
        <v>300</v>
      </c>
      <c r="E280" s="545" t="n">
        <v>150</v>
      </c>
      <c r="F280" s="183" t="n">
        <v>1</v>
      </c>
      <c r="G280" s="546" t="n">
        <v>320</v>
      </c>
      <c r="H280" s="183" t="inlineStr">
        <is>
          <t>NO</t>
        </is>
      </c>
      <c r="I280" s="195" t="n"/>
      <c r="J280" s="196" t="n"/>
      <c r="K280" s="195" t="n"/>
      <c r="L280" s="195" t="n"/>
      <c r="M280" s="195" t="inlineStr">
        <is>
          <t xml:space="preserve">11 SUR 1901 ENTRE 19 Y 21 PTE. </t>
        </is>
      </c>
      <c r="N280" s="195" t="n">
        <v>2026</v>
      </c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  <c r="AA280" s="195" t="n"/>
      <c r="AB280" s="93" t="inlineStr">
        <is>
          <t>PENDIENTE INASISTENCIAS ENERO 2015 AL 2018</t>
        </is>
      </c>
    </row>
    <row r="281">
      <c r="A281" s="195" t="n"/>
      <c r="B281" s="183" t="inlineStr">
        <is>
          <t>267A</t>
        </is>
      </c>
      <c r="C281" s="195" t="inlineStr">
        <is>
          <t>MONTIEL OCHOA ALAN</t>
        </is>
      </c>
      <c r="D281" s="544" t="n">
        <v>300</v>
      </c>
      <c r="E281" s="545" t="n">
        <v>150</v>
      </c>
      <c r="F281" s="183" t="n"/>
      <c r="G281" s="546" t="n"/>
      <c r="H281" s="183" t="n"/>
      <c r="I281" s="195" t="n">
        <v>1</v>
      </c>
      <c r="J281" s="196" t="n"/>
      <c r="K281" s="195" t="n"/>
      <c r="L281" s="195" t="inlineStr">
        <is>
          <t xml:space="preserve">SE DIO DE ALTA EL 1 DE JUNIO DE 2025 </t>
        </is>
      </c>
      <c r="M281" s="195" t="inlineStr">
        <is>
          <t xml:space="preserve">11 SUR 1901 ENTRE 19 Y 21 PTE. </t>
        </is>
      </c>
      <c r="N281" s="195" t="n">
        <v>2025</v>
      </c>
      <c r="O281" s="195" t="n"/>
      <c r="P281" s="195" t="n"/>
      <c r="Q281" s="195" t="n"/>
      <c r="R281" s="195" t="n"/>
      <c r="S281" s="195" t="n"/>
      <c r="T281" s="195" t="inlineStr">
        <is>
          <t>PAGADO</t>
        </is>
      </c>
      <c r="U281" s="195" t="inlineStr">
        <is>
          <t>PAGADO</t>
        </is>
      </c>
      <c r="V281" s="195" t="inlineStr">
        <is>
          <t>PAGADO</t>
        </is>
      </c>
      <c r="W281" s="195" t="n"/>
      <c r="X281" s="195" t="n"/>
      <c r="Y281" s="195" t="n"/>
      <c r="Z281" s="195" t="n"/>
      <c r="AA281" s="195" t="n"/>
      <c r="AB281" s="93" t="n"/>
    </row>
    <row r="282">
      <c r="A282" s="195" t="n"/>
      <c r="B282" s="183" t="n">
        <v>268</v>
      </c>
      <c r="C282" s="195" t="inlineStr">
        <is>
          <t>MONTIEL ROMAN  LUIS</t>
        </is>
      </c>
      <c r="D282" s="544" t="n">
        <v>300</v>
      </c>
      <c r="E282" s="545" t="n">
        <v>150</v>
      </c>
      <c r="F282" s="183" t="n">
        <v>1</v>
      </c>
      <c r="G282" s="546" t="n">
        <v>320</v>
      </c>
      <c r="H282" s="183" t="inlineStr">
        <is>
          <t>NO</t>
        </is>
      </c>
      <c r="I282" s="195" t="n"/>
      <c r="J282" s="196" t="n"/>
      <c r="K282" s="195" t="n"/>
      <c r="L282" s="195" t="n"/>
      <c r="M282" s="195" t="inlineStr">
        <is>
          <t>11 SUR 1909 ENTRE 19 Y 21 PTE.</t>
        </is>
      </c>
      <c r="N282" s="195" t="n">
        <v>2026</v>
      </c>
      <c r="O282" s="195" t="n"/>
      <c r="P282" s="195" t="n"/>
      <c r="Q282" s="195" t="n"/>
      <c r="R282" s="195" t="n"/>
      <c r="S282" s="195" t="n"/>
      <c r="T282" s="195" t="n"/>
      <c r="U282" s="195" t="n"/>
      <c r="V282" s="195" t="n"/>
      <c r="W282" s="195" t="n"/>
      <c r="X282" s="195" t="n"/>
      <c r="Y282" s="195" t="n"/>
      <c r="Z282" s="195" t="n"/>
      <c r="AA282" s="195" t="n"/>
    </row>
    <row r="283">
      <c r="A283" s="195" t="n"/>
      <c r="B283" s="183" t="n">
        <v>269</v>
      </c>
      <c r="C283" s="195" t="inlineStr">
        <is>
          <t>MONTIEL ROMAN MARINA</t>
        </is>
      </c>
      <c r="D283" s="544" t="n">
        <v>300</v>
      </c>
      <c r="E283" s="545" t="n">
        <v>150</v>
      </c>
      <c r="F283" s="183" t="n">
        <v>1</v>
      </c>
      <c r="G283" s="546" t="n">
        <v>320</v>
      </c>
      <c r="H283" s="183" t="inlineStr">
        <is>
          <t>NO</t>
        </is>
      </c>
      <c r="I283" s="195" t="n"/>
      <c r="J283" s="196" t="n"/>
      <c r="K283" s="195" t="n"/>
      <c r="L283" s="195" t="n"/>
      <c r="M283" s="195" t="inlineStr">
        <is>
          <t xml:space="preserve">19 PTE. ENTRE 11 Y 13 SUR </t>
        </is>
      </c>
      <c r="N283" s="195" t="n">
        <v>2026</v>
      </c>
      <c r="O283" s="195" t="n"/>
      <c r="P283" s="195" t="n"/>
      <c r="Q283" s="195" t="n"/>
      <c r="R283" s="195" t="n"/>
      <c r="S283" s="195" t="n"/>
      <c r="T283" s="195" t="n"/>
      <c r="U283" s="195" t="n"/>
      <c r="V283" s="195" t="n"/>
      <c r="W283" s="195" t="n"/>
      <c r="X283" s="195" t="n"/>
      <c r="Y283" s="195" t="n"/>
      <c r="Z283" s="195" t="n"/>
      <c r="AA283" s="195" t="n"/>
    </row>
    <row r="284">
      <c r="A284" s="195" t="n"/>
      <c r="B284" s="183" t="n">
        <v>270</v>
      </c>
      <c r="C284" s="195" t="inlineStr">
        <is>
          <t>MONTIEL ROMAN SUSANA</t>
        </is>
      </c>
      <c r="D284" s="544" t="n">
        <v>300</v>
      </c>
      <c r="E284" s="545" t="n">
        <v>150</v>
      </c>
      <c r="F284" s="183" t="n">
        <v>1</v>
      </c>
      <c r="G284" s="546" t="n">
        <v>320</v>
      </c>
      <c r="H284" s="183" t="inlineStr">
        <is>
          <t>NO</t>
        </is>
      </c>
      <c r="I284" s="195" t="n"/>
      <c r="J284" s="196" t="n"/>
      <c r="K284" s="195" t="n">
        <v>3</v>
      </c>
      <c r="L284" s="195" t="n"/>
      <c r="M284" s="195" t="inlineStr">
        <is>
          <t xml:space="preserve">19 PTE. ENTRE 11 Y 13 PTE. </t>
        </is>
      </c>
      <c r="N284" s="195" t="n">
        <v>2025</v>
      </c>
      <c r="O284" s="195" t="inlineStr">
        <is>
          <t>PAGADO</t>
        </is>
      </c>
      <c r="P284" s="195" t="inlineStr">
        <is>
          <t>PAGADO</t>
        </is>
      </c>
      <c r="Q284" s="195" t="inlineStr">
        <is>
          <t>PAGADO</t>
        </is>
      </c>
      <c r="R284" s="195" t="inlineStr">
        <is>
          <t>PAGADO</t>
        </is>
      </c>
      <c r="S284" s="195" t="inlineStr">
        <is>
          <t>PAGADO</t>
        </is>
      </c>
      <c r="T284" s="195" t="inlineStr">
        <is>
          <t>PAGADO</t>
        </is>
      </c>
      <c r="U284" s="195" t="inlineStr">
        <is>
          <t>PAGADO</t>
        </is>
      </c>
      <c r="V284" s="195" t="n"/>
      <c r="W284" s="195" t="n"/>
      <c r="X284" s="195" t="n"/>
      <c r="Y284" s="195" t="n"/>
      <c r="Z284" s="195" t="n"/>
      <c r="AA284" s="195" t="n"/>
    </row>
    <row r="285">
      <c r="A285" s="195" t="n"/>
      <c r="B285" s="183" t="n">
        <v>271</v>
      </c>
      <c r="C285" s="195" t="inlineStr">
        <is>
          <t xml:space="preserve">MONTIEL VILLEGAS ALMA ROSA </t>
        </is>
      </c>
      <c r="D285" s="544" t="n">
        <v>300</v>
      </c>
      <c r="E285" s="545" t="n">
        <v>150</v>
      </c>
      <c r="F285" s="183" t="n">
        <v>1</v>
      </c>
      <c r="G285" s="546" t="n">
        <v>320</v>
      </c>
      <c r="H285" s="183" t="n"/>
      <c r="I285" s="195" t="n"/>
      <c r="J285" s="196" t="n"/>
      <c r="K285" s="195" t="n"/>
      <c r="L285" s="195" t="n"/>
      <c r="M285" s="195" t="inlineStr">
        <is>
          <t xml:space="preserve">13 SUR ENTRE 19 Y 21 PTE- </t>
        </is>
      </c>
      <c r="N285" s="195" t="n">
        <v>2026</v>
      </c>
      <c r="O285" s="195" t="n"/>
      <c r="P285" s="195" t="n"/>
      <c r="Q285" s="195" t="n"/>
      <c r="R285" s="195" t="n"/>
      <c r="S285" s="195" t="n"/>
      <c r="T285" s="195" t="n"/>
      <c r="U285" s="195" t="n"/>
      <c r="V285" s="195" t="n"/>
      <c r="W285" s="195" t="n"/>
      <c r="X285" s="195" t="n"/>
      <c r="Y285" s="195" t="n"/>
      <c r="Z285" s="195" t="n"/>
      <c r="AA285" s="195" t="n"/>
    </row>
    <row r="286">
      <c r="A286" s="195" t="n"/>
      <c r="B286" s="183" t="n">
        <v>272</v>
      </c>
      <c r="C286" s="180" t="inlineStr">
        <is>
          <t>MONTIEL VILLEGAS KARINA</t>
        </is>
      </c>
      <c r="D286" s="552" t="n">
        <v>300</v>
      </c>
      <c r="E286" s="553" t="n">
        <v>150</v>
      </c>
      <c r="F286" s="183" t="n">
        <v>1</v>
      </c>
      <c r="G286" s="546" t="n"/>
      <c r="H286" s="183" t="n"/>
      <c r="I286" s="195" t="n"/>
      <c r="J286" s="196" t="n"/>
      <c r="K286" s="195" t="n"/>
      <c r="L286" s="195" t="n"/>
      <c r="M286" s="195" t="inlineStr">
        <is>
          <t>13 SUR ENTRE 19 Y 21 PTE.</t>
        </is>
      </c>
      <c r="N286" s="195" t="n">
        <v>2026</v>
      </c>
      <c r="O286" s="195" t="n"/>
      <c r="P286" s="195" t="n"/>
      <c r="Q286" s="195" t="n"/>
      <c r="R286" s="195" t="n"/>
      <c r="S286" s="195" t="n"/>
      <c r="T286" s="195" t="n"/>
      <c r="U286" s="195" t="n"/>
      <c r="V286" s="195" t="n"/>
      <c r="W286" s="195" t="n"/>
      <c r="X286" s="195" t="n"/>
      <c r="Y286" s="195" t="n"/>
      <c r="Z286" s="195" t="n"/>
      <c r="AA286" s="195" t="n"/>
    </row>
    <row r="287" ht="15" customHeight="1" s="308">
      <c r="A287" s="158" t="inlineStr">
        <is>
          <t>CAMBIO DE DOMICILIO</t>
        </is>
      </c>
      <c r="B287" s="183" t="n">
        <v>273</v>
      </c>
      <c r="C287" s="195" t="inlineStr">
        <is>
          <t>MONTIEL VILLEGAS MARINA</t>
        </is>
      </c>
      <c r="D287" s="544" t="n"/>
      <c r="E287" s="545" t="n"/>
      <c r="F287" s="183" t="n"/>
      <c r="G287" s="546" t="n"/>
      <c r="H287" s="183" t="n"/>
      <c r="I287" s="195" t="n">
        <v>1</v>
      </c>
      <c r="J287" s="196" t="n"/>
      <c r="K287" s="195" t="n"/>
      <c r="L287" s="195" t="n"/>
      <c r="M287" s="195" t="inlineStr">
        <is>
          <t>13 SUR ENTRE 19 Y 21 PTE.</t>
        </is>
      </c>
      <c r="N287" s="195" t="n">
        <v>0</v>
      </c>
      <c r="O287" s="195" t="inlineStr">
        <is>
          <t>PAGADO</t>
        </is>
      </c>
      <c r="P287" s="195" t="inlineStr">
        <is>
          <t>PAGADO</t>
        </is>
      </c>
      <c r="Q287" s="195" t="inlineStr">
        <is>
          <t>PAGADO</t>
        </is>
      </c>
      <c r="R287" s="195" t="inlineStr">
        <is>
          <t>PAGADO</t>
        </is>
      </c>
      <c r="S287" s="195" t="inlineStr">
        <is>
          <t>PAGADO</t>
        </is>
      </c>
      <c r="T287" s="195" t="n"/>
      <c r="U287" s="195" t="n"/>
      <c r="V287" s="195" t="n"/>
      <c r="W287" s="195" t="n"/>
      <c r="X287" s="195" t="n"/>
      <c r="Y287" s="195" t="n"/>
      <c r="Z287" s="195" t="n"/>
      <c r="AA287" s="158" t="inlineStr">
        <is>
          <t>CAMBIO DE DOMICILIO</t>
        </is>
      </c>
    </row>
    <row r="288">
      <c r="A288" s="195" t="n"/>
      <c r="B288" s="183" t="n">
        <v>274</v>
      </c>
      <c r="C288" s="195" t="inlineStr">
        <is>
          <t>MONTIEL VILLEGAS NOEMI</t>
        </is>
      </c>
      <c r="D288" s="544" t="n">
        <v>300</v>
      </c>
      <c r="E288" s="545" t="n">
        <v>150</v>
      </c>
      <c r="F288" s="183" t="n">
        <v>1</v>
      </c>
      <c r="G288" s="546" t="n">
        <v>320</v>
      </c>
      <c r="H288" s="183" t="n"/>
      <c r="I288" s="195" t="n"/>
      <c r="J288" s="196" t="n"/>
      <c r="K288" s="195" t="n"/>
      <c r="L288" s="195" t="n"/>
      <c r="M288" s="195" t="inlineStr">
        <is>
          <t>13 SUR ESQ. 19 PONIENTE</t>
        </is>
      </c>
      <c r="N288" s="195" t="n">
        <v>2026</v>
      </c>
      <c r="O288" s="195" t="n"/>
      <c r="P288" s="195" t="n"/>
      <c r="Q288" s="195" t="n"/>
      <c r="R288" s="195" t="n"/>
      <c r="S288" s="195" t="n"/>
      <c r="T288" s="195" t="n"/>
      <c r="U288" s="195" t="n"/>
      <c r="V288" s="195" t="n"/>
      <c r="W288" s="195" t="n"/>
      <c r="X288" s="195" t="n"/>
      <c r="Y288" s="195" t="n"/>
      <c r="Z288" s="195" t="n"/>
      <c r="AA288" s="195" t="n"/>
    </row>
    <row r="289">
      <c r="A289" s="195" t="n"/>
      <c r="B289" s="183" t="n">
        <v>275</v>
      </c>
      <c r="C289" s="195" t="inlineStr">
        <is>
          <t>MORALES AGUILERA ANA ELSA</t>
        </is>
      </c>
      <c r="D289" s="544" t="n">
        <v>300</v>
      </c>
      <c r="E289" s="545" t="n">
        <v>150</v>
      </c>
      <c r="F289" s="183" t="n">
        <v>1</v>
      </c>
      <c r="G289" s="546" t="n">
        <v>320</v>
      </c>
      <c r="H289" s="183" t="n"/>
      <c r="I289" s="195" t="n"/>
      <c r="J289" s="196" t="n"/>
      <c r="K289" s="195" t="n"/>
      <c r="L289" s="195" t="n"/>
      <c r="M289" s="195" t="inlineStr">
        <is>
          <t>15 SUR ENTRE 17 PTE. Y CANAL</t>
        </is>
      </c>
      <c r="N289" s="195" t="n">
        <v>2026</v>
      </c>
      <c r="O289" s="195" t="n"/>
      <c r="P289" s="195" t="n"/>
      <c r="Q289" s="195" t="n"/>
      <c r="R289" s="195" t="n"/>
      <c r="S289" s="195" t="n"/>
      <c r="T289" s="195" t="n"/>
      <c r="U289" s="195" t="n"/>
      <c r="V289" s="195" t="n"/>
      <c r="W289" s="195" t="n"/>
      <c r="X289" s="195" t="n"/>
      <c r="Y289" s="195" t="n"/>
      <c r="Z289" s="195" t="n"/>
      <c r="AA289" s="195" t="n"/>
    </row>
    <row r="290">
      <c r="A290" s="195" t="n"/>
      <c r="B290" s="183" t="n">
        <v>276</v>
      </c>
      <c r="C290" s="195" t="inlineStr">
        <is>
          <t>MORALES DE LOS SANTOS GONZALO</t>
        </is>
      </c>
      <c r="D290" s="544" t="n">
        <v>300</v>
      </c>
      <c r="E290" s="545" t="n">
        <v>150</v>
      </c>
      <c r="F290" s="183" t="n"/>
      <c r="G290" s="546" t="n">
        <v>320</v>
      </c>
      <c r="H290" s="183" t="n"/>
      <c r="I290" s="195" t="n">
        <v>1</v>
      </c>
      <c r="J290" s="196" t="n"/>
      <c r="K290" s="195" t="n"/>
      <c r="L290" s="195" t="n"/>
      <c r="M290" s="195" t="inlineStr">
        <is>
          <t xml:space="preserve">13 PTE ENTRE 17 Y 19 SUR </t>
        </is>
      </c>
      <c r="N290" s="195" t="n">
        <v>2026</v>
      </c>
      <c r="O290" s="195" t="n"/>
      <c r="P290" s="195" t="n"/>
      <c r="Q290" s="195" t="n"/>
      <c r="R290" s="195" t="n"/>
      <c r="S290" s="195" t="n"/>
      <c r="T290" s="195" t="n"/>
      <c r="U290" s="195" t="n"/>
      <c r="V290" s="195" t="n"/>
      <c r="W290" s="195" t="n"/>
      <c r="X290" s="195" t="n"/>
      <c r="Y290" s="195" t="n"/>
      <c r="Z290" s="195" t="n"/>
      <c r="AA290" s="195" t="n"/>
    </row>
    <row r="291">
      <c r="A291" s="195" t="n"/>
      <c r="B291" s="127" t="n">
        <v>277</v>
      </c>
      <c r="C291" s="195" t="inlineStr">
        <is>
          <t>MORALES DE LOS SANTOS MARTHA</t>
        </is>
      </c>
      <c r="D291" s="544" t="n">
        <v>300</v>
      </c>
      <c r="E291" s="545" t="n">
        <v>150</v>
      </c>
      <c r="F291" s="183" t="n">
        <v>1</v>
      </c>
      <c r="G291" s="546" t="n">
        <v>320</v>
      </c>
      <c r="H291" s="183" t="n"/>
      <c r="I291" s="195" t="n"/>
      <c r="J291" s="196" t="n"/>
      <c r="K291" s="195" t="n"/>
      <c r="L291" s="195" t="n"/>
      <c r="M291" s="195" t="inlineStr">
        <is>
          <t xml:space="preserve">13 PTE. ENTRE 17 Y 19 SUR </t>
        </is>
      </c>
      <c r="N291" s="195" t="n">
        <v>2026</v>
      </c>
      <c r="O291" s="195" t="n"/>
      <c r="P291" s="195" t="n"/>
      <c r="Q291" s="195" t="n"/>
      <c r="R291" s="195" t="n"/>
      <c r="S291" s="195" t="n"/>
      <c r="T291" s="195" t="n"/>
      <c r="U291" s="195" t="n"/>
      <c r="V291" s="195" t="n"/>
      <c r="W291" s="195" t="n"/>
      <c r="X291" s="195" t="n"/>
      <c r="Y291" s="195" t="n"/>
      <c r="Z291" s="195" t="n"/>
      <c r="AA291" s="195" t="n"/>
    </row>
    <row r="292">
      <c r="A292" s="195" t="n"/>
      <c r="B292" s="183" t="n">
        <v>278</v>
      </c>
      <c r="C292" s="195" t="inlineStr">
        <is>
          <t xml:space="preserve">MORALES GONZALEZ MANUEL </t>
        </is>
      </c>
      <c r="D292" s="544" t="n">
        <v>300</v>
      </c>
      <c r="E292" s="545" t="n">
        <v>150</v>
      </c>
      <c r="F292" s="183" t="n">
        <v>1</v>
      </c>
      <c r="G292" s="546" t="n">
        <v>320</v>
      </c>
      <c r="H292" s="183" t="n"/>
      <c r="I292" s="195" t="n"/>
      <c r="J292" s="196" t="n">
        <v>1</v>
      </c>
      <c r="K292" s="195" t="n"/>
      <c r="L292" s="195" t="n"/>
      <c r="M292" s="195" t="inlineStr">
        <is>
          <t xml:space="preserve">17 PTE. ENTRE 9 Y 11 SUR </t>
        </is>
      </c>
      <c r="N292" s="195" t="n">
        <v>2026</v>
      </c>
      <c r="O292" s="195" t="n"/>
      <c r="P292" s="195" t="n"/>
      <c r="Q292" s="195" t="n"/>
      <c r="R292" s="195" t="n"/>
      <c r="S292" s="195" t="n"/>
      <c r="T292" s="195" t="n"/>
      <c r="U292" s="195" t="n"/>
      <c r="V292" s="195" t="n"/>
      <c r="W292" s="195" t="n"/>
      <c r="X292" s="195" t="n"/>
      <c r="Y292" s="195" t="n"/>
      <c r="Z292" s="195" t="n"/>
      <c r="AA292" s="195" t="n"/>
    </row>
    <row r="293">
      <c r="A293" s="195" t="n"/>
      <c r="B293" s="183" t="n">
        <v>279</v>
      </c>
      <c r="C293" s="195" t="inlineStr">
        <is>
          <t>MORALES SANTOS ANGEL</t>
        </is>
      </c>
      <c r="D293" s="544" t="n">
        <v>300</v>
      </c>
      <c r="E293" s="545" t="n">
        <v>150</v>
      </c>
      <c r="F293" s="183" t="n">
        <v>1</v>
      </c>
      <c r="G293" s="546" t="n">
        <v>320</v>
      </c>
      <c r="H293" s="183" t="n"/>
      <c r="I293" s="195" t="n"/>
      <c r="J293" s="196" t="n"/>
      <c r="K293" s="195" t="n"/>
      <c r="L293" s="195" t="n"/>
      <c r="M293" s="195" t="inlineStr">
        <is>
          <t xml:space="preserve">21 PTE. ENTRE 13 Y 15 SUR </t>
        </is>
      </c>
      <c r="N293" s="195" t="n">
        <v>2026</v>
      </c>
      <c r="O293" s="195" t="n"/>
      <c r="P293" s="195" t="n"/>
      <c r="Q293" s="195" t="n"/>
      <c r="R293" s="195" t="n"/>
      <c r="S293" s="195" t="n"/>
      <c r="T293" s="195" t="n"/>
      <c r="U293" s="195" t="n"/>
      <c r="V293" s="195" t="n"/>
      <c r="W293" s="195" t="n"/>
      <c r="X293" s="195" t="n"/>
      <c r="Y293" s="195" t="n"/>
      <c r="Z293" s="195" t="n"/>
      <c r="AA293" s="195" t="n"/>
      <c r="AB293" t="inlineStr">
        <is>
          <t>PAGO 6  MULTAS DE ENERO A JUNIO 2019</t>
        </is>
      </c>
    </row>
    <row r="294">
      <c r="A294" s="195" t="n"/>
      <c r="B294" s="183" t="n">
        <v>280</v>
      </c>
      <c r="C294" s="195" t="inlineStr">
        <is>
          <t xml:space="preserve">MORO ORTIZ INES </t>
        </is>
      </c>
      <c r="D294" s="544" t="n">
        <v>300</v>
      </c>
      <c r="E294" s="545" t="n">
        <v>150</v>
      </c>
      <c r="F294" s="183" t="n">
        <v>1</v>
      </c>
      <c r="G294" s="546" t="n">
        <v>320</v>
      </c>
      <c r="H294" s="183" t="n"/>
      <c r="I294" s="195" t="n"/>
      <c r="J294" s="196" t="n"/>
      <c r="K294" s="195" t="n"/>
      <c r="L294" s="195" t="n"/>
      <c r="M294" s="195" t="inlineStr">
        <is>
          <t>15 PTE. ENTRE 11 Y 13 SUR</t>
        </is>
      </c>
      <c r="N294" s="195" t="n">
        <v>2026</v>
      </c>
      <c r="O294" s="195" t="n"/>
      <c r="P294" s="195" t="n"/>
      <c r="Q294" s="195" t="n"/>
      <c r="R294" s="195" t="n"/>
      <c r="S294" s="195" t="n"/>
      <c r="T294" s="195" t="n"/>
      <c r="U294" s="195" t="n"/>
      <c r="V294" s="195" t="n"/>
      <c r="W294" s="195" t="n"/>
      <c r="X294" s="195" t="n"/>
      <c r="Y294" s="195" t="n"/>
      <c r="Z294" s="195" t="n"/>
      <c r="AA294" s="195" t="n"/>
    </row>
    <row r="295">
      <c r="A295" s="195" t="n"/>
      <c r="B295" s="183" t="n">
        <v>281</v>
      </c>
      <c r="C295" s="195" t="inlineStr">
        <is>
          <t xml:space="preserve">MORO ORTIZ TOMASA </t>
        </is>
      </c>
      <c r="D295" s="544" t="n">
        <v>300</v>
      </c>
      <c r="E295" s="545" t="n">
        <v>150</v>
      </c>
      <c r="F295" s="183" t="n"/>
      <c r="G295" s="546" t="n">
        <v>320</v>
      </c>
      <c r="H295" s="183" t="n"/>
      <c r="I295" s="195" t="n"/>
      <c r="J295" s="196" t="n"/>
      <c r="K295" s="195" t="n"/>
      <c r="L295" s="195" t="inlineStr">
        <is>
          <t>SE DA DE BAJA 12 DE MAYODE 2024</t>
        </is>
      </c>
      <c r="M295" s="195" t="inlineStr">
        <is>
          <t xml:space="preserve">15 PTE. ENTRE 11 Y 13 SUR </t>
        </is>
      </c>
      <c r="N295" s="195" t="n"/>
      <c r="O295" s="195" t="n">
        <v>2019</v>
      </c>
      <c r="P295" s="195" t="inlineStr">
        <is>
          <t>PAGADO</t>
        </is>
      </c>
      <c r="Q295" s="195" t="inlineStr">
        <is>
          <t>PAGADO</t>
        </is>
      </c>
      <c r="R295" s="195" t="inlineStr">
        <is>
          <t>PAGADO</t>
        </is>
      </c>
      <c r="S295" s="195" t="inlineStr">
        <is>
          <t>PAGADO</t>
        </is>
      </c>
      <c r="T295" s="195" t="inlineStr">
        <is>
          <t>PAGADO</t>
        </is>
      </c>
      <c r="U295" s="195" t="inlineStr">
        <is>
          <t>PAGADO</t>
        </is>
      </c>
      <c r="V295" s="195" t="inlineStr">
        <is>
          <t>PAGADO</t>
        </is>
      </c>
      <c r="W295" s="195" t="inlineStr">
        <is>
          <t>PAGADO</t>
        </is>
      </c>
      <c r="X295" s="195" t="n"/>
      <c r="Y295" s="195" t="n"/>
      <c r="Z295" s="195" t="n"/>
      <c r="AA295" s="195" t="n"/>
    </row>
    <row r="296">
      <c r="A296" s="195" t="n"/>
      <c r="B296" s="183" t="n">
        <v>282</v>
      </c>
      <c r="C296" s="195" t="inlineStr">
        <is>
          <t>MOYA DIAZ FRANCISCO JAVIER</t>
        </is>
      </c>
      <c r="D296" s="544" t="n">
        <v>300</v>
      </c>
      <c r="E296" s="545" t="n">
        <v>150</v>
      </c>
      <c r="F296" s="183" t="n">
        <v>1</v>
      </c>
      <c r="G296" s="546" t="n">
        <v>320</v>
      </c>
      <c r="H296" s="183" t="inlineStr">
        <is>
          <t>NO</t>
        </is>
      </c>
      <c r="I296" s="195" t="n"/>
      <c r="J296" s="196" t="n"/>
      <c r="K296" s="195" t="n"/>
      <c r="L296" s="195" t="n"/>
      <c r="M296" s="195" t="inlineStr">
        <is>
          <t>9 SUR ENTRE 21 PTE. Y CANAL</t>
        </is>
      </c>
      <c r="N296" s="195" t="n">
        <v>2026</v>
      </c>
      <c r="O296" s="195" t="n"/>
      <c r="P296" s="195" t="n"/>
      <c r="Q296" s="195" t="n"/>
      <c r="R296" s="195" t="n"/>
      <c r="S296" s="195" t="n"/>
      <c r="T296" s="195" t="n"/>
      <c r="U296" s="195" t="n"/>
      <c r="V296" s="195" t="n"/>
      <c r="W296" s="195" t="n"/>
      <c r="X296" s="195" t="n"/>
      <c r="Y296" s="195" t="n"/>
      <c r="Z296" s="195" t="n"/>
      <c r="AA296" s="195" t="n"/>
    </row>
    <row r="297">
      <c r="A297" s="195" t="n"/>
      <c r="B297" s="183" t="n">
        <v>283</v>
      </c>
      <c r="C297" s="195" t="inlineStr">
        <is>
          <t xml:space="preserve">MOYA LOPEZ TOMAS RAFAEL </t>
        </is>
      </c>
      <c r="D297" s="544" t="n">
        <v>600</v>
      </c>
      <c r="E297" s="545" t="n">
        <v>300</v>
      </c>
      <c r="F297" s="183" t="n">
        <v>2</v>
      </c>
      <c r="G297" s="546" t="n">
        <v>320</v>
      </c>
      <c r="H297" s="183" t="inlineStr">
        <is>
          <t>NO</t>
        </is>
      </c>
      <c r="I297" s="195" t="n"/>
      <c r="J297" s="196" t="n"/>
      <c r="K297" s="195" t="n"/>
      <c r="L297" s="195" t="n"/>
      <c r="M297" s="195" t="inlineStr">
        <is>
          <t xml:space="preserve">21 PTE. ENTRE 7 SUR </t>
        </is>
      </c>
      <c r="N297" s="195" t="n">
        <v>2026</v>
      </c>
      <c r="O297" s="195" t="n"/>
      <c r="P297" s="195" t="n"/>
      <c r="Q297" s="195" t="n"/>
      <c r="R297" s="195" t="n"/>
      <c r="S297" s="195" t="n"/>
      <c r="T297" s="195" t="n"/>
      <c r="U297" s="195" t="n"/>
      <c r="V297" s="195" t="n"/>
      <c r="W297" s="195" t="n"/>
      <c r="X297" s="195" t="n"/>
      <c r="Y297" s="195" t="n"/>
      <c r="Z297" s="195" t="n"/>
      <c r="AA297" s="195" t="n"/>
    </row>
    <row r="298">
      <c r="A298" s="195" t="n"/>
      <c r="B298" s="183" t="n">
        <v>284</v>
      </c>
      <c r="C298" s="195" t="inlineStr">
        <is>
          <t>MOYA OREA FACUNDO</t>
        </is>
      </c>
      <c r="D298" s="544" t="n">
        <v>290</v>
      </c>
      <c r="E298" s="545" t="n">
        <v>150</v>
      </c>
      <c r="F298" s="183" t="n">
        <v>1</v>
      </c>
      <c r="G298" s="546" t="n">
        <v>320</v>
      </c>
      <c r="H298" s="183" t="n"/>
      <c r="I298" s="195" t="n"/>
      <c r="J298" s="196" t="n"/>
      <c r="K298" s="195" t="n"/>
      <c r="L298" s="195" t="n"/>
      <c r="M298" s="195" t="inlineStr">
        <is>
          <t xml:space="preserve">17 PTE. ENTRE 17 Y 19 SUR </t>
        </is>
      </c>
      <c r="N298" s="195" t="n">
        <v>2026</v>
      </c>
      <c r="O298" s="195" t="n"/>
      <c r="P298" s="195" t="n"/>
      <c r="Q298" s="195" t="n"/>
      <c r="R298" s="195" t="n"/>
      <c r="S298" s="195" t="n"/>
      <c r="T298" s="195" t="n"/>
      <c r="U298" s="195" t="n"/>
      <c r="V298" s="195" t="n"/>
      <c r="W298" s="195" t="n"/>
      <c r="X298" s="195" t="n"/>
      <c r="Y298" s="195" t="n"/>
      <c r="Z298" s="195" t="n"/>
      <c r="AA298" s="195" t="n"/>
    </row>
    <row r="299">
      <c r="A299" s="195" t="n"/>
      <c r="B299" s="183" t="n">
        <v>285</v>
      </c>
      <c r="C299" s="195" t="inlineStr">
        <is>
          <t xml:space="preserve">MOYA SANTOS CLAUDIA </t>
        </is>
      </c>
      <c r="D299" s="544" t="n">
        <v>300</v>
      </c>
      <c r="E299" s="545" t="n">
        <v>150</v>
      </c>
      <c r="F299" s="183" t="n">
        <v>2</v>
      </c>
      <c r="G299" s="546" t="n">
        <v>320</v>
      </c>
      <c r="H299" s="183" t="inlineStr">
        <is>
          <t>NO</t>
        </is>
      </c>
      <c r="I299" s="195" t="n"/>
      <c r="J299" s="196" t="n"/>
      <c r="K299" s="195" t="n"/>
      <c r="L299" s="195" t="n"/>
      <c r="M299" s="195" t="inlineStr">
        <is>
          <t xml:space="preserve">21 PTE. ENTRE 7 Y 9 SUR </t>
        </is>
      </c>
      <c r="N299" s="195" t="n">
        <v>2026</v>
      </c>
      <c r="O299" s="195" t="n"/>
      <c r="P299" s="195" t="n"/>
      <c r="Q299" s="195" t="n"/>
      <c r="R299" s="195" t="n"/>
      <c r="S299" s="195" t="n"/>
      <c r="T299" s="195" t="n"/>
      <c r="U299" s="195" t="n"/>
      <c r="V299" s="195" t="n"/>
      <c r="W299" s="195" t="n"/>
      <c r="X299" s="195" t="n"/>
      <c r="Y299" s="195" t="n"/>
      <c r="Z299" s="195" t="n"/>
      <c r="AA299" s="195" t="n"/>
    </row>
    <row r="300">
      <c r="A300" s="195" t="n"/>
      <c r="B300" s="183" t="n">
        <v>286</v>
      </c>
      <c r="C300" s="195" t="inlineStr">
        <is>
          <t>MOYA LOPEZ TOMAS RAFAEL</t>
        </is>
      </c>
      <c r="D300" s="544" t="n">
        <v>600</v>
      </c>
      <c r="E300" s="545" t="n">
        <v>300</v>
      </c>
      <c r="F300" s="183" t="n">
        <v>2</v>
      </c>
      <c r="G300" s="546" t="n">
        <v>320</v>
      </c>
      <c r="H300" s="183" t="inlineStr">
        <is>
          <t>NO</t>
        </is>
      </c>
      <c r="I300" s="195" t="n"/>
      <c r="J300" s="196" t="n"/>
      <c r="K300" s="195" t="n"/>
      <c r="L300" s="195" t="n"/>
      <c r="M300" s="195" t="inlineStr">
        <is>
          <t>21 PTE. ENTRE 7 Y 9 SUR</t>
        </is>
      </c>
      <c r="N300" s="195" t="n">
        <v>2026</v>
      </c>
      <c r="O300" s="195" t="n"/>
      <c r="P300" s="195" t="n"/>
      <c r="Q300" s="195" t="n"/>
      <c r="R300" s="195" t="n"/>
      <c r="S300" s="195" t="n"/>
      <c r="T300" s="195" t="n"/>
      <c r="U300" s="195" t="n"/>
      <c r="V300" s="195" t="n"/>
      <c r="W300" s="195" t="n"/>
      <c r="X300" s="195" t="n"/>
      <c r="Y300" s="195" t="n"/>
      <c r="Z300" s="195" t="n"/>
      <c r="AA300" s="195" t="n"/>
    </row>
    <row r="301" ht="15" customHeight="1" s="308">
      <c r="A301" s="158" t="inlineStr">
        <is>
          <t>FINADA</t>
        </is>
      </c>
      <c r="B301" s="183" t="n">
        <v>287</v>
      </c>
      <c r="C301" s="195" t="inlineStr">
        <is>
          <t>MOYA ZAMBRANO ALICIA</t>
        </is>
      </c>
      <c r="D301" s="544" t="n"/>
      <c r="E301" s="545" t="n"/>
      <c r="F301" s="183" t="n"/>
      <c r="G301" s="546" t="n">
        <v>320</v>
      </c>
      <c r="H301" s="183" t="inlineStr">
        <is>
          <t>NO</t>
        </is>
      </c>
      <c r="I301" s="195" t="n"/>
      <c r="J301" s="196" t="n"/>
      <c r="K301" s="195" t="n"/>
      <c r="L301" s="195" t="n"/>
      <c r="M301" s="195" t="inlineStr">
        <is>
          <t>9 SUR NO. 2008 ENTRE 21 PTE. Y CANAL</t>
        </is>
      </c>
      <c r="N301" s="195" t="n">
        <v>2016</v>
      </c>
      <c r="O301" s="195" t="inlineStr">
        <is>
          <t>PAGADO</t>
        </is>
      </c>
      <c r="P301" s="195" t="inlineStr">
        <is>
          <t>CORTADA</t>
        </is>
      </c>
      <c r="Q301" s="195" t="inlineStr">
        <is>
          <t>CORTADA</t>
        </is>
      </c>
      <c r="R301" s="195" t="inlineStr">
        <is>
          <t>PAGADO</t>
        </is>
      </c>
      <c r="S301" s="195" t="inlineStr">
        <is>
          <t>PAGADO</t>
        </is>
      </c>
      <c r="T301" s="195" t="inlineStr">
        <is>
          <t>PAGADO</t>
        </is>
      </c>
      <c r="U301" s="195" t="inlineStr">
        <is>
          <t>PAGADO</t>
        </is>
      </c>
      <c r="V301" s="195" t="n"/>
      <c r="W301" s="195" t="n"/>
      <c r="X301" s="195" t="n"/>
      <c r="Y301" s="195" t="n"/>
      <c r="Z301" s="195" t="n"/>
      <c r="AA301" s="158" t="inlineStr">
        <is>
          <t>FINADA</t>
        </is>
      </c>
    </row>
    <row r="302">
      <c r="A302" s="195" t="n"/>
      <c r="B302" s="183" t="n">
        <v>288</v>
      </c>
      <c r="C302" s="195" t="inlineStr">
        <is>
          <t>MOYA ZAMBRANO ROSA</t>
        </is>
      </c>
      <c r="D302" s="544" t="n">
        <v>300</v>
      </c>
      <c r="E302" s="545" t="n">
        <v>150</v>
      </c>
      <c r="F302" s="183" t="n">
        <v>1</v>
      </c>
      <c r="G302" s="546" t="n">
        <v>320</v>
      </c>
      <c r="H302" s="183" t="inlineStr">
        <is>
          <t>NO</t>
        </is>
      </c>
      <c r="I302" s="195" t="n"/>
      <c r="J302" s="196" t="n"/>
      <c r="K302" s="195" t="n"/>
      <c r="L302" s="195" t="n"/>
      <c r="M302" s="195" t="inlineStr">
        <is>
          <t>9 SUR NO. 2008 ENTRE 21 PTE. Y CANAL</t>
        </is>
      </c>
      <c r="N302" s="195" t="n">
        <v>2026</v>
      </c>
      <c r="O302" s="195" t="n"/>
      <c r="P302" s="195" t="n"/>
      <c r="Q302" s="195" t="n"/>
      <c r="R302" s="195" t="n"/>
      <c r="S302" s="195" t="n"/>
      <c r="T302" s="195" t="n"/>
      <c r="U302" s="195" t="n"/>
      <c r="V302" s="195" t="n"/>
      <c r="W302" s="195" t="n"/>
      <c r="X302" s="195" t="n"/>
      <c r="Y302" s="195" t="n"/>
      <c r="Z302" s="195" t="n"/>
      <c r="AA302" s="195" t="n"/>
    </row>
    <row r="303">
      <c r="A303" s="195" t="n"/>
      <c r="B303" s="183" t="n">
        <v>289</v>
      </c>
      <c r="C303" s="195" t="inlineStr">
        <is>
          <t>RODRIGUEZ SANTOS MAURICIO</t>
        </is>
      </c>
      <c r="D303" s="544" t="n">
        <v>300</v>
      </c>
      <c r="E303" s="545" t="n">
        <v>150</v>
      </c>
      <c r="F303" s="183" t="n">
        <v>1</v>
      </c>
      <c r="G303" s="546" t="n">
        <v>640</v>
      </c>
      <c r="H303" s="183" t="n"/>
      <c r="I303" s="195" t="n"/>
      <c r="J303" s="196" t="n"/>
      <c r="K303" s="195" t="n"/>
      <c r="L303" s="195" t="n"/>
      <c r="M303" s="195" t="inlineStr">
        <is>
          <t xml:space="preserve">CALLE NO 19 PONIENTE NO 1702 </t>
        </is>
      </c>
      <c r="N303" s="195" t="n">
        <v>2026</v>
      </c>
      <c r="O303" s="195" t="n"/>
      <c r="P303" s="195" t="n"/>
      <c r="Q303" s="195" t="n"/>
      <c r="R303" s="195" t="n"/>
      <c r="S303" s="195" t="n"/>
      <c r="T303" s="195" t="n"/>
      <c r="U303" s="195" t="n"/>
      <c r="V303" s="195" t="n"/>
      <c r="W303" s="195" t="n"/>
      <c r="X303" s="195" t="n"/>
      <c r="Y303" s="195" t="n"/>
      <c r="Z303" s="195" t="n"/>
      <c r="AA303" s="195" t="n"/>
    </row>
    <row r="304">
      <c r="A304" s="195" t="n"/>
      <c r="B304" s="183" t="n">
        <v>290</v>
      </c>
      <c r="C304" s="195" t="inlineStr">
        <is>
          <t>NIÑO ROMERO NOE</t>
        </is>
      </c>
      <c r="D304" s="544" t="n">
        <v>300</v>
      </c>
      <c r="E304" s="545" t="n">
        <v>150</v>
      </c>
      <c r="F304" s="183" t="n">
        <v>1</v>
      </c>
      <c r="G304" s="546" t="n">
        <v>320</v>
      </c>
      <c r="H304" s="183" t="n"/>
      <c r="I304" s="195" t="n"/>
      <c r="J304" s="196" t="n"/>
      <c r="K304" s="195" t="n"/>
      <c r="L304" s="195" t="n"/>
      <c r="M304" s="195" t="inlineStr">
        <is>
          <t>DIAGONAL PREPA</t>
        </is>
      </c>
      <c r="N304" s="195" t="n">
        <v>2026</v>
      </c>
      <c r="O304" s="195" t="n"/>
      <c r="P304" s="195" t="n"/>
      <c r="Q304" s="195" t="n"/>
      <c r="R304" s="195" t="n"/>
      <c r="S304" s="195" t="n"/>
      <c r="T304" s="195" t="n"/>
      <c r="U304" s="195" t="n"/>
      <c r="V304" s="195" t="n"/>
      <c r="W304" s="195" t="n"/>
      <c r="X304" s="195" t="n"/>
      <c r="Y304" s="195" t="n"/>
      <c r="Z304" s="195" t="n"/>
      <c r="AA304" s="195" t="n"/>
    </row>
    <row r="305">
      <c r="A305" s="195" t="n"/>
      <c r="B305" s="183" t="n">
        <v>291</v>
      </c>
      <c r="C305" s="180" t="inlineStr">
        <is>
          <t xml:space="preserve">NIÑO ROMERO RUBEN </t>
        </is>
      </c>
      <c r="D305" s="552" t="n">
        <v>300</v>
      </c>
      <c r="E305" s="553" t="n">
        <v>150</v>
      </c>
      <c r="F305" s="183" t="n">
        <v>1</v>
      </c>
      <c r="G305" s="546" t="n"/>
      <c r="H305" s="183" t="n"/>
      <c r="I305" s="195" t="n">
        <v>1</v>
      </c>
      <c r="J305" s="196" t="n"/>
      <c r="K305" s="195" t="n"/>
      <c r="L305" s="195" t="n"/>
      <c r="M305" s="195" t="inlineStr">
        <is>
          <t xml:space="preserve">DIAGONAL PREPA </t>
        </is>
      </c>
      <c r="N305" s="195" t="n">
        <v>2026</v>
      </c>
      <c r="O305" s="195" t="n"/>
      <c r="P305" s="195" t="n"/>
      <c r="Q305" s="195" t="n"/>
      <c r="R305" s="195" t="n"/>
      <c r="S305" s="195" t="n"/>
      <c r="T305" s="195" t="n"/>
      <c r="U305" s="195" t="n"/>
      <c r="V305" s="195" t="n"/>
      <c r="W305" s="195" t="n"/>
      <c r="X305" s="195" t="n"/>
      <c r="Y305" s="195" t="n"/>
      <c r="Z305" s="195" t="n"/>
      <c r="AA305" s="195" t="n"/>
      <c r="AB305" s="93" t="inlineStr">
        <is>
          <t>MULTAS PAGADAS</t>
        </is>
      </c>
    </row>
    <row r="306">
      <c r="A306" s="195" t="n"/>
      <c r="B306" s="183" t="inlineStr">
        <is>
          <t>291A</t>
        </is>
      </c>
      <c r="C306" s="180" t="inlineStr">
        <is>
          <t>NIÑO ROSAS JOHANA</t>
        </is>
      </c>
      <c r="D306" s="552" t="n">
        <v>300</v>
      </c>
      <c r="E306" s="553" t="n">
        <v>150</v>
      </c>
      <c r="F306" s="183" t="n"/>
      <c r="G306" s="546" t="n"/>
      <c r="H306" s="183" t="n"/>
      <c r="I306" s="195" t="n">
        <v>1</v>
      </c>
      <c r="J306" s="196" t="n"/>
      <c r="K306" s="195" t="n"/>
      <c r="L306" s="195" t="n"/>
      <c r="M306" s="195" t="inlineStr">
        <is>
          <t>DIAGONAL PREPA</t>
        </is>
      </c>
      <c r="N306" s="195" t="n">
        <v>2026</v>
      </c>
      <c r="O306" s="195" t="n"/>
      <c r="P306" s="195" t="n"/>
      <c r="Q306" s="195" t="n"/>
      <c r="R306" s="195" t="n"/>
      <c r="S306" s="195" t="n"/>
      <c r="T306" s="195" t="n"/>
      <c r="U306" s="195" t="n"/>
      <c r="V306" s="195" t="n"/>
      <c r="W306" s="195" t="n"/>
      <c r="X306" s="195" t="n"/>
      <c r="Y306" s="195" t="n"/>
      <c r="Z306" s="195" t="n"/>
      <c r="AA306" s="195" t="n"/>
      <c r="AB306" s="93" t="n"/>
    </row>
    <row r="307">
      <c r="A307" s="195" t="n"/>
      <c r="B307" s="183" t="n">
        <v>292</v>
      </c>
      <c r="C307" s="195" t="inlineStr">
        <is>
          <t>NOGALES REYES MARGARITA</t>
        </is>
      </c>
      <c r="D307" s="544" t="n"/>
      <c r="E307" s="545" t="n"/>
      <c r="F307" s="183" t="n">
        <v>1</v>
      </c>
      <c r="G307" s="546" t="n">
        <v>320</v>
      </c>
      <c r="H307" s="183" t="n"/>
      <c r="I307" s="195" t="n"/>
      <c r="J307" s="196" t="n"/>
      <c r="K307" s="195" t="n"/>
      <c r="L307" s="195" t="inlineStr">
        <is>
          <t>CORTADA</t>
        </is>
      </c>
      <c r="M307" s="195" t="inlineStr">
        <is>
          <t xml:space="preserve">15 SUR ENTRE 19 Y 21 PTE. </t>
        </is>
      </c>
      <c r="N307" s="195" t="n">
        <v>2019</v>
      </c>
      <c r="O307" s="195" t="inlineStr">
        <is>
          <t>PAGADO</t>
        </is>
      </c>
      <c r="P307" s="195" t="inlineStr">
        <is>
          <t xml:space="preserve">PAGADO </t>
        </is>
      </c>
      <c r="Q307" s="195" t="inlineStr">
        <is>
          <t>PAGADO</t>
        </is>
      </c>
      <c r="R307" s="195" t="inlineStr">
        <is>
          <t>PAGADO</t>
        </is>
      </c>
      <c r="S307" s="195" t="inlineStr">
        <is>
          <t>PAGADO</t>
        </is>
      </c>
      <c r="T307" s="195" t="inlineStr">
        <is>
          <t>PAGADO</t>
        </is>
      </c>
      <c r="U307" s="195" t="inlineStr">
        <is>
          <t>PAGADO</t>
        </is>
      </c>
      <c r="V307" s="195" t="inlineStr">
        <is>
          <t>PAGADO</t>
        </is>
      </c>
      <c r="W307" s="195" t="n"/>
      <c r="X307" s="195" t="n"/>
      <c r="Y307" s="195" t="n"/>
      <c r="Z307" s="195" t="n"/>
      <c r="AA307" s="195" t="n"/>
    </row>
    <row r="308">
      <c r="A308" s="195" t="n"/>
      <c r="B308" s="183" t="n">
        <v>293</v>
      </c>
      <c r="C308" s="195" t="inlineStr">
        <is>
          <t xml:space="preserve">NORATO DE LA ROSA JUAN </t>
        </is>
      </c>
      <c r="D308" s="544" t="n">
        <v>300</v>
      </c>
      <c r="E308" s="545" t="n">
        <v>150</v>
      </c>
      <c r="F308" s="183" t="n">
        <v>1</v>
      </c>
      <c r="G308" s="546" t="n"/>
      <c r="H308" s="183" t="n"/>
      <c r="I308" s="195" t="n"/>
      <c r="J308" s="196" t="n"/>
      <c r="K308" s="195" t="n"/>
      <c r="L308" s="195" t="n"/>
      <c r="M308" s="195" t="inlineStr">
        <is>
          <t>13 SUR 1511  ENTRE 15 Y 17 PTE.</t>
        </is>
      </c>
      <c r="N308" s="195" t="n">
        <v>2026</v>
      </c>
      <c r="O308" s="195" t="n"/>
      <c r="P308" s="195" t="n"/>
      <c r="Q308" s="195" t="n"/>
      <c r="R308" s="195" t="n"/>
      <c r="S308" s="195" t="n"/>
      <c r="T308" s="195" t="n"/>
      <c r="U308" s="195" t="n"/>
      <c r="V308" s="195" t="n"/>
      <c r="W308" s="195" t="n"/>
      <c r="X308" s="195" t="n"/>
      <c r="Y308" s="195" t="n"/>
      <c r="Z308" s="195" t="n"/>
      <c r="AA308" s="195" t="n"/>
    </row>
    <row r="309">
      <c r="A309" s="195" t="n"/>
      <c r="B309" s="183" t="n">
        <v>294</v>
      </c>
      <c r="C309" s="195" t="inlineStr">
        <is>
          <t>NOTARIO LEON JOSE LUIS</t>
        </is>
      </c>
      <c r="D309" s="544" t="n">
        <v>300</v>
      </c>
      <c r="E309" s="545" t="n">
        <v>150</v>
      </c>
      <c r="F309" s="183" t="n">
        <v>1</v>
      </c>
      <c r="G309" s="546" t="n">
        <v>320</v>
      </c>
      <c r="H309" s="183" t="n"/>
      <c r="I309" s="195" t="n">
        <v>1</v>
      </c>
      <c r="J309" s="196" t="n"/>
      <c r="K309" s="195" t="n"/>
      <c r="L309" s="195" t="n"/>
      <c r="M309" s="195" t="inlineStr">
        <is>
          <t xml:space="preserve">9 SUR ENTE 13 Y 15 PTE. </t>
        </is>
      </c>
      <c r="N309" s="195" t="n">
        <v>2026</v>
      </c>
      <c r="O309" s="195" t="n"/>
      <c r="P309" s="195" t="n"/>
      <c r="Q309" s="195" t="n"/>
      <c r="R309" s="195" t="n"/>
      <c r="S309" s="195" t="n"/>
      <c r="T309" s="195" t="n"/>
      <c r="U309" s="195" t="n"/>
      <c r="V309" s="195" t="n"/>
      <c r="W309" s="195" t="n"/>
      <c r="X309" s="195" t="n"/>
      <c r="Y309" s="195" t="n"/>
      <c r="Z309" s="195" t="n"/>
      <c r="AA309" s="195" t="n"/>
      <c r="AB309" t="inlineStr">
        <is>
          <t>PAGO DE 1 INQ. DE MARZO Y ABRIL 2020</t>
        </is>
      </c>
    </row>
    <row r="310">
      <c r="A310" s="195" t="n"/>
      <c r="B310" s="183" t="n">
        <v>295</v>
      </c>
      <c r="C310" s="195" t="inlineStr">
        <is>
          <t>NOTARIO LEON CARLOS</t>
        </is>
      </c>
      <c r="D310" s="544" t="n">
        <v>300</v>
      </c>
      <c r="E310" s="545" t="n">
        <v>150</v>
      </c>
      <c r="F310" s="183" t="n">
        <v>1</v>
      </c>
      <c r="G310" s="546" t="n">
        <v>320</v>
      </c>
      <c r="H310" s="183" t="n"/>
      <c r="I310" s="195" t="n"/>
      <c r="J310" s="196" t="n"/>
      <c r="K310" s="195" t="n"/>
      <c r="L310" s="195" t="n"/>
      <c r="M310" s="195" t="inlineStr">
        <is>
          <t>9 SUR ENTRE 13 Y 15 PTE</t>
        </is>
      </c>
      <c r="N310" s="195" t="n">
        <v>2026</v>
      </c>
      <c r="O310" s="195" t="n"/>
      <c r="P310" s="195" t="n"/>
      <c r="Q310" s="195" t="n"/>
      <c r="R310" s="195" t="n"/>
      <c r="S310" s="195" t="n"/>
      <c r="T310" s="195" t="n"/>
      <c r="U310" s="195" t="n"/>
      <c r="V310" s="195" t="n"/>
      <c r="W310" s="195" t="n"/>
      <c r="X310" s="195" t="n"/>
      <c r="Y310" s="195" t="n"/>
      <c r="Z310" s="195" t="n"/>
      <c r="AA310" s="195" t="n"/>
    </row>
    <row r="311">
      <c r="A311" s="195" t="n"/>
      <c r="B311" s="183" t="inlineStr">
        <is>
          <t>295A</t>
        </is>
      </c>
      <c r="C311" s="195" t="inlineStr">
        <is>
          <t>NOTARIO LUNA CARLOS URIEL</t>
        </is>
      </c>
      <c r="D311" s="544" t="n">
        <v>300</v>
      </c>
      <c r="E311" s="545" t="n">
        <v>150</v>
      </c>
      <c r="F311" s="183" t="n"/>
      <c r="G311" s="546" t="n"/>
      <c r="H311" s="183" t="n"/>
      <c r="I311" s="195" t="n">
        <v>1</v>
      </c>
      <c r="J311" s="196" t="n"/>
      <c r="K311" s="195" t="n"/>
      <c r="L311" s="195" t="inlineStr">
        <is>
          <t>SE DA DE ALTA 18 DE MAYO DE 2025</t>
        </is>
      </c>
      <c r="M311" s="195" t="inlineStr">
        <is>
          <t>9 SUR 1302 ENTRE 13 Y 15 PTE</t>
        </is>
      </c>
      <c r="N311" s="195" t="n">
        <v>2026</v>
      </c>
      <c r="O311" s="195" t="n"/>
      <c r="P311" s="195" t="n"/>
      <c r="Q311" s="195" t="n"/>
      <c r="R311" s="195" t="n"/>
      <c r="S311" s="195" t="n"/>
      <c r="T311" s="195" t="n"/>
      <c r="U311" s="195" t="n"/>
      <c r="V311" s="195" t="n"/>
      <c r="W311" s="195" t="n"/>
      <c r="X311" s="195" t="n"/>
      <c r="Y311" s="195" t="n"/>
      <c r="Z311" s="195" t="n"/>
      <c r="AA311" s="195" t="n"/>
    </row>
    <row r="312">
      <c r="A312" s="195" t="n"/>
      <c r="B312" s="183" t="n">
        <v>296</v>
      </c>
      <c r="C312" s="195" t="inlineStr">
        <is>
          <t>NOTARIO LIMON  CONCEPCION</t>
        </is>
      </c>
      <c r="D312" s="544" t="n">
        <v>300</v>
      </c>
      <c r="E312" s="545" t="n">
        <v>150</v>
      </c>
      <c r="F312" s="183" t="n">
        <v>1</v>
      </c>
      <c r="G312" s="546" t="n">
        <v>320</v>
      </c>
      <c r="H312" s="183" t="n"/>
      <c r="I312" s="195" t="n"/>
      <c r="J312" s="196" t="n"/>
      <c r="K312" s="195" t="n"/>
      <c r="L312" s="195" t="n"/>
      <c r="M312" s="195" t="inlineStr">
        <is>
          <t xml:space="preserve">17 PTE. Y 13 SUR </t>
        </is>
      </c>
      <c r="N312" s="195" t="n">
        <v>2026</v>
      </c>
      <c r="O312" s="195" t="n"/>
      <c r="P312" s="195" t="n"/>
      <c r="Q312" s="195" t="n"/>
      <c r="R312" s="195" t="n"/>
      <c r="S312" s="195" t="n"/>
      <c r="T312" s="195" t="n"/>
      <c r="U312" s="195" t="n"/>
      <c r="V312" s="195" t="n"/>
      <c r="W312" s="195" t="n"/>
      <c r="X312" s="195" t="n"/>
      <c r="Y312" s="195" t="n"/>
      <c r="Z312" s="195" t="n"/>
      <c r="AA312" s="195" t="n"/>
    </row>
    <row r="313" ht="15" customHeight="1" s="308">
      <c r="A313" s="158" t="inlineStr">
        <is>
          <t>CAMBIO DE DOMICILIO</t>
        </is>
      </c>
      <c r="B313" s="183" t="n">
        <v>297</v>
      </c>
      <c r="C313" s="195" t="inlineStr">
        <is>
          <t xml:space="preserve">PELAEZ VALENTIN ALEJANDRA ISAMAR </t>
        </is>
      </c>
      <c r="D313" s="544" t="n"/>
      <c r="E313" s="545" t="n"/>
      <c r="F313" s="183" t="n"/>
      <c r="G313" s="546" t="n"/>
      <c r="H313" s="183" t="n"/>
      <c r="I313" s="195" t="n">
        <v>1</v>
      </c>
      <c r="J313" s="196" t="n"/>
      <c r="K313" s="195" t="n"/>
      <c r="L313" s="195" t="n"/>
      <c r="M313" s="195" t="inlineStr">
        <is>
          <t xml:space="preserve">17 SUR 1702 A </t>
        </is>
      </c>
      <c r="N313" s="195" t="n">
        <v>0</v>
      </c>
      <c r="O313" s="195" t="n"/>
      <c r="P313" s="195" t="n"/>
      <c r="Q313" s="195" t="n"/>
      <c r="R313" s="195" t="n"/>
      <c r="S313" s="195" t="n"/>
      <c r="T313" s="195" t="n"/>
      <c r="U313" s="195" t="n"/>
      <c r="V313" s="195" t="n"/>
      <c r="W313" s="195" t="n"/>
      <c r="X313" s="195" t="n"/>
      <c r="Y313" s="195" t="n"/>
      <c r="Z313" s="195" t="n"/>
      <c r="AA313" s="158" t="inlineStr">
        <is>
          <t>CAMBIO DE DOMICILIO</t>
        </is>
      </c>
    </row>
    <row r="314" ht="15" customHeight="1" s="308">
      <c r="A314" s="158" t="inlineStr">
        <is>
          <t>CAMBIO DE DOMICILIO</t>
        </is>
      </c>
      <c r="B314" s="183" t="n">
        <v>298</v>
      </c>
      <c r="C314" s="195" t="inlineStr">
        <is>
          <t>NOTARIO LEON MIGUEL</t>
        </is>
      </c>
      <c r="D314" s="544" t="n"/>
      <c r="E314" s="545" t="n"/>
      <c r="F314" s="183" t="n"/>
      <c r="G314" s="546" t="n">
        <v>320</v>
      </c>
      <c r="H314" s="183" t="n"/>
      <c r="I314" s="195" t="n">
        <v>1</v>
      </c>
      <c r="J314" s="196" t="n"/>
      <c r="K314" s="195" t="n"/>
      <c r="L314" s="195" t="n"/>
      <c r="M314" s="195" t="inlineStr">
        <is>
          <t xml:space="preserve">9 SUR ENTRE 13 Y 15 PTE. </t>
        </is>
      </c>
      <c r="N314" s="195" t="n">
        <v>0</v>
      </c>
      <c r="O314" s="195" t="n"/>
      <c r="P314" s="195" t="n"/>
      <c r="Q314" s="195" t="n"/>
      <c r="R314" s="195" t="n"/>
      <c r="S314" s="195" t="n"/>
      <c r="T314" s="195" t="n"/>
      <c r="U314" s="195" t="n"/>
      <c r="V314" s="195" t="n"/>
      <c r="W314" s="195" t="n"/>
      <c r="X314" s="195" t="n"/>
      <c r="Y314" s="195" t="n"/>
      <c r="Z314" s="195" t="n"/>
      <c r="AA314" s="158" t="inlineStr">
        <is>
          <t>CAMBIO DE DOMICILIO</t>
        </is>
      </c>
      <c r="AB314" t="inlineStr">
        <is>
          <t>dado de baja ya no  vive en el barrio</t>
        </is>
      </c>
    </row>
    <row r="315" ht="15" customHeight="1" s="308">
      <c r="A315" s="158" t="inlineStr">
        <is>
          <t>CORTADA 2019</t>
        </is>
      </c>
      <c r="B315" s="183" t="n">
        <v>299</v>
      </c>
      <c r="C315" s="180" t="inlineStr">
        <is>
          <t xml:space="preserve">OJEDA NOTARIO AGUSTIN </t>
        </is>
      </c>
      <c r="D315" s="552" t="n"/>
      <c r="E315" s="553" t="n"/>
      <c r="F315" s="183" t="n">
        <v>1</v>
      </c>
      <c r="G315" s="546" t="n"/>
      <c r="H315" s="183" t="n"/>
      <c r="I315" s="195" t="n"/>
      <c r="J315" s="196" t="n"/>
      <c r="K315" s="195" t="n"/>
      <c r="L315" s="195" t="n"/>
      <c r="M315" s="195" t="inlineStr">
        <is>
          <t>DIAGONAL PREPA</t>
        </is>
      </c>
      <c r="N315" s="195" t="n">
        <v>0</v>
      </c>
      <c r="O315" s="195" t="inlineStr">
        <is>
          <t>PAGADO</t>
        </is>
      </c>
      <c r="P315" s="195" t="inlineStr">
        <is>
          <t>PAGADO</t>
        </is>
      </c>
      <c r="Q315" s="195" t="inlineStr">
        <is>
          <t>PAGADO</t>
        </is>
      </c>
      <c r="R315" s="195" t="inlineStr">
        <is>
          <t>PAGADO</t>
        </is>
      </c>
      <c r="S315" s="195" t="inlineStr">
        <is>
          <t>PAGADO</t>
        </is>
      </c>
      <c r="T315" s="195" t="inlineStr">
        <is>
          <t>PAGADO</t>
        </is>
      </c>
      <c r="U315" s="195" t="inlineStr">
        <is>
          <t>PAGADO</t>
        </is>
      </c>
      <c r="V315" s="195" t="inlineStr">
        <is>
          <t>PAGADO</t>
        </is>
      </c>
      <c r="W315" s="195" t="inlineStr">
        <is>
          <t>CORTADA</t>
        </is>
      </c>
      <c r="X315" s="195" t="n"/>
      <c r="Y315" s="195" t="n"/>
      <c r="Z315" s="195" t="n"/>
      <c r="AA315" s="158" t="inlineStr">
        <is>
          <t>CORTADA 2019</t>
        </is>
      </c>
    </row>
    <row r="316">
      <c r="A316" s="195" t="n"/>
      <c r="B316" s="183" t="n">
        <v>300</v>
      </c>
      <c r="C316" s="195" t="inlineStr">
        <is>
          <t xml:space="preserve">OJEDA NOTARIO ROMAN </t>
        </is>
      </c>
      <c r="D316" s="544" t="n">
        <v>300</v>
      </c>
      <c r="E316" s="545" t="n">
        <v>150</v>
      </c>
      <c r="F316" s="183" t="n">
        <v>1</v>
      </c>
      <c r="G316" s="546" t="n">
        <v>320</v>
      </c>
      <c r="H316" s="183" t="n"/>
      <c r="I316" s="195" t="n"/>
      <c r="J316" s="196" t="n"/>
      <c r="K316" s="195" t="n"/>
      <c r="L316" s="195" t="n"/>
      <c r="M316" s="195" t="inlineStr">
        <is>
          <t>19 SUR ENTRE 15 Y 17 PTE.</t>
        </is>
      </c>
      <c r="N316" s="195" t="n">
        <v>2026</v>
      </c>
      <c r="O316" s="195" t="n"/>
      <c r="P316" s="195" t="n"/>
      <c r="Q316" s="195" t="n"/>
      <c r="R316" s="195" t="n"/>
      <c r="S316" s="195" t="n"/>
      <c r="T316" s="195" t="n"/>
      <c r="U316" s="195" t="n"/>
      <c r="V316" s="195" t="n"/>
      <c r="W316" s="195" t="n"/>
      <c r="X316" s="195" t="n"/>
      <c r="Y316" s="195" t="n"/>
      <c r="Z316" s="195" t="n"/>
      <c r="AA316" s="195" t="n"/>
    </row>
    <row r="317">
      <c r="A317" s="195" t="n"/>
      <c r="B317" s="183" t="n">
        <v>301</v>
      </c>
      <c r="C317" s="195" t="inlineStr">
        <is>
          <t>OJEDA RODRIGUEZ CONCEPCION</t>
        </is>
      </c>
      <c r="D317" s="544" t="n"/>
      <c r="E317" s="545" t="n"/>
      <c r="F317" s="183" t="n">
        <v>1</v>
      </c>
      <c r="G317" s="546" t="n">
        <v>320</v>
      </c>
      <c r="H317" s="183" t="n"/>
      <c r="I317" s="195" t="n"/>
      <c r="J317" s="196" t="n"/>
      <c r="K317" s="195" t="n"/>
      <c r="L317" s="195" t="n"/>
      <c r="M317" s="195" t="inlineStr">
        <is>
          <t>19 SUR ENTRE 15 Y 17 PTE</t>
        </is>
      </c>
      <c r="N317" s="195" t="n">
        <v>2020</v>
      </c>
      <c r="O317" s="195" t="inlineStr">
        <is>
          <t>PAGADO</t>
        </is>
      </c>
      <c r="P317" s="195" t="inlineStr">
        <is>
          <t>PAGADO</t>
        </is>
      </c>
      <c r="Q317" s="195" t="inlineStr">
        <is>
          <t>PAGADO</t>
        </is>
      </c>
      <c r="R317" s="195" t="inlineStr">
        <is>
          <t>PAGADO</t>
        </is>
      </c>
      <c r="S317" s="195" t="n"/>
      <c r="T317" s="195" t="n"/>
      <c r="U317" s="195" t="n"/>
      <c r="V317" s="195" t="n"/>
      <c r="W317" s="195" t="n"/>
      <c r="X317" s="195" t="n"/>
      <c r="Y317" s="195" t="n"/>
      <c r="Z317" s="195" t="n"/>
      <c r="AA317" s="195" t="n"/>
    </row>
    <row r="318">
      <c r="A318" s="195" t="n"/>
      <c r="B318" s="183" t="n">
        <v>302</v>
      </c>
      <c r="C318" s="195" t="inlineStr">
        <is>
          <t>MOYA OREA EDGAR</t>
        </is>
      </c>
      <c r="D318" s="544" t="n">
        <v>290</v>
      </c>
      <c r="E318" s="545" t="n">
        <v>150</v>
      </c>
      <c r="F318" s="183" t="n">
        <v>1</v>
      </c>
      <c r="G318" s="546" t="n">
        <v>320</v>
      </c>
      <c r="H318" s="183" t="n"/>
      <c r="I318" s="195" t="n"/>
      <c r="J318" s="196" t="n"/>
      <c r="K318" s="195" t="n"/>
      <c r="L318" s="195" t="n"/>
      <c r="M318" s="195" t="inlineStr">
        <is>
          <t>15 PTE. ENTRE 11 Y 13 SUR</t>
        </is>
      </c>
      <c r="N318" s="195" t="n">
        <v>2026</v>
      </c>
      <c r="O318" s="195" t="n"/>
      <c r="P318" s="195" t="n"/>
      <c r="Q318" s="195" t="n"/>
      <c r="R318" s="195" t="n"/>
      <c r="S318" s="195" t="n"/>
      <c r="T318" s="195" t="n"/>
      <c r="U318" s="195" t="n"/>
      <c r="V318" s="195" t="n"/>
      <c r="W318" s="195" t="n"/>
      <c r="X318" s="195" t="n"/>
      <c r="Y318" s="195" t="n"/>
      <c r="Z318" s="195" t="n"/>
      <c r="AA318" s="195" t="n"/>
    </row>
    <row r="319">
      <c r="A319" s="195" t="n"/>
      <c r="B319" s="183" t="n">
        <v>303</v>
      </c>
      <c r="C319" s="195" t="inlineStr">
        <is>
          <t xml:space="preserve">BARCENAS AVELINO RUBEN </t>
        </is>
      </c>
      <c r="D319" s="544" t="n"/>
      <c r="E319" s="545" t="n"/>
      <c r="F319" s="183" t="n"/>
      <c r="G319" s="546" t="n">
        <v>0</v>
      </c>
      <c r="H319" s="183" t="n"/>
      <c r="I319" s="195" t="n">
        <v>1</v>
      </c>
      <c r="J319" s="196" t="n"/>
      <c r="K319" s="195" t="n"/>
      <c r="L319" s="195" t="n"/>
      <c r="M319" s="195" t="inlineStr">
        <is>
          <t>PRIV DE LA 7 SUR  NO 1504</t>
        </is>
      </c>
      <c r="N319" s="195" t="n">
        <v>2019</v>
      </c>
      <c r="O319" s="195" t="n"/>
      <c r="P319" s="195" t="n"/>
      <c r="Q319" s="195" t="n"/>
      <c r="R319" s="195" t="n"/>
      <c r="S319" s="195" t="n"/>
      <c r="T319" s="195" t="n"/>
      <c r="U319" s="195" t="n"/>
      <c r="V319" s="195" t="n"/>
      <c r="W319" s="195" t="n"/>
      <c r="X319" s="195" t="n"/>
      <c r="Y319" s="195" t="n"/>
      <c r="Z319" s="195" t="n"/>
      <c r="AA319" s="195" t="n"/>
    </row>
    <row r="320" ht="15" customHeight="1" s="308">
      <c r="A320" s="158" t="inlineStr">
        <is>
          <t>CAMBIO DE DOMICILIO</t>
        </is>
      </c>
      <c r="B320" s="183" t="n">
        <v>304</v>
      </c>
      <c r="C320" s="195" t="inlineStr">
        <is>
          <t>ORTIZ REYES ALEJANDRO</t>
        </is>
      </c>
      <c r="D320" s="544" t="n"/>
      <c r="E320" s="545" t="n"/>
      <c r="F320" s="183" t="n"/>
      <c r="G320" s="546" t="n"/>
      <c r="H320" s="183" t="n"/>
      <c r="I320" s="195" t="n">
        <v>1</v>
      </c>
      <c r="J320" s="196" t="n"/>
      <c r="K320" s="195" t="n"/>
      <c r="L320" s="195" t="n"/>
      <c r="M320" s="195" t="inlineStr">
        <is>
          <t>15 SUR ENTRE 13 Y 15 PTE.</t>
        </is>
      </c>
      <c r="N320" s="195" t="n">
        <v>0</v>
      </c>
      <c r="O320" s="195" t="n"/>
      <c r="P320" s="195" t="n"/>
      <c r="Q320" s="195" t="n"/>
      <c r="R320" s="195" t="n"/>
      <c r="S320" s="195" t="n"/>
      <c r="T320" s="195" t="n"/>
      <c r="U320" s="195" t="n"/>
      <c r="V320" s="195" t="n"/>
      <c r="W320" s="195" t="n"/>
      <c r="X320" s="195" t="n"/>
      <c r="Y320" s="195" t="n"/>
      <c r="Z320" s="195" t="n"/>
      <c r="AA320" s="158" t="inlineStr">
        <is>
          <t>CAMBIO DE DOMICILIO</t>
        </is>
      </c>
    </row>
    <row r="321">
      <c r="A321" s="195" t="n"/>
      <c r="B321" s="183" t="n">
        <v>305</v>
      </c>
      <c r="C321" s="195" t="inlineStr">
        <is>
          <t xml:space="preserve">OYARZABAL MONTERROSAS MA. SILVINA </t>
        </is>
      </c>
      <c r="D321" s="544" t="n">
        <v>300</v>
      </c>
      <c r="E321" s="545" t="n">
        <v>150</v>
      </c>
      <c r="F321" s="183" t="n">
        <v>1</v>
      </c>
      <c r="G321" s="546" t="n">
        <v>640</v>
      </c>
      <c r="H321" s="183" t="n"/>
      <c r="I321" s="195" t="n"/>
      <c r="J321" s="196" t="n"/>
      <c r="K321" s="195" t="n"/>
      <c r="L321" s="195" t="n"/>
      <c r="M321" s="195" t="inlineStr">
        <is>
          <t xml:space="preserve">17 PTE. ENTRE 11 Y 13 SUR </t>
        </is>
      </c>
      <c r="N321" s="195" t="n">
        <v>2025</v>
      </c>
      <c r="O321" s="195" t="inlineStr">
        <is>
          <t>PAGADO</t>
        </is>
      </c>
      <c r="P321" s="195" t="inlineStr">
        <is>
          <t>PAGADO</t>
        </is>
      </c>
      <c r="Q321" s="195" t="inlineStr">
        <is>
          <t>PAGADO</t>
        </is>
      </c>
      <c r="R321" s="195" t="inlineStr">
        <is>
          <t>PAGADO</t>
        </is>
      </c>
      <c r="S321" s="195" t="inlineStr">
        <is>
          <t>PAGADO</t>
        </is>
      </c>
      <c r="T321" s="195" t="inlineStr">
        <is>
          <t>PAGADO</t>
        </is>
      </c>
      <c r="U321" s="195" t="inlineStr">
        <is>
          <t>PAGADO</t>
        </is>
      </c>
      <c r="V321" s="195" t="inlineStr">
        <is>
          <t>PAGADO</t>
        </is>
      </c>
      <c r="W321" s="195" t="n"/>
      <c r="X321" s="195" t="n"/>
      <c r="Y321" s="195" t="n"/>
      <c r="Z321" s="195" t="n"/>
      <c r="AA321" s="195" t="n"/>
      <c r="AB321" s="93" t="inlineStr">
        <is>
          <t>PENDIENTES INASITENCIAS 2014 AL 2018</t>
        </is>
      </c>
    </row>
    <row r="322">
      <c r="A322" s="195" t="n"/>
      <c r="B322" s="183" t="n">
        <v>306</v>
      </c>
      <c r="C322" s="195" t="inlineStr">
        <is>
          <t>PELAEZ CRUZ JORGE</t>
        </is>
      </c>
      <c r="D322" s="544" t="n">
        <v>300</v>
      </c>
      <c r="E322" s="545" t="n">
        <v>150</v>
      </c>
      <c r="F322" s="183" t="n">
        <v>1</v>
      </c>
      <c r="G322" s="546" t="n">
        <v>320</v>
      </c>
      <c r="H322" s="183" t="n"/>
      <c r="I322" s="195" t="n"/>
      <c r="J322" s="196" t="n"/>
      <c r="K322" s="195" t="n"/>
      <c r="L322" s="195" t="n"/>
      <c r="M322" s="195" t="inlineStr">
        <is>
          <t>17 SUR ENTRE 17 Y CANAL</t>
        </is>
      </c>
      <c r="N322" s="195" t="n">
        <v>2026</v>
      </c>
      <c r="O322" s="195" t="n"/>
      <c r="P322" s="195" t="n"/>
      <c r="Q322" s="195" t="n"/>
      <c r="R322" s="195" t="n"/>
      <c r="S322" s="195" t="n"/>
      <c r="T322" s="195" t="n"/>
      <c r="U322" s="195" t="n"/>
      <c r="V322" s="195" t="n"/>
      <c r="W322" s="195" t="n"/>
      <c r="X322" s="195" t="n"/>
      <c r="Y322" s="195" t="n"/>
      <c r="Z322" s="195" t="n"/>
      <c r="AA322" s="195" t="n"/>
    </row>
    <row r="323">
      <c r="A323" s="195" t="n"/>
      <c r="B323" s="183" t="n">
        <v>307</v>
      </c>
      <c r="C323" s="195" t="inlineStr">
        <is>
          <t>PELAEZ JIMENEZ  FERNANDO</t>
        </is>
      </c>
      <c r="D323" s="544" t="n">
        <v>300</v>
      </c>
      <c r="E323" s="545" t="n">
        <v>150</v>
      </c>
      <c r="F323" s="183" t="n">
        <v>1</v>
      </c>
      <c r="G323" s="546" t="n">
        <v>320</v>
      </c>
      <c r="H323" s="183" t="n"/>
      <c r="I323" s="195" t="n"/>
      <c r="J323" s="196" t="n"/>
      <c r="K323" s="195" t="n"/>
      <c r="L323" s="195" t="n"/>
      <c r="M323" s="195" t="inlineStr">
        <is>
          <t xml:space="preserve">13 PTE. ENTRE 17 Y 19 SUR </t>
        </is>
      </c>
      <c r="N323" s="195" t="n">
        <v>2026</v>
      </c>
      <c r="O323" s="195" t="n"/>
      <c r="P323" s="195" t="n"/>
      <c r="Q323" s="195" t="n"/>
      <c r="R323" s="195" t="n"/>
      <c r="S323" s="195" t="n"/>
      <c r="T323" s="195" t="n"/>
      <c r="U323" s="195" t="n"/>
      <c r="V323" s="195" t="n"/>
      <c r="W323" s="195" t="n"/>
      <c r="X323" s="195" t="n"/>
      <c r="Y323" s="195" t="n"/>
      <c r="Z323" s="195" t="n"/>
      <c r="AA323" s="195" t="n"/>
    </row>
    <row r="324">
      <c r="A324" s="195" t="n"/>
      <c r="B324" s="183" t="n">
        <v>308</v>
      </c>
      <c r="C324" s="195" t="inlineStr">
        <is>
          <t>PELAEZ JIMENEZ  ESTEBAN</t>
        </is>
      </c>
      <c r="D324" s="544" t="n">
        <v>300</v>
      </c>
      <c r="E324" s="545" t="n">
        <v>150</v>
      </c>
      <c r="F324" s="183" t="n">
        <v>1</v>
      </c>
      <c r="G324" s="546" t="n">
        <v>320</v>
      </c>
      <c r="H324" s="183" t="n"/>
      <c r="I324" s="195" t="n"/>
      <c r="J324" s="196" t="n"/>
      <c r="K324" s="195" t="n"/>
      <c r="L324" s="195" t="n"/>
      <c r="M324" s="195" t="inlineStr">
        <is>
          <t xml:space="preserve">13 PTE ENTRE 17 Y 19 SUR </t>
        </is>
      </c>
      <c r="N324" s="195" t="n">
        <v>2026</v>
      </c>
      <c r="O324" s="195" t="n"/>
      <c r="P324" s="195" t="n"/>
      <c r="Q324" s="195" t="n"/>
      <c r="R324" s="195" t="n"/>
      <c r="S324" s="195" t="n"/>
      <c r="T324" s="195" t="n"/>
      <c r="U324" s="195" t="n"/>
      <c r="V324" s="195" t="n"/>
      <c r="W324" s="195" t="n"/>
      <c r="X324" s="195" t="n"/>
      <c r="Y324" s="195" t="n"/>
      <c r="Z324" s="195" t="n"/>
      <c r="AA324" s="195" t="n"/>
    </row>
    <row r="325">
      <c r="A325" s="195" t="n"/>
      <c r="B325" s="183" t="n">
        <v>309</v>
      </c>
      <c r="C325" s="195" t="inlineStr">
        <is>
          <t>PELAEZ JIMENEZ FRANCISCO</t>
        </is>
      </c>
      <c r="D325" s="544" t="n">
        <v>300</v>
      </c>
      <c r="E325" s="545" t="n">
        <v>150</v>
      </c>
      <c r="F325" s="183" t="n">
        <v>1</v>
      </c>
      <c r="G325" s="546" t="n">
        <v>320</v>
      </c>
      <c r="H325" s="183" t="n"/>
      <c r="I325" s="195" t="n"/>
      <c r="J325" s="196" t="n"/>
      <c r="K325" s="195" t="n"/>
      <c r="L325" s="195" t="n"/>
      <c r="M325" s="195" t="inlineStr">
        <is>
          <t>13 PTE. ETRE 17 Y 19 SUR</t>
        </is>
      </c>
      <c r="N325" s="195" t="n">
        <v>2026</v>
      </c>
      <c r="O325" s="195" t="n"/>
      <c r="P325" s="195" t="n"/>
      <c r="Q325" s="195" t="n"/>
      <c r="R325" s="195" t="n"/>
      <c r="S325" s="195" t="n"/>
      <c r="T325" s="195" t="n"/>
      <c r="U325" s="195" t="n"/>
      <c r="V325" s="195" t="n"/>
      <c r="W325" s="195" t="n"/>
      <c r="X325" s="195" t="n"/>
      <c r="Y325" s="195" t="n"/>
      <c r="Z325" s="195" t="n"/>
      <c r="AA325" s="195" t="n"/>
    </row>
    <row r="326">
      <c r="A326" s="195" t="n"/>
      <c r="B326" s="183" t="n">
        <v>310</v>
      </c>
      <c r="C326" s="195" t="inlineStr">
        <is>
          <t>PELAEZ JIMENEZ MARCELA</t>
        </is>
      </c>
      <c r="D326" s="544" t="n">
        <v>300</v>
      </c>
      <c r="E326" s="545" t="n">
        <v>150</v>
      </c>
      <c r="F326" s="183" t="n">
        <v>1</v>
      </c>
      <c r="G326" s="546" t="n">
        <v>320</v>
      </c>
      <c r="H326" s="183" t="n"/>
      <c r="I326" s="195" t="n"/>
      <c r="J326" s="196" t="n"/>
      <c r="K326" s="195" t="n"/>
      <c r="L326" s="195" t="n"/>
      <c r="M326" s="195" t="inlineStr">
        <is>
          <t>13 SUR ENTRE 19 Y 21 PTE</t>
        </is>
      </c>
      <c r="N326" s="195" t="n">
        <v>2026</v>
      </c>
      <c r="O326" s="195" t="n"/>
      <c r="P326" s="195" t="n"/>
      <c r="Q326" s="195" t="n"/>
      <c r="R326" s="195" t="n"/>
      <c r="S326" s="195" t="n"/>
      <c r="T326" s="195" t="n"/>
      <c r="U326" s="195" t="n"/>
      <c r="V326" s="195" t="n"/>
      <c r="W326" s="195" t="n"/>
      <c r="X326" s="195" t="n"/>
      <c r="Y326" s="195" t="n"/>
      <c r="Z326" s="195" t="n"/>
      <c r="AA326" s="195" t="n"/>
    </row>
    <row r="327" ht="15" customHeight="1" s="308">
      <c r="A327" s="158" t="inlineStr">
        <is>
          <t>REVISAR/CANCELAR</t>
        </is>
      </c>
      <c r="B327" s="178" t="n">
        <v>311</v>
      </c>
      <c r="C327" s="180" t="inlineStr">
        <is>
          <t>PELAEZ JIMENEZ MARIA DEL CARMEN</t>
        </is>
      </c>
      <c r="D327" s="552" t="n"/>
      <c r="E327" s="553" t="n"/>
      <c r="F327" s="178" t="n">
        <v>1</v>
      </c>
      <c r="G327" s="554" t="n"/>
      <c r="H327" s="178" t="n"/>
      <c r="I327" s="180" t="n"/>
      <c r="J327" s="181" t="n"/>
      <c r="K327" s="180" t="n"/>
      <c r="L327" s="180" t="n"/>
      <c r="M327" s="180" t="inlineStr">
        <is>
          <t>13 SUR ENTRE 19 Y 21 PTE.</t>
        </is>
      </c>
      <c r="N327" s="180" t="n">
        <v>0</v>
      </c>
      <c r="O327" s="180" t="inlineStr">
        <is>
          <t>CANCELADA</t>
        </is>
      </c>
      <c r="P327" s="180" t="n"/>
      <c r="Q327" s="195" t="n"/>
      <c r="R327" s="195" t="n"/>
      <c r="S327" s="195" t="n"/>
      <c r="T327" s="195" t="n"/>
      <c r="U327" s="195" t="n"/>
      <c r="V327" s="195" t="n"/>
      <c r="W327" s="195" t="n"/>
      <c r="X327" s="195" t="n"/>
      <c r="Y327" s="195" t="n"/>
      <c r="Z327" s="195" t="n"/>
      <c r="AA327" s="158" t="inlineStr">
        <is>
          <t>REVISAR/CANCELAR</t>
        </is>
      </c>
    </row>
    <row r="328">
      <c r="A328" s="195" t="n"/>
      <c r="B328" s="183" t="n">
        <v>312</v>
      </c>
      <c r="C328" s="195" t="inlineStr">
        <is>
          <t>PELAEZ JIMENEZ SALVADOR</t>
        </is>
      </c>
      <c r="D328" s="544" t="n">
        <v>300</v>
      </c>
      <c r="E328" s="545" t="n">
        <v>150</v>
      </c>
      <c r="F328" s="183" t="n">
        <v>1</v>
      </c>
      <c r="G328" s="546" t="n"/>
      <c r="H328" s="183" t="n"/>
      <c r="I328" s="195" t="n"/>
      <c r="J328" s="196" t="n"/>
      <c r="K328" s="195" t="n"/>
      <c r="L328" s="195" t="n"/>
      <c r="M328" s="195" t="inlineStr">
        <is>
          <t xml:space="preserve">13 PTE ENTRE 17 Y 19 SUR </t>
        </is>
      </c>
      <c r="N328" s="195" t="n">
        <v>2026</v>
      </c>
      <c r="O328" s="195" t="n"/>
      <c r="P328" s="195" t="n"/>
      <c r="Q328" s="195" t="n"/>
      <c r="R328" s="195" t="n"/>
      <c r="S328" s="195" t="n"/>
      <c r="T328" s="195" t="n"/>
      <c r="U328" s="195" t="n"/>
      <c r="V328" s="195" t="n"/>
      <c r="W328" s="195" t="n"/>
      <c r="X328" s="195" t="n"/>
      <c r="Y328" s="195" t="n"/>
      <c r="Z328" s="195" t="n"/>
      <c r="AA328" s="195" t="n"/>
    </row>
    <row r="329">
      <c r="A329" s="195" t="n"/>
      <c r="B329" s="183" t="n">
        <v>313</v>
      </c>
      <c r="C329" s="195" t="inlineStr">
        <is>
          <t>PELAEZ JUAREZ ANITA</t>
        </is>
      </c>
      <c r="D329" s="544" t="n">
        <v>600</v>
      </c>
      <c r="E329" s="545" t="n">
        <v>300</v>
      </c>
      <c r="F329" s="183" t="n">
        <v>2</v>
      </c>
      <c r="G329" s="546" t="n">
        <v>320</v>
      </c>
      <c r="H329" s="183" t="n"/>
      <c r="I329" s="195" t="n"/>
      <c r="J329" s="196" t="n"/>
      <c r="K329" s="195" t="n"/>
      <c r="L329" s="195" t="n"/>
      <c r="M329" s="195" t="inlineStr">
        <is>
          <t>CALLE SAN ANTONIO  Y 17 PTE ENTRE 15 Y 17 SUR</t>
        </is>
      </c>
      <c r="N329" s="195" t="n">
        <v>2026</v>
      </c>
      <c r="O329" s="195" t="n"/>
      <c r="P329" s="195" t="n"/>
      <c r="Q329" s="195" t="n"/>
      <c r="R329" s="195" t="n"/>
      <c r="S329" s="195" t="n"/>
      <c r="T329" s="195" t="n"/>
      <c r="U329" s="195" t="n"/>
      <c r="V329" s="195" t="n"/>
      <c r="W329" s="195" t="n"/>
      <c r="X329" s="195" t="n"/>
      <c r="Y329" s="195" t="n"/>
      <c r="Z329" s="195" t="n"/>
      <c r="AA329" s="195" t="n"/>
    </row>
    <row r="330">
      <c r="A330" s="195" t="n"/>
      <c r="B330" s="183" t="n">
        <v>314</v>
      </c>
      <c r="C330" s="195" t="inlineStr">
        <is>
          <t>PELAEZ JUAREZ JUAN GABRIEL</t>
        </is>
      </c>
      <c r="D330" s="544" t="n">
        <v>300</v>
      </c>
      <c r="E330" s="545" t="n">
        <v>150</v>
      </c>
      <c r="F330" s="183" t="n">
        <v>1</v>
      </c>
      <c r="G330" s="546" t="n">
        <v>320</v>
      </c>
      <c r="H330" s="183" t="n"/>
      <c r="I330" s="195" t="n"/>
      <c r="J330" s="196" t="n"/>
      <c r="K330" s="195" t="n"/>
      <c r="L330" s="195" t="n"/>
      <c r="M330" s="195" t="inlineStr">
        <is>
          <t>17 SUR ENTRE 11 Y 13 PTE.</t>
        </is>
      </c>
      <c r="N330" s="195" t="n">
        <v>2026</v>
      </c>
      <c r="O330" s="195" t="n"/>
      <c r="P330" s="195" t="n"/>
      <c r="Q330" s="195" t="n"/>
      <c r="R330" s="195" t="n"/>
      <c r="S330" s="195" t="n"/>
      <c r="T330" s="195" t="n"/>
      <c r="U330" s="195" t="n"/>
      <c r="V330" s="195" t="n"/>
      <c r="W330" s="195" t="n"/>
      <c r="X330" s="195" t="n"/>
      <c r="Y330" s="195" t="n"/>
      <c r="Z330" s="195" t="n"/>
      <c r="AA330" s="195" t="n"/>
      <c r="AB330" s="93" t="n"/>
    </row>
    <row r="331">
      <c r="A331" s="195" t="n"/>
      <c r="B331" s="183" t="n">
        <v>315</v>
      </c>
      <c r="C331" s="195" t="inlineStr">
        <is>
          <t>PELAEZ JUAREZ MARIA DE LOURDES</t>
        </is>
      </c>
      <c r="D331" s="544" t="n">
        <v>300</v>
      </c>
      <c r="E331" s="545" t="n">
        <v>150</v>
      </c>
      <c r="F331" s="183" t="n">
        <v>1</v>
      </c>
      <c r="G331" s="546" t="n">
        <v>320</v>
      </c>
      <c r="H331" s="183" t="n"/>
      <c r="I331" s="195" t="n"/>
      <c r="J331" s="196" t="n"/>
      <c r="K331" s="195" t="n"/>
      <c r="L331" s="195" t="n"/>
      <c r="M331" s="195" t="inlineStr">
        <is>
          <t xml:space="preserve">17 SUR ENTRE 11 Y 13 PTE. </t>
        </is>
      </c>
      <c r="N331" s="195" t="n">
        <v>2026</v>
      </c>
      <c r="O331" s="195" t="n"/>
      <c r="P331" s="195" t="n"/>
      <c r="Q331" s="195" t="n"/>
      <c r="R331" s="195" t="n"/>
      <c r="S331" s="195" t="n"/>
      <c r="T331" s="195" t="n"/>
      <c r="U331" s="195" t="n"/>
      <c r="V331" s="195" t="n"/>
      <c r="W331" s="195" t="n"/>
      <c r="X331" s="195" t="n"/>
      <c r="Y331" s="195" t="n"/>
      <c r="Z331" s="195" t="n"/>
      <c r="AA331" s="195" t="n"/>
    </row>
    <row r="332">
      <c r="A332" s="195" t="n"/>
      <c r="B332" s="183" t="n">
        <v>316</v>
      </c>
      <c r="C332" s="195" t="inlineStr">
        <is>
          <t>PELAEZ JUAREZ JOSE LUIS</t>
        </is>
      </c>
      <c r="D332" s="544" t="n">
        <v>300</v>
      </c>
      <c r="E332" s="545" t="n">
        <v>150</v>
      </c>
      <c r="F332" s="183" t="n">
        <v>1</v>
      </c>
      <c r="G332" s="546" t="n">
        <v>320</v>
      </c>
      <c r="H332" s="183" t="n"/>
      <c r="I332" s="195" t="n"/>
      <c r="J332" s="196" t="n"/>
      <c r="K332" s="195" t="n"/>
      <c r="L332" s="195" t="n"/>
      <c r="M332" s="195" t="inlineStr">
        <is>
          <t>17 SUR ENTRE 11 Y 13 PTE.</t>
        </is>
      </c>
      <c r="N332" s="195" t="n">
        <v>2026</v>
      </c>
      <c r="O332" s="195" t="n"/>
      <c r="P332" s="195" t="n"/>
      <c r="Q332" s="195" t="n"/>
      <c r="R332" s="195" t="n"/>
      <c r="S332" s="195" t="n"/>
      <c r="T332" s="195" t="n"/>
      <c r="U332" s="195" t="n"/>
      <c r="V332" s="195" t="n"/>
      <c r="W332" s="195" t="n"/>
      <c r="X332" s="195" t="n"/>
      <c r="Y332" s="195" t="n"/>
      <c r="Z332" s="195" t="n"/>
      <c r="AA332" s="195" t="n"/>
    </row>
    <row r="333">
      <c r="A333" s="195" t="n"/>
      <c r="B333" s="183" t="n">
        <v>317</v>
      </c>
      <c r="C333" s="195" t="inlineStr">
        <is>
          <t>PELAEZ RIOS CARLOS</t>
        </is>
      </c>
      <c r="D333" s="544" t="n">
        <v>600</v>
      </c>
      <c r="E333" s="545" t="n">
        <v>300</v>
      </c>
      <c r="F333" s="183" t="n">
        <v>2</v>
      </c>
      <c r="G333" s="546" t="n">
        <v>320</v>
      </c>
      <c r="H333" s="183" t="n"/>
      <c r="I333" s="195" t="n"/>
      <c r="J333" s="196" t="n"/>
      <c r="K333" s="195" t="n"/>
      <c r="L333" s="195" t="n"/>
      <c r="M333" s="195" t="inlineStr">
        <is>
          <t>17 SUR ENTRE 17 PTE. Y CANAL</t>
        </is>
      </c>
      <c r="N333" s="195" t="n">
        <v>2026</v>
      </c>
      <c r="O333" s="195" t="n"/>
      <c r="P333" s="195" t="n"/>
      <c r="Q333" s="195" t="n"/>
      <c r="R333" s="195" t="n"/>
      <c r="S333" s="195" t="n"/>
      <c r="T333" s="195" t="n"/>
      <c r="U333" s="195" t="n"/>
      <c r="V333" s="195" t="n"/>
      <c r="W333" s="195" t="n"/>
      <c r="X333" s="195" t="n"/>
      <c r="Y333" s="195" t="n"/>
      <c r="Z333" s="195" t="n"/>
      <c r="AA333" s="195" t="n"/>
    </row>
    <row r="334">
      <c r="A334" s="195" t="n"/>
      <c r="B334" s="183" t="n">
        <v>318</v>
      </c>
      <c r="C334" s="195" t="inlineStr">
        <is>
          <t>PELAEZ RIOS DELIA</t>
        </is>
      </c>
      <c r="D334" s="544" t="n">
        <v>300</v>
      </c>
      <c r="E334" s="545" t="n">
        <v>150</v>
      </c>
      <c r="F334" s="183" t="n">
        <v>1</v>
      </c>
      <c r="G334" s="546" t="n">
        <v>320</v>
      </c>
      <c r="H334" s="183" t="n"/>
      <c r="I334" s="195" t="n">
        <v>1</v>
      </c>
      <c r="J334" s="196" t="n"/>
      <c r="K334" s="195" t="n"/>
      <c r="L334" s="195" t="n"/>
      <c r="M334" s="195" t="inlineStr">
        <is>
          <t>17 SUR 1105 ENTRE 11 Y 13 PTE.</t>
        </is>
      </c>
      <c r="N334" s="195" t="n">
        <v>2026</v>
      </c>
      <c r="O334" s="195" t="n"/>
      <c r="P334" s="195" t="n"/>
      <c r="Q334" s="195" t="n"/>
      <c r="R334" s="195" t="n"/>
      <c r="S334" s="195" t="n"/>
      <c r="T334" s="195" t="n"/>
      <c r="U334" s="195" t="n"/>
      <c r="V334" s="195" t="n"/>
      <c r="W334" s="195" t="n"/>
      <c r="X334" s="195" t="n"/>
      <c r="Y334" s="195" t="n"/>
      <c r="Z334" s="195" t="n"/>
      <c r="AA334" s="195" t="n"/>
      <c r="AB334" t="inlineStr">
        <is>
          <t>PAGO DE CONEXIÓN DE TOMA NUEVA</t>
        </is>
      </c>
    </row>
    <row r="335">
      <c r="A335" s="195" t="n"/>
      <c r="B335" s="183" t="n">
        <v>319</v>
      </c>
      <c r="C335" s="195" t="inlineStr">
        <is>
          <t>PELAEZ RIOS ESTEBAN</t>
        </is>
      </c>
      <c r="D335" s="544" t="n">
        <v>300</v>
      </c>
      <c r="E335" s="545" t="n">
        <v>150</v>
      </c>
      <c r="F335" s="183" t="n">
        <v>1</v>
      </c>
      <c r="G335" s="546" t="n">
        <v>320</v>
      </c>
      <c r="H335" s="183" t="n"/>
      <c r="I335" s="195" t="n"/>
      <c r="J335" s="196" t="n"/>
      <c r="K335" s="195" t="n"/>
      <c r="L335" s="195" t="n"/>
      <c r="M335" s="195" t="inlineStr">
        <is>
          <t>17 SUR ENTRE 11 Y 13 PTE.</t>
        </is>
      </c>
      <c r="N335" s="195" t="n">
        <v>2026</v>
      </c>
      <c r="O335" s="195" t="n"/>
      <c r="P335" s="195" t="n"/>
      <c r="Q335" s="195" t="n"/>
      <c r="R335" s="195" t="n"/>
      <c r="S335" s="195" t="n"/>
      <c r="T335" s="195" t="n"/>
      <c r="U335" s="195" t="n"/>
      <c r="V335" s="195" t="n"/>
      <c r="W335" s="195" t="n"/>
      <c r="X335" s="195" t="n"/>
      <c r="Y335" s="195" t="n"/>
      <c r="Z335" s="195" t="n"/>
      <c r="AA335" s="195" t="n"/>
      <c r="CS335" t="inlineStr">
        <is>
          <t> </t>
        </is>
      </c>
    </row>
    <row r="336">
      <c r="A336" s="195" t="n"/>
      <c r="B336" s="183" t="n">
        <v>320</v>
      </c>
      <c r="C336" s="195" t="inlineStr">
        <is>
          <t>PELAEZ RIOS IRENE</t>
        </is>
      </c>
      <c r="D336" s="544" t="n">
        <v>300</v>
      </c>
      <c r="E336" s="545" t="n">
        <v>150</v>
      </c>
      <c r="F336" s="183" t="n">
        <v>1</v>
      </c>
      <c r="G336" s="546" t="n">
        <v>320</v>
      </c>
      <c r="H336" s="183" t="n"/>
      <c r="I336" s="195" t="n"/>
      <c r="J336" s="196" t="n"/>
      <c r="K336" s="195" t="n"/>
      <c r="L336" s="195" t="n"/>
      <c r="M336" s="195" t="inlineStr">
        <is>
          <t>17 PTE. ENTRE 15 Y 17 SUR</t>
        </is>
      </c>
      <c r="N336" s="195" t="n">
        <v>2026</v>
      </c>
      <c r="O336" s="195" t="n"/>
      <c r="P336" s="195" t="n"/>
      <c r="Q336" s="195" t="n"/>
      <c r="R336" s="195" t="n"/>
      <c r="S336" s="195" t="n"/>
      <c r="T336" s="195" t="n"/>
      <c r="U336" s="195" t="n"/>
      <c r="V336" s="195" t="n"/>
      <c r="W336" s="195" t="n"/>
      <c r="X336" s="195" t="n"/>
      <c r="Y336" s="195" t="n"/>
      <c r="Z336" s="195" t="n"/>
      <c r="AA336" s="195" t="n"/>
    </row>
    <row r="337" ht="15" customHeight="1" s="308">
      <c r="A337" s="158" t="inlineStr">
        <is>
          <t>VENDIO SU PREDIO</t>
        </is>
      </c>
      <c r="B337" s="183" t="n">
        <v>321</v>
      </c>
      <c r="C337" s="195" t="inlineStr">
        <is>
          <t>PELAEZ RIOS JOSEFINA</t>
        </is>
      </c>
      <c r="D337" s="544" t="n"/>
      <c r="E337" s="545" t="n"/>
      <c r="F337" s="183" t="n">
        <v>1</v>
      </c>
      <c r="G337" s="551" t="inlineStr">
        <is>
          <t>CANCELADA</t>
        </is>
      </c>
      <c r="H337" s="183" t="n"/>
      <c r="I337" s="195" t="n"/>
      <c r="J337" s="196" t="n"/>
      <c r="K337" s="195" t="n"/>
      <c r="L337" s="195" t="n"/>
      <c r="M337" s="195" t="inlineStr">
        <is>
          <t>17 SUR ENTRE 17 PTE Y CANAL</t>
        </is>
      </c>
      <c r="N337" s="195" t="n">
        <v>0</v>
      </c>
      <c r="O337" s="195" t="inlineStr">
        <is>
          <t xml:space="preserve">PAGO  DE ENERO 2011 A JULIO 2016  </t>
        </is>
      </c>
      <c r="P337" s="195" t="n"/>
      <c r="Q337" s="195" t="n"/>
      <c r="R337" s="195" t="inlineStr">
        <is>
          <t>CANCELADA</t>
        </is>
      </c>
      <c r="S337" s="195" t="n"/>
      <c r="T337" s="195" t="n"/>
      <c r="U337" s="195" t="n"/>
      <c r="V337" s="195" t="n"/>
      <c r="W337" s="195" t="n"/>
      <c r="X337" s="195" t="n"/>
      <c r="Y337" s="195" t="n"/>
      <c r="Z337" s="195" t="n"/>
      <c r="AA337" s="158" t="inlineStr">
        <is>
          <t>VENDIO SU PREDIO</t>
        </is>
      </c>
    </row>
    <row r="338">
      <c r="A338" s="195" t="n"/>
      <c r="B338" s="183" t="n">
        <v>322</v>
      </c>
      <c r="C338" s="195" t="inlineStr">
        <is>
          <t>PELAEZ RIOS JOSEFINA</t>
        </is>
      </c>
      <c r="D338" s="544" t="n">
        <v>300</v>
      </c>
      <c r="E338" s="545" t="n">
        <v>150</v>
      </c>
      <c r="F338" s="183" t="n">
        <v>1</v>
      </c>
      <c r="G338" s="546" t="n">
        <v>320</v>
      </c>
      <c r="H338" s="183" t="n"/>
      <c r="I338" s="195" t="n"/>
      <c r="J338" s="196" t="n"/>
      <c r="K338" s="195" t="n"/>
      <c r="L338" s="195" t="n"/>
      <c r="M338" s="195" t="inlineStr">
        <is>
          <t xml:space="preserve">17 SUR ENTRE 11 Y 13 PTE. </t>
        </is>
      </c>
      <c r="N338" s="195" t="n">
        <v>2026</v>
      </c>
      <c r="O338" s="195" t="n"/>
      <c r="P338" s="195" t="n"/>
      <c r="Q338" s="195" t="n"/>
      <c r="R338" s="195" t="n"/>
      <c r="S338" s="195" t="n"/>
      <c r="T338" s="195" t="n"/>
      <c r="U338" s="195" t="n"/>
      <c r="V338" s="195" t="n"/>
      <c r="W338" s="195" t="n"/>
      <c r="X338" s="195" t="n"/>
      <c r="Y338" s="195" t="n"/>
      <c r="Z338" s="195" t="n"/>
      <c r="AA338" s="195" t="n"/>
    </row>
    <row r="339">
      <c r="A339" s="195" t="n"/>
      <c r="B339" s="183" t="n">
        <v>323</v>
      </c>
      <c r="C339" s="195" t="inlineStr">
        <is>
          <t>PELAEZ VAZQUEZ JOEL</t>
        </is>
      </c>
      <c r="D339" s="544" t="n">
        <v>300</v>
      </c>
      <c r="E339" s="545" t="n">
        <v>150</v>
      </c>
      <c r="F339" s="183" t="n">
        <v>1</v>
      </c>
      <c r="G339" s="546" t="n">
        <v>320</v>
      </c>
      <c r="H339" s="183" t="n"/>
      <c r="I339" s="195" t="n"/>
      <c r="J339" s="196" t="n"/>
      <c r="K339" s="195" t="n"/>
      <c r="L339" s="195" t="n"/>
      <c r="M339" s="195" t="inlineStr">
        <is>
          <t>15 SUR ENTRE 15 Y 17 PTE.</t>
        </is>
      </c>
      <c r="N339" s="195" t="n">
        <v>2025</v>
      </c>
      <c r="O339" s="195" t="inlineStr">
        <is>
          <t>PAGADO</t>
        </is>
      </c>
      <c r="P339" s="195" t="inlineStr">
        <is>
          <t>PAGAO</t>
        </is>
      </c>
      <c r="Q339" s="195" t="inlineStr">
        <is>
          <t>PAGADO</t>
        </is>
      </c>
      <c r="R339" s="195" t="n"/>
      <c r="S339" s="195" t="n"/>
      <c r="T339" s="195" t="n"/>
      <c r="U339" s="195" t="n"/>
      <c r="V339" s="195" t="n"/>
      <c r="W339" s="195" t="n"/>
      <c r="X339" s="195" t="n"/>
      <c r="Y339" s="195" t="n"/>
      <c r="Z339" s="195" t="n"/>
      <c r="AA339" s="195" t="n"/>
    </row>
    <row r="340">
      <c r="A340" s="195" t="n"/>
      <c r="B340" s="183" t="n">
        <v>324</v>
      </c>
      <c r="C340" s="195" t="inlineStr">
        <is>
          <t>PELAEZ VAZQUEZ MIGUEL ANGEL</t>
        </is>
      </c>
      <c r="D340" s="544" t="n">
        <v>300</v>
      </c>
      <c r="E340" s="545" t="n">
        <v>150</v>
      </c>
      <c r="F340" s="183" t="n">
        <v>1</v>
      </c>
      <c r="G340" s="546" t="n">
        <v>320</v>
      </c>
      <c r="H340" s="183" t="n"/>
      <c r="I340" s="195" t="n"/>
      <c r="J340" s="196" t="n"/>
      <c r="K340" s="195" t="n"/>
      <c r="L340" s="195" t="n"/>
      <c r="M340" s="195" t="inlineStr">
        <is>
          <t>15 SUR ENTRE 15 Y 17 PTE.</t>
        </is>
      </c>
      <c r="N340" s="195" t="n">
        <v>2025</v>
      </c>
      <c r="O340" s="195" t="inlineStr">
        <is>
          <t>PENDIENTE ASISTENCIAS</t>
        </is>
      </c>
      <c r="P340" s="195" t="n"/>
      <c r="Q340" s="195" t="n"/>
      <c r="R340" s="195" t="n"/>
      <c r="S340" s="195" t="n"/>
      <c r="T340" s="195" t="n"/>
      <c r="U340" s="195" t="n"/>
      <c r="V340" s="195" t="n"/>
      <c r="W340" s="195" t="n"/>
      <c r="X340" s="195" t="n"/>
      <c r="Y340" s="195" t="n"/>
      <c r="Z340" s="195" t="n"/>
      <c r="AA340" s="195" t="n"/>
    </row>
    <row r="341">
      <c r="A341" s="195" t="n"/>
      <c r="B341" s="183" t="n">
        <v>325</v>
      </c>
      <c r="C341" s="195" t="inlineStr">
        <is>
          <t>PELAEZ JIMENEZ YOLANDA</t>
        </is>
      </c>
      <c r="D341" s="544" t="n">
        <v>300</v>
      </c>
      <c r="E341" s="545" t="n">
        <v>150</v>
      </c>
      <c r="F341" s="183" t="n">
        <v>1</v>
      </c>
      <c r="G341" s="546" t="n">
        <v>320</v>
      </c>
      <c r="H341" s="183" t="n"/>
      <c r="I341" s="195" t="n"/>
      <c r="J341" s="196" t="n"/>
      <c r="K341" s="195" t="n"/>
      <c r="L341" s="195" t="n"/>
      <c r="M341" s="195" t="inlineStr">
        <is>
          <t>13 SUR ENTRE 19 Y 21 PTE.</t>
        </is>
      </c>
      <c r="N341" s="195" t="n">
        <v>2026</v>
      </c>
      <c r="O341" s="195" t="n"/>
      <c r="P341" s="195" t="n"/>
      <c r="Q341" s="195" t="n"/>
      <c r="R341" s="195" t="n"/>
      <c r="S341" s="195" t="n"/>
      <c r="T341" s="195" t="n"/>
      <c r="U341" s="195" t="n"/>
      <c r="V341" s="195" t="n"/>
      <c r="W341" s="195" t="n"/>
      <c r="X341" s="195" t="n"/>
      <c r="Y341" s="195" t="n"/>
      <c r="Z341" s="195" t="n"/>
      <c r="AA341" s="195" t="n"/>
    </row>
    <row r="342">
      <c r="A342" s="195" t="n"/>
      <c r="B342" s="183" t="n">
        <v>326</v>
      </c>
      <c r="C342" s="195" t="inlineStr">
        <is>
          <t>PERALTA TENTLE JUAN</t>
        </is>
      </c>
      <c r="D342" s="544" t="n">
        <v>300</v>
      </c>
      <c r="E342" s="545" t="n">
        <v>150</v>
      </c>
      <c r="F342" s="183" t="n">
        <v>1</v>
      </c>
      <c r="G342" s="546" t="n">
        <v>320</v>
      </c>
      <c r="H342" s="183" t="n"/>
      <c r="I342" s="195" t="n"/>
      <c r="J342" s="196" t="n"/>
      <c r="K342" s="172" t="n"/>
      <c r="L342" s="195" t="n"/>
      <c r="M342" s="195" t="inlineStr">
        <is>
          <t>PRIV. 7 SUR ENTRE 11 Y 13 PONIENTE</t>
        </is>
      </c>
      <c r="N342" s="195" t="n">
        <v>2026</v>
      </c>
      <c r="O342" s="195" t="n"/>
      <c r="P342" s="195" t="n"/>
      <c r="Q342" s="195" t="n"/>
      <c r="R342" s="195" t="n"/>
      <c r="S342" s="195" t="n"/>
      <c r="T342" s="195" t="n"/>
      <c r="U342" s="195" t="n"/>
      <c r="V342" s="195" t="n"/>
      <c r="W342" s="195" t="n"/>
      <c r="X342" s="195" t="n"/>
      <c r="Y342" s="195" t="n"/>
      <c r="Z342" s="195" t="n"/>
      <c r="AA342" s="195" t="n"/>
    </row>
    <row r="343">
      <c r="A343" s="195" t="n"/>
      <c r="B343" s="183" t="n">
        <v>327</v>
      </c>
      <c r="C343" s="195" t="inlineStr">
        <is>
          <t>PEREZ CASTRO ADALID</t>
        </is>
      </c>
      <c r="D343" s="544" t="n">
        <v>300</v>
      </c>
      <c r="E343" s="545" t="n">
        <v>150</v>
      </c>
      <c r="F343" s="183" t="n">
        <v>1</v>
      </c>
      <c r="G343" s="546" t="n"/>
      <c r="H343" s="183" t="n"/>
      <c r="I343" s="195" t="n"/>
      <c r="J343" s="196" t="n"/>
      <c r="K343" s="195" t="n"/>
      <c r="L343" s="195" t="n"/>
      <c r="M343" s="195" t="inlineStr">
        <is>
          <t xml:space="preserve">AV 11 PONIENTE NO 706 ENTRE PRIV 7 SUR Y 7 SUR </t>
        </is>
      </c>
      <c r="N343" s="195" t="n">
        <v>2026</v>
      </c>
      <c r="O343" s="195" t="n"/>
      <c r="P343" s="195" t="n"/>
      <c r="Q343" s="195" t="n"/>
      <c r="R343" s="195" t="n"/>
      <c r="S343" s="195" t="n"/>
      <c r="T343" s="195" t="n"/>
      <c r="U343" s="195" t="n"/>
      <c r="V343" s="195" t="n"/>
      <c r="W343" s="195" t="n"/>
      <c r="X343" s="195" t="n"/>
      <c r="Y343" s="195" t="n"/>
      <c r="Z343" s="195" t="n"/>
      <c r="AA343" s="195" t="n"/>
    </row>
    <row r="344">
      <c r="A344" s="195" t="n"/>
      <c r="B344" s="183" t="n">
        <v>328</v>
      </c>
      <c r="C344" s="195" t="inlineStr">
        <is>
          <t>PEREZ FLORES JAIME</t>
        </is>
      </c>
      <c r="D344" s="544" t="n">
        <v>300</v>
      </c>
      <c r="E344" s="545" t="n">
        <v>150</v>
      </c>
      <c r="F344" s="183" t="n">
        <v>1</v>
      </c>
      <c r="G344" s="546" t="n">
        <v>320</v>
      </c>
      <c r="H344" s="183" t="inlineStr">
        <is>
          <t>NO</t>
        </is>
      </c>
      <c r="I344" s="195" t="n"/>
      <c r="J344" s="196" t="n"/>
      <c r="K344" s="195" t="n"/>
      <c r="L344" s="195" t="n"/>
      <c r="M344" s="195" t="inlineStr">
        <is>
          <t>21 PTE. PRIVADA 7 SUR XOCHITLAN</t>
        </is>
      </c>
      <c r="N344" s="195" t="n">
        <v>2026</v>
      </c>
      <c r="O344" s="195" t="n"/>
      <c r="P344" s="195" t="n"/>
      <c r="Q344" s="195" t="n"/>
      <c r="R344" s="195" t="n"/>
      <c r="S344" s="195" t="n"/>
      <c r="T344" s="195" t="n"/>
      <c r="U344" s="195" t="n"/>
      <c r="V344" s="195" t="n"/>
      <c r="W344" s="195" t="n"/>
      <c r="X344" s="195" t="n"/>
      <c r="Y344" s="195" t="n"/>
      <c r="Z344" s="195" t="n"/>
      <c r="AA344" s="195" t="n"/>
    </row>
    <row r="345">
      <c r="A345" s="195" t="n"/>
      <c r="B345" s="183" t="n">
        <v>329</v>
      </c>
      <c r="C345" s="195" t="inlineStr">
        <is>
          <t>PEREZ GALINDO ROSA</t>
        </is>
      </c>
      <c r="D345" s="544" t="n">
        <v>300</v>
      </c>
      <c r="E345" s="545" t="n">
        <v>150</v>
      </c>
      <c r="F345" s="183" t="n">
        <v>1</v>
      </c>
      <c r="G345" s="546" t="n">
        <v>320</v>
      </c>
      <c r="H345" s="183" t="n"/>
      <c r="I345" s="195" t="n"/>
      <c r="J345" s="196" t="n"/>
      <c r="K345" s="195" t="n"/>
      <c r="L345" s="195" t="inlineStr">
        <is>
          <t>PAGA DOÑA IRMA ABUNDIO</t>
        </is>
      </c>
      <c r="M345" s="195" t="inlineStr">
        <is>
          <t>PRV 7 SUR NO. 1112</t>
        </is>
      </c>
      <c r="N345" s="195" t="n">
        <v>2026</v>
      </c>
      <c r="O345" s="195" t="n"/>
      <c r="P345" s="195" t="n"/>
      <c r="Q345" s="195" t="n"/>
      <c r="R345" s="195" t="n"/>
      <c r="S345" s="195" t="n"/>
      <c r="T345" s="195" t="n"/>
      <c r="U345" s="195" t="n"/>
      <c r="V345" s="195" t="n"/>
      <c r="W345" s="195" t="n"/>
      <c r="X345" s="195" t="n"/>
      <c r="Y345" s="195" t="n"/>
      <c r="Z345" s="195" t="n"/>
      <c r="AA345" s="195" t="n"/>
    </row>
    <row r="346">
      <c r="A346" s="195" t="n"/>
      <c r="B346" s="183" t="n">
        <v>330</v>
      </c>
      <c r="C346" s="203" t="inlineStr">
        <is>
          <t xml:space="preserve">PORRAS HUERTA MARIA DE LOS ANGELES </t>
        </is>
      </c>
      <c r="D346" s="544" t="n">
        <v>300</v>
      </c>
      <c r="E346" s="545" t="n">
        <v>150</v>
      </c>
      <c r="F346" s="183" t="n">
        <v>1</v>
      </c>
      <c r="G346" s="546" t="n"/>
      <c r="H346" s="183" t="n"/>
      <c r="I346" s="195" t="n"/>
      <c r="J346" s="196" t="n"/>
      <c r="K346" s="195" t="n"/>
      <c r="L346" s="195" t="n"/>
      <c r="M346" s="195" t="inlineStr">
        <is>
          <t xml:space="preserve">21 PTE. ENTRE 9 Y 11 SUR </t>
        </is>
      </c>
      <c r="N346" s="195" t="n">
        <v>2026</v>
      </c>
      <c r="O346" s="195" t="n"/>
      <c r="P346" s="195" t="n"/>
      <c r="Q346" s="195" t="n"/>
      <c r="R346" s="195" t="n"/>
      <c r="S346" s="195" t="n"/>
      <c r="T346" s="195" t="n"/>
      <c r="U346" s="195" t="n"/>
      <c r="V346" s="195" t="n"/>
      <c r="W346" s="195" t="n"/>
      <c r="X346" s="195" t="n"/>
      <c r="Y346" s="195" t="n"/>
      <c r="Z346" s="195" t="n"/>
      <c r="AA346" s="195" t="n"/>
    </row>
    <row r="347">
      <c r="A347" s="195" t="n"/>
      <c r="B347" s="183" t="n">
        <v>331</v>
      </c>
      <c r="C347" s="195" t="inlineStr">
        <is>
          <t>RAMIREZ CASTRO  JOSE MARINO</t>
        </is>
      </c>
      <c r="D347" s="544" t="n">
        <v>300</v>
      </c>
      <c r="E347" s="545" t="n">
        <v>150</v>
      </c>
      <c r="F347" s="183" t="n">
        <v>1</v>
      </c>
      <c r="G347" s="546" t="n">
        <v>320</v>
      </c>
      <c r="H347" s="183" t="n"/>
      <c r="I347" s="195" t="n"/>
      <c r="J347" s="196" t="n"/>
      <c r="K347" s="195" t="n"/>
      <c r="L347" s="195" t="n"/>
      <c r="M347" s="195" t="inlineStr">
        <is>
          <t>PRIVADA 7 SUR ENTRE 13 Y 15 PTE.</t>
        </is>
      </c>
      <c r="N347" s="195" t="n">
        <v>2026</v>
      </c>
      <c r="O347" s="195" t="n"/>
      <c r="P347" s="195" t="n"/>
      <c r="Q347" s="195" t="n"/>
      <c r="R347" s="195" t="n"/>
      <c r="S347" s="195" t="n"/>
      <c r="T347" s="195" t="n"/>
      <c r="U347" s="195" t="n"/>
      <c r="V347" s="195" t="n"/>
      <c r="W347" s="195" t="n"/>
      <c r="X347" s="195" t="n"/>
      <c r="Y347" s="195" t="n"/>
      <c r="Z347" s="195" t="n"/>
      <c r="AA347" s="195" t="n"/>
    </row>
    <row r="348">
      <c r="A348" s="195" t="n"/>
      <c r="B348" s="183" t="n">
        <v>332</v>
      </c>
      <c r="C348" s="195" t="inlineStr">
        <is>
          <t>RAMIREZ GONZALEZ EVERARDO</t>
        </is>
      </c>
      <c r="D348" s="544" t="n">
        <v>300</v>
      </c>
      <c r="E348" s="545" t="n">
        <v>150</v>
      </c>
      <c r="F348" s="183" t="n">
        <v>1</v>
      </c>
      <c r="G348" s="546" t="n">
        <v>620</v>
      </c>
      <c r="H348" s="183" t="n"/>
      <c r="I348" s="195" t="n"/>
      <c r="J348" s="196" t="n"/>
      <c r="K348" s="195" t="n"/>
      <c r="L348" s="195" t="n"/>
      <c r="M348" s="195" t="inlineStr">
        <is>
          <t>11 SUR ENTRE 13 Y 15 PTE.</t>
        </is>
      </c>
      <c r="N348" s="195" t="n">
        <v>2026</v>
      </c>
      <c r="O348" s="195" t="n"/>
      <c r="P348" s="195" t="n"/>
      <c r="Q348" s="195" t="n"/>
      <c r="R348" s="195" t="n"/>
      <c r="S348" s="195" t="n"/>
      <c r="T348" s="195" t="n"/>
      <c r="U348" s="195" t="n"/>
      <c r="V348" s="195" t="n"/>
      <c r="W348" s="195" t="n"/>
      <c r="X348" s="195" t="n"/>
      <c r="Y348" s="195" t="n"/>
      <c r="Z348" s="195" t="n"/>
      <c r="AA348" s="195" t="n"/>
    </row>
    <row r="349">
      <c r="A349" s="195" t="n"/>
      <c r="B349" s="183" t="n">
        <v>333</v>
      </c>
      <c r="C349" s="195" t="inlineStr">
        <is>
          <t>RAMIREZ RODRIGUEZ ANA MARIA</t>
        </is>
      </c>
      <c r="D349" s="544" t="n">
        <v>300</v>
      </c>
      <c r="E349" s="545" t="n">
        <v>150</v>
      </c>
      <c r="F349" s="183" t="n"/>
      <c r="G349" s="546" t="n">
        <v>320</v>
      </c>
      <c r="H349" s="183" t="n"/>
      <c r="I349" s="195" t="n">
        <v>1</v>
      </c>
      <c r="J349" s="196" t="n"/>
      <c r="K349" s="195" t="n"/>
      <c r="L349" s="195" t="n"/>
      <c r="M349" s="195" t="inlineStr">
        <is>
          <t>15 SUR ENTRE 13 Y 15 PTE.</t>
        </is>
      </c>
      <c r="N349" s="195" t="n">
        <v>2026</v>
      </c>
      <c r="O349" s="195" t="n"/>
      <c r="P349" s="195" t="n"/>
      <c r="Q349" s="195" t="n"/>
      <c r="R349" s="195" t="n"/>
      <c r="S349" s="195" t="n"/>
      <c r="T349" s="195" t="n"/>
      <c r="U349" s="195" t="n"/>
      <c r="V349" s="195" t="n"/>
      <c r="W349" s="195" t="n"/>
      <c r="X349" s="195" t="n"/>
      <c r="Y349" s="195" t="n"/>
      <c r="Z349" s="195" t="n"/>
      <c r="AA349" s="195" t="n"/>
    </row>
    <row r="350">
      <c r="A350" s="195" t="n"/>
      <c r="B350" s="183" t="n">
        <v>334</v>
      </c>
      <c r="C350" s="195" t="inlineStr">
        <is>
          <t xml:space="preserve">RAMIREZ RODRIGUEZ SANDRA </t>
        </is>
      </c>
      <c r="D350" s="544" t="n">
        <v>300</v>
      </c>
      <c r="E350" s="545" t="n">
        <v>150</v>
      </c>
      <c r="F350" s="183" t="n"/>
      <c r="G350" s="546" t="n">
        <v>320</v>
      </c>
      <c r="H350" s="183" t="n"/>
      <c r="I350" s="195" t="n">
        <v>1</v>
      </c>
      <c r="J350" s="196" t="n"/>
      <c r="K350" s="195" t="n"/>
      <c r="L350" s="195" t="n"/>
      <c r="M350" s="195" t="inlineStr">
        <is>
          <t>15 SUR ENTRE 15 Y 17 PTE.</t>
        </is>
      </c>
      <c r="N350" s="195" t="n">
        <v>2025</v>
      </c>
      <c r="O350" s="195" t="inlineStr">
        <is>
          <t>PAGADO</t>
        </is>
      </c>
      <c r="P350" s="195" t="inlineStr">
        <is>
          <t>PAGADO</t>
        </is>
      </c>
      <c r="Q350" s="195" t="inlineStr">
        <is>
          <t>PAGADO</t>
        </is>
      </c>
      <c r="R350" s="195" t="inlineStr">
        <is>
          <t>PAGADO</t>
        </is>
      </c>
      <c r="S350" s="195" t="inlineStr">
        <is>
          <t>PAGADO</t>
        </is>
      </c>
      <c r="T350" s="195" t="inlineStr">
        <is>
          <t>PAGADO</t>
        </is>
      </c>
      <c r="U350" s="195" t="inlineStr">
        <is>
          <t>PAGADO</t>
        </is>
      </c>
      <c r="V350" s="195" t="n"/>
      <c r="W350" s="195" t="n"/>
      <c r="X350" s="195" t="n"/>
      <c r="Y350" s="195" t="n"/>
      <c r="Z350" s="195" t="n"/>
      <c r="AA350" s="195" t="n"/>
    </row>
    <row r="351">
      <c r="A351" s="195" t="n"/>
      <c r="B351" s="183" t="n">
        <v>335</v>
      </c>
      <c r="C351" s="195" t="inlineStr">
        <is>
          <t>RAMIREZ RODRIGUEZ SULLY</t>
        </is>
      </c>
      <c r="D351" s="544" t="n">
        <v>300</v>
      </c>
      <c r="E351" s="545" t="n">
        <v>150</v>
      </c>
      <c r="F351" s="183" t="n">
        <v>1</v>
      </c>
      <c r="G351" s="546" t="n">
        <v>320</v>
      </c>
      <c r="H351" s="183" t="n"/>
      <c r="I351" s="195" t="n"/>
      <c r="J351" s="196" t="n"/>
      <c r="K351" s="195" t="n"/>
      <c r="L351" s="195" t="n"/>
      <c r="M351" s="195" t="inlineStr">
        <is>
          <t xml:space="preserve">21 PTE Y 15 SUR </t>
        </is>
      </c>
      <c r="N351" s="195" t="n">
        <v>2026</v>
      </c>
      <c r="O351" s="195" t="n"/>
      <c r="P351" s="195" t="n"/>
      <c r="Q351" s="195" t="n"/>
      <c r="R351" s="195" t="n"/>
      <c r="S351" s="195" t="n"/>
      <c r="T351" s="195" t="n"/>
      <c r="U351" s="195" t="n"/>
      <c r="V351" s="195" t="n"/>
      <c r="W351" s="195" t="n"/>
      <c r="X351" s="195" t="n"/>
      <c r="Y351" s="195" t="n"/>
      <c r="Z351" s="195" t="n"/>
      <c r="AA351" s="195" t="n"/>
    </row>
    <row r="352" ht="15" customHeight="1" s="308">
      <c r="A352" s="158" t="n"/>
      <c r="B352" s="183" t="n">
        <v>336</v>
      </c>
      <c r="C352" s="195" t="inlineStr">
        <is>
          <t>GARCIA FERNANDEZ FAUSTINO</t>
        </is>
      </c>
      <c r="D352" s="544" t="n">
        <v>300</v>
      </c>
      <c r="E352" s="545" t="n">
        <v>150</v>
      </c>
      <c r="F352" s="183" t="n">
        <v>1</v>
      </c>
      <c r="G352" s="546" t="n"/>
      <c r="H352" s="183" t="n"/>
      <c r="I352" s="195" t="n"/>
      <c r="J352" s="196" t="n"/>
      <c r="K352" s="195" t="n"/>
      <c r="L352" s="195" t="inlineStr">
        <is>
          <t>dueño anterior ramos lopez lucio</t>
        </is>
      </c>
      <c r="M352" s="195" t="inlineStr">
        <is>
          <t xml:space="preserve">CALLE 9 SUR NO 1504 ENRE 15 Y 17 </t>
        </is>
      </c>
      <c r="N352" s="195" t="n">
        <v>2026</v>
      </c>
      <c r="O352" s="195" t="n"/>
      <c r="P352" s="195" t="n"/>
      <c r="Q352" s="195" t="n"/>
      <c r="R352" s="195" t="n"/>
      <c r="S352" s="195" t="n"/>
      <c r="T352" s="195" t="n"/>
      <c r="U352" s="195" t="n"/>
      <c r="V352" s="195" t="n"/>
      <c r="W352" s="195" t="n"/>
      <c r="X352" s="195" t="n"/>
      <c r="Y352" s="195" t="n"/>
      <c r="Z352" s="195" t="n"/>
      <c r="AA352" s="158" t="inlineStr">
        <is>
          <t>YA NO VIVE EL DUEÑO DE A TOMA EN EL DOMICILIO Y  SU ESPOSA VIVE SOLA Y MUY ENFERMA</t>
        </is>
      </c>
    </row>
    <row r="353">
      <c r="A353" s="195" t="n"/>
      <c r="B353" s="183" t="n">
        <v>337</v>
      </c>
      <c r="C353" s="195" t="inlineStr">
        <is>
          <t>REYES CARRERA FRANCISCO</t>
        </is>
      </c>
      <c r="D353" s="544" t="n">
        <v>300</v>
      </c>
      <c r="E353" s="545" t="n">
        <v>150</v>
      </c>
      <c r="F353" s="183" t="n">
        <v>1</v>
      </c>
      <c r="G353" s="546" t="n">
        <v>320</v>
      </c>
      <c r="H353" s="183" t="n"/>
      <c r="I353" s="195" t="n"/>
      <c r="J353" s="196" t="n"/>
      <c r="K353" s="195" t="n"/>
      <c r="L353" s="195" t="n"/>
      <c r="M353" s="195" t="inlineStr">
        <is>
          <t>13 PTE. NO. 1303 ENTRE 15 Y 17 PTE.</t>
        </is>
      </c>
      <c r="N353" s="195" t="n">
        <v>2026</v>
      </c>
      <c r="O353" s="195" t="n"/>
      <c r="P353" s="195" t="n"/>
      <c r="Q353" s="195" t="n"/>
      <c r="R353" s="195" t="n"/>
      <c r="S353" s="195" t="n"/>
      <c r="T353" s="195" t="n"/>
      <c r="U353" s="195" t="n"/>
      <c r="V353" s="195" t="n"/>
      <c r="W353" s="195" t="n"/>
      <c r="X353" s="195" t="n"/>
      <c r="Y353" s="195" t="n"/>
      <c r="Z353" s="195" t="n"/>
      <c r="AA353" s="195" t="n"/>
    </row>
    <row r="354" ht="15" customHeight="1" s="308">
      <c r="A354" s="158" t="inlineStr">
        <is>
          <t>CANCELADA</t>
        </is>
      </c>
      <c r="B354" s="183" t="n">
        <v>338</v>
      </c>
      <c r="C354" s="180" t="inlineStr">
        <is>
          <t>REYES TELLEZ AMELIA</t>
        </is>
      </c>
      <c r="D354" s="552" t="n"/>
      <c r="E354" s="553" t="n"/>
      <c r="F354" s="183" t="n"/>
      <c r="G354" s="546" t="n"/>
      <c r="H354" s="183" t="n"/>
      <c r="I354" s="195" t="n">
        <v>1</v>
      </c>
      <c r="J354" s="196" t="n"/>
      <c r="K354" s="195" t="n"/>
      <c r="L354" s="195" t="n"/>
      <c r="M354" s="195" t="inlineStr">
        <is>
          <t>15 SUR ENTRE 13 Y 15 PTE.</t>
        </is>
      </c>
      <c r="N354" s="195" t="n">
        <v>0</v>
      </c>
      <c r="O354" s="195" t="inlineStr">
        <is>
          <t>PAGADO</t>
        </is>
      </c>
      <c r="P354" s="195" t="inlineStr">
        <is>
          <t>PAGADO</t>
        </is>
      </c>
      <c r="Q354" s="195" t="inlineStr">
        <is>
          <t>PAGADO</t>
        </is>
      </c>
      <c r="R354" s="195" t="inlineStr">
        <is>
          <t>PAGADO</t>
        </is>
      </c>
      <c r="S354" s="195" t="inlineStr">
        <is>
          <t>PAGADO</t>
        </is>
      </c>
      <c r="T354" s="195" t="inlineStr">
        <is>
          <t>PAGADO</t>
        </is>
      </c>
      <c r="U354" s="195" t="n"/>
      <c r="V354" s="195" t="n"/>
      <c r="W354" s="195" t="n"/>
      <c r="X354" s="195" t="n"/>
      <c r="Y354" s="195" t="n"/>
      <c r="Z354" s="195" t="n"/>
      <c r="AA354" s="158" t="inlineStr">
        <is>
          <t>CANCELADA</t>
        </is>
      </c>
    </row>
    <row r="355">
      <c r="A355" s="195" t="n"/>
      <c r="B355" s="183" t="n">
        <v>339</v>
      </c>
      <c r="C355" s="180" t="inlineStr">
        <is>
          <t>REYES TELLEZ GUADALUPE</t>
        </is>
      </c>
      <c r="D355" s="552" t="n"/>
      <c r="E355" s="553" t="n">
        <v>150</v>
      </c>
      <c r="F355" s="183" t="n">
        <v>1</v>
      </c>
      <c r="G355" s="546" t="n"/>
      <c r="H355" s="183" t="n"/>
      <c r="I355" s="195" t="n"/>
      <c r="J355" s="196" t="n"/>
      <c r="K355" s="195" t="n"/>
      <c r="L355" s="195" t="n"/>
      <c r="M355" s="195" t="inlineStr">
        <is>
          <t>15 SUR ENTRE 13 Y 15 PTE-</t>
        </is>
      </c>
      <c r="N355" s="195" t="n">
        <v>2020</v>
      </c>
      <c r="O355" s="195" t="inlineStr">
        <is>
          <t>PAGADO</t>
        </is>
      </c>
      <c r="P355" s="195" t="inlineStr">
        <is>
          <t>PAGADO</t>
        </is>
      </c>
      <c r="Q355" s="195" t="inlineStr">
        <is>
          <t>PAGADO</t>
        </is>
      </c>
      <c r="R355" s="195" t="inlineStr">
        <is>
          <t>PAGADO</t>
        </is>
      </c>
      <c r="S355" s="195" t="inlineStr">
        <is>
          <t>PAGADO</t>
        </is>
      </c>
      <c r="T355" s="195" t="inlineStr">
        <is>
          <t>PAGADO</t>
        </is>
      </c>
      <c r="U355" s="195" t="inlineStr">
        <is>
          <t>PAGADO</t>
        </is>
      </c>
      <c r="V355" s="195" t="inlineStr">
        <is>
          <t>PAGADO</t>
        </is>
      </c>
      <c r="W355" s="195" t="inlineStr">
        <is>
          <t>PAGADO</t>
        </is>
      </c>
      <c r="X355" s="195" t="inlineStr">
        <is>
          <t>PAGADO</t>
        </is>
      </c>
      <c r="Y355" s="195" t="n"/>
      <c r="Z355" s="195" t="n"/>
      <c r="AA355" s="195" t="n"/>
    </row>
    <row r="356">
      <c r="A356" s="195" t="n"/>
      <c r="B356" s="183" t="n">
        <v>340</v>
      </c>
      <c r="C356" s="180" t="inlineStr">
        <is>
          <t>REYES TELLEZ ROSA</t>
        </is>
      </c>
      <c r="D356" s="552" t="n">
        <v>300</v>
      </c>
      <c r="E356" s="553" t="n">
        <v>150</v>
      </c>
      <c r="F356" s="183" t="n">
        <v>1</v>
      </c>
      <c r="G356" s="546" t="n">
        <v>320</v>
      </c>
      <c r="H356" s="183" t="n"/>
      <c r="I356" s="195" t="n"/>
      <c r="J356" s="196" t="n"/>
      <c r="K356" s="195" t="n"/>
      <c r="L356" s="195" t="n"/>
      <c r="M356" s="195" t="inlineStr">
        <is>
          <t xml:space="preserve">15 SUR ENTRE 13 Y 15 PTE. </t>
        </is>
      </c>
      <c r="N356" s="195" t="n">
        <v>2026</v>
      </c>
      <c r="O356" s="195" t="n"/>
      <c r="P356" s="195" t="n"/>
      <c r="Q356" s="195" t="n"/>
      <c r="R356" s="195" t="n"/>
      <c r="S356" s="195" t="n"/>
      <c r="T356" s="195" t="n"/>
      <c r="U356" s="195" t="n"/>
      <c r="V356" s="195" t="n"/>
      <c r="W356" s="195" t="n"/>
      <c r="X356" s="195" t="n"/>
      <c r="Y356" s="195" t="n"/>
      <c r="Z356" s="195" t="n"/>
      <c r="AA356" s="195" t="n"/>
    </row>
    <row r="357">
      <c r="A357" s="195" t="n"/>
      <c r="B357" s="183" t="n">
        <v>341</v>
      </c>
      <c r="C357" s="180" t="inlineStr">
        <is>
          <t>RODRIGUEZ AVELINO ARTURO</t>
        </is>
      </c>
      <c r="D357" s="552" t="n">
        <v>300</v>
      </c>
      <c r="E357" s="553" t="n">
        <v>150</v>
      </c>
      <c r="F357" s="183" t="n"/>
      <c r="G357" s="546" t="n">
        <v>320</v>
      </c>
      <c r="H357" s="183" t="inlineStr">
        <is>
          <t>NO</t>
        </is>
      </c>
      <c r="I357" s="195" t="n">
        <v>1</v>
      </c>
      <c r="J357" s="196" t="n"/>
      <c r="K357" s="195" t="n"/>
      <c r="L357" s="195" t="n"/>
      <c r="M357" s="195" t="inlineStr">
        <is>
          <t>21 PTE. Y 7 SUR SN ANTONIO TECAMACHALCO</t>
        </is>
      </c>
      <c r="N357" s="195" t="n">
        <v>2026</v>
      </c>
      <c r="O357" s="195" t="n"/>
      <c r="P357" s="195" t="n"/>
      <c r="Q357" s="195" t="n"/>
      <c r="R357" s="195" t="n"/>
      <c r="S357" s="195" t="n"/>
      <c r="T357" s="195" t="n"/>
      <c r="U357" s="195" t="n"/>
      <c r="V357" s="195" t="n"/>
      <c r="W357" s="195" t="n"/>
      <c r="X357" s="195" t="n"/>
      <c r="Y357" s="195" t="n"/>
      <c r="Z357" s="195" t="n"/>
      <c r="AA357" s="195" t="n"/>
    </row>
    <row r="358">
      <c r="A358" s="195" t="n"/>
      <c r="B358" s="183" t="n">
        <v>342</v>
      </c>
      <c r="C358" s="180" t="inlineStr">
        <is>
          <t xml:space="preserve">RODRIGUEZ AVELINO JOSE FABIAN </t>
        </is>
      </c>
      <c r="D358" s="552" t="n">
        <v>300</v>
      </c>
      <c r="E358" s="553" t="n">
        <v>150</v>
      </c>
      <c r="F358" s="183" t="n">
        <v>1</v>
      </c>
      <c r="G358" s="546" t="n">
        <v>320</v>
      </c>
      <c r="H358" s="183" t="inlineStr">
        <is>
          <t>NO</t>
        </is>
      </c>
      <c r="I358" s="195" t="n"/>
      <c r="J358" s="196" t="n"/>
      <c r="K358" s="195" t="n"/>
      <c r="L358" s="195" t="inlineStr">
        <is>
          <t>QUEDA COMO RESPONSABLE DE LA TOMA DE JOSE MANUEL RODRIGUEZ MARTINEZ</t>
        </is>
      </c>
      <c r="M358" s="195" t="inlineStr">
        <is>
          <t>7 SUR ENTRE 19 Y 21 PTE</t>
        </is>
      </c>
      <c r="N358" s="195" t="n">
        <v>2026</v>
      </c>
      <c r="O358" s="195" t="n"/>
      <c r="P358" s="195" t="n"/>
      <c r="Q358" s="195" t="n"/>
      <c r="R358" s="195" t="n"/>
      <c r="S358" s="195" t="n"/>
      <c r="T358" s="195" t="n"/>
      <c r="U358" s="195" t="n"/>
      <c r="V358" s="195" t="n"/>
      <c r="W358" s="195" t="n"/>
      <c r="X358" s="195" t="n"/>
      <c r="Y358" s="195" t="n"/>
      <c r="Z358" s="195" t="n"/>
      <c r="AA358" s="195" t="n"/>
      <c r="AE358" t="inlineStr">
        <is>
          <t>ALATA SEP 2018</t>
        </is>
      </c>
    </row>
    <row r="359">
      <c r="A359" s="195" t="n"/>
      <c r="B359" s="183" t="n">
        <v>343</v>
      </c>
      <c r="C359" s="180" t="inlineStr">
        <is>
          <t>MONTIEL JIMENEZ OSCAR</t>
        </is>
      </c>
      <c r="D359" s="552" t="n">
        <v>300</v>
      </c>
      <c r="E359" s="553" t="n">
        <v>150</v>
      </c>
      <c r="F359" s="183" t="n"/>
      <c r="G359" s="546" t="n"/>
      <c r="H359" s="183" t="n"/>
      <c r="I359" s="195" t="n">
        <v>1</v>
      </c>
      <c r="J359" s="196" t="n"/>
      <c r="K359" s="195" t="n"/>
      <c r="L359" s="195" t="inlineStr">
        <is>
          <t>BAJA TEMPORAL 31 DE MARZO 2024</t>
        </is>
      </c>
      <c r="M359" s="195" t="n"/>
      <c r="N359" s="195" t="n"/>
      <c r="O359" s="195" t="n">
        <v>2024</v>
      </c>
      <c r="P359" s="195" t="n"/>
      <c r="Q359" s="195" t="n"/>
      <c r="R359" s="195" t="n"/>
      <c r="S359" s="195" t="n"/>
      <c r="T359" s="195" t="n"/>
      <c r="U359" s="195" t="n"/>
      <c r="V359" s="195" t="n"/>
      <c r="W359" s="195" t="n"/>
      <c r="X359" s="195" t="n"/>
      <c r="Y359" s="195" t="n"/>
      <c r="Z359" s="195" t="n"/>
      <c r="AA359" s="195" t="n"/>
    </row>
    <row r="360">
      <c r="A360" s="195" t="n"/>
      <c r="B360" s="183" t="n">
        <v>344</v>
      </c>
      <c r="C360" s="195" t="inlineStr">
        <is>
          <t>RODRIGUEZ CASTRO SERGIO</t>
        </is>
      </c>
      <c r="D360" s="544" t="n">
        <v>300</v>
      </c>
      <c r="E360" s="545" t="n">
        <v>150</v>
      </c>
      <c r="F360" s="183" t="n">
        <v>1</v>
      </c>
      <c r="G360" s="546" t="n">
        <v>320</v>
      </c>
      <c r="H360" s="183" t="n"/>
      <c r="I360" s="195" t="n"/>
      <c r="J360" s="196" t="n"/>
      <c r="K360" s="195" t="n"/>
      <c r="L360" s="195" t="n"/>
      <c r="M360" s="195" t="inlineStr">
        <is>
          <t xml:space="preserve">15 SUR ENTRE 13 Y 15 PTE. </t>
        </is>
      </c>
      <c r="N360" s="195" t="n">
        <v>2026</v>
      </c>
      <c r="O360" s="195" t="n"/>
      <c r="P360" s="195" t="n"/>
      <c r="Q360" s="195" t="n"/>
      <c r="R360" s="195" t="n"/>
      <c r="S360" s="195" t="n"/>
      <c r="T360" s="195" t="n"/>
      <c r="U360" s="195" t="n"/>
      <c r="V360" s="195" t="n"/>
      <c r="W360" s="195" t="n"/>
      <c r="X360" s="195" t="n"/>
      <c r="Y360" s="195" t="n"/>
      <c r="Z360" s="195" t="n"/>
      <c r="AA360" s="195" t="n"/>
    </row>
    <row r="361">
      <c r="A361" s="195" t="n"/>
      <c r="B361" s="183" t="n">
        <v>345</v>
      </c>
      <c r="C361" s="180" t="inlineStr">
        <is>
          <t>RODRIGUEZ CRISTOBAL MARIA FELIX</t>
        </is>
      </c>
      <c r="D361" s="552" t="n">
        <v>300</v>
      </c>
      <c r="E361" s="553" t="n">
        <v>150</v>
      </c>
      <c r="F361" s="183" t="n">
        <v>1</v>
      </c>
      <c r="G361" s="546" t="n"/>
      <c r="H361" s="183" t="n"/>
      <c r="I361" s="195" t="n"/>
      <c r="J361" s="196" t="n"/>
      <c r="K361" s="195" t="n"/>
      <c r="L361" s="195" t="n"/>
      <c r="M361" s="195" t="inlineStr">
        <is>
          <t>9 SUR ENTRE 15 Y 17 PTE.</t>
        </is>
      </c>
      <c r="N361" s="195" t="n">
        <v>2026</v>
      </c>
      <c r="O361" s="195" t="n"/>
      <c r="P361" s="195" t="n"/>
      <c r="Q361" s="195" t="n"/>
      <c r="R361" s="195" t="n"/>
      <c r="S361" s="195" t="n"/>
      <c r="T361" s="195" t="n"/>
      <c r="U361" s="195" t="n"/>
      <c r="V361" s="195" t="n"/>
      <c r="W361" s="195" t="n"/>
      <c r="X361" s="195" t="n"/>
      <c r="Y361" s="195" t="n"/>
      <c r="Z361" s="195" t="n"/>
      <c r="AA361" s="195" t="n"/>
    </row>
    <row r="362">
      <c r="A362" s="195" t="n"/>
      <c r="B362" s="183" t="n">
        <v>346</v>
      </c>
      <c r="C362" s="195" t="inlineStr">
        <is>
          <t>RODRIGUEZ CRUZ SERGIO ABEL</t>
        </is>
      </c>
      <c r="D362" s="544" t="n">
        <v>300</v>
      </c>
      <c r="E362" s="545" t="n">
        <v>150</v>
      </c>
      <c r="F362" s="183" t="n"/>
      <c r="G362" s="546" t="n">
        <v>320</v>
      </c>
      <c r="H362" s="183" t="n"/>
      <c r="I362" s="195" t="n">
        <v>1</v>
      </c>
      <c r="J362" s="196" t="n"/>
      <c r="K362" s="195" t="n"/>
      <c r="L362" s="195" t="n"/>
      <c r="M362" s="195" t="inlineStr">
        <is>
          <t>13 SUR ENTRE 13 Y 15 PTE.</t>
        </is>
      </c>
      <c r="N362" s="195" t="n">
        <v>2026</v>
      </c>
      <c r="O362" s="195" t="n"/>
      <c r="P362" s="195" t="n"/>
      <c r="Q362" s="195" t="n"/>
      <c r="R362" s="195" t="n"/>
      <c r="S362" s="195" t="n"/>
      <c r="T362" s="195" t="n"/>
      <c r="U362" s="195" t="n"/>
      <c r="V362" s="195" t="n"/>
      <c r="W362" s="195" t="n"/>
      <c r="X362" s="195" t="n"/>
      <c r="Y362" s="195" t="n"/>
      <c r="Z362" s="195" t="n"/>
      <c r="AA362" s="195" t="n"/>
    </row>
    <row r="363">
      <c r="A363" s="195" t="n"/>
      <c r="B363" s="183" t="n">
        <v>347</v>
      </c>
      <c r="C363" s="195" t="inlineStr">
        <is>
          <t>RODRIGUEZ DE LOS SANTOS GUILLERMINA</t>
        </is>
      </c>
      <c r="D363" s="544" t="n">
        <v>300</v>
      </c>
      <c r="E363" s="545" t="n">
        <v>150</v>
      </c>
      <c r="F363" s="183" t="n"/>
      <c r="G363" s="546" t="n">
        <v>320</v>
      </c>
      <c r="H363" s="183" t="n"/>
      <c r="I363" s="195" t="n">
        <v>1</v>
      </c>
      <c r="J363" s="196" t="n"/>
      <c r="K363" s="195" t="n"/>
      <c r="L363" s="195" t="n"/>
      <c r="M363" s="195" t="inlineStr">
        <is>
          <t>17 PTE. ENTRE 19 SUR Y CANAL</t>
        </is>
      </c>
      <c r="N363" s="195" t="n">
        <v>2026</v>
      </c>
      <c r="O363" s="195" t="n"/>
      <c r="P363" s="195" t="n"/>
      <c r="Q363" s="195" t="n"/>
      <c r="R363" s="195" t="n"/>
      <c r="S363" s="195" t="n"/>
      <c r="T363" s="195" t="inlineStr">
        <is>
          <t>ALTA</t>
        </is>
      </c>
      <c r="U363" s="195" t="n"/>
      <c r="V363" s="195" t="n"/>
      <c r="W363" s="195" t="n"/>
      <c r="X363" s="195" t="n"/>
      <c r="Y363" s="195" t="n"/>
      <c r="Z363" s="195" t="n"/>
      <c r="AA363" s="195" t="n"/>
    </row>
    <row r="364">
      <c r="A364" s="195" t="n"/>
      <c r="B364" s="183" t="n">
        <v>348</v>
      </c>
      <c r="C364" s="195" t="inlineStr">
        <is>
          <t>RODRIGUEZ DOROTEO CRISTOBAL</t>
        </is>
      </c>
      <c r="D364" s="544" t="n"/>
      <c r="E364" s="545" t="n"/>
      <c r="F364" s="183" t="n">
        <v>1</v>
      </c>
      <c r="G364" s="546" t="n">
        <v>320</v>
      </c>
      <c r="H364" s="183" t="n"/>
      <c r="I364" s="195" t="n"/>
      <c r="J364" s="196" t="n"/>
      <c r="K364" s="195" t="n"/>
      <c r="L364" s="195" t="n"/>
      <c r="M364" s="195" t="inlineStr">
        <is>
          <t>21 PONIENTE ENTRE 13 Y 15 SUR</t>
        </is>
      </c>
      <c r="N364" s="195" t="n">
        <v>2020</v>
      </c>
      <c r="O364" s="195" t="n"/>
      <c r="P364" s="195" t="n"/>
      <c r="Q364" s="195" t="n"/>
      <c r="R364" s="195" t="n"/>
      <c r="S364" s="195" t="n"/>
      <c r="T364" s="195" t="n"/>
      <c r="U364" s="195" t="n"/>
      <c r="V364" s="195" t="n"/>
      <c r="W364" s="195" t="n"/>
      <c r="X364" s="195" t="n"/>
      <c r="Y364" s="195" t="n"/>
      <c r="Z364" s="195" t="n"/>
      <c r="AA364" s="195" t="n"/>
    </row>
    <row r="365">
      <c r="A365" s="195" t="n"/>
      <c r="B365" s="183" t="n">
        <v>349</v>
      </c>
      <c r="C365" s="195" t="inlineStr">
        <is>
          <t>RODRIGUEZ DOROTEO MARGARITA</t>
        </is>
      </c>
      <c r="D365" s="544" t="n">
        <v>600</v>
      </c>
      <c r="E365" s="545" t="n">
        <v>300</v>
      </c>
      <c r="F365" s="183" t="n">
        <v>2</v>
      </c>
      <c r="G365" s="546" t="n">
        <v>320</v>
      </c>
      <c r="H365" s="183" t="n"/>
      <c r="I365" s="195" t="n"/>
      <c r="J365" s="196" t="n"/>
      <c r="K365" s="195" t="n"/>
      <c r="L365" s="195" t="n"/>
      <c r="M365" s="195" t="inlineStr">
        <is>
          <t xml:space="preserve">15 SUR ENTRE 13 Y 15 </t>
        </is>
      </c>
      <c r="N365" s="195" t="n">
        <v>2026</v>
      </c>
      <c r="O365" s="195" t="n"/>
      <c r="P365" s="195" t="n"/>
      <c r="Q365" s="195" t="n"/>
      <c r="R365" s="195" t="n"/>
      <c r="S365" s="195" t="n"/>
      <c r="T365" s="195" t="n"/>
      <c r="U365" s="195" t="n"/>
      <c r="V365" s="195" t="n"/>
      <c r="W365" s="195" t="n"/>
      <c r="X365" s="195" t="n"/>
      <c r="Y365" s="195" t="n"/>
      <c r="Z365" s="195" t="n"/>
      <c r="AA365" s="195" t="n"/>
    </row>
    <row r="366" ht="15" customHeight="1" s="308">
      <c r="A366" s="158" t="inlineStr">
        <is>
          <t>CAMBIO DE DOMICILIO</t>
        </is>
      </c>
      <c r="B366" s="178" t="n">
        <v>350</v>
      </c>
      <c r="C366" s="180" t="inlineStr">
        <is>
          <t>RODRIGUEZ GARCIA ALEJANDRO</t>
        </is>
      </c>
      <c r="D366" s="552" t="n"/>
      <c r="E366" s="553" t="n"/>
      <c r="F366" s="178" t="n"/>
      <c r="G366" s="551" t="n"/>
      <c r="H366" s="170" t="n"/>
      <c r="I366" s="172" t="n"/>
      <c r="J366" s="173" t="n"/>
      <c r="K366" s="172" t="n"/>
      <c r="L366" s="172" t="n"/>
      <c r="M366" s="172" t="n"/>
      <c r="N366" s="172" t="n">
        <v>0</v>
      </c>
      <c r="O366" s="172" t="n"/>
      <c r="P366" s="195" t="n"/>
      <c r="Q366" s="195" t="n"/>
      <c r="R366" s="195" t="n"/>
      <c r="S366" s="195" t="n"/>
      <c r="T366" s="195" t="n"/>
      <c r="U366" s="195" t="n"/>
      <c r="V366" s="195" t="n"/>
      <c r="W366" s="195" t="n"/>
      <c r="X366" s="195" t="n"/>
      <c r="Y366" s="195" t="n"/>
      <c r="Z366" s="195" t="n"/>
      <c r="AA366" s="158" t="inlineStr">
        <is>
          <t>CAMBIO DE DOMICILIO</t>
        </is>
      </c>
    </row>
    <row r="367">
      <c r="A367" s="195" t="n"/>
      <c r="B367" s="183" t="n">
        <v>351</v>
      </c>
      <c r="C367" s="195" t="inlineStr">
        <is>
          <t>RODRIGUEZ GONZALEZ FRANCISCO JAVIER</t>
        </is>
      </c>
      <c r="D367" s="544" t="n">
        <v>300</v>
      </c>
      <c r="E367" s="545" t="n">
        <v>150</v>
      </c>
      <c r="F367" s="183" t="n">
        <v>1</v>
      </c>
      <c r="G367" s="546" t="n">
        <v>320</v>
      </c>
      <c r="H367" s="183" t="n"/>
      <c r="I367" s="195" t="n"/>
      <c r="J367" s="196" t="n"/>
      <c r="K367" s="195" t="n"/>
      <c r="L367" s="195" t="n"/>
      <c r="M367" s="195" t="inlineStr">
        <is>
          <t>15 SUR ENTRE 13 Y 17 PTE.</t>
        </is>
      </c>
      <c r="N367" s="195" t="n">
        <v>2025</v>
      </c>
      <c r="O367" s="195" t="inlineStr">
        <is>
          <t>PAGADO</t>
        </is>
      </c>
      <c r="P367" s="195" t="inlineStr">
        <is>
          <t>PAGADO</t>
        </is>
      </c>
      <c r="Q367" s="195" t="inlineStr">
        <is>
          <t>PAGADO</t>
        </is>
      </c>
      <c r="R367" s="195" t="inlineStr">
        <is>
          <t>PAGADO</t>
        </is>
      </c>
      <c r="S367" s="195" t="inlineStr">
        <is>
          <t>PAGADO</t>
        </is>
      </c>
      <c r="T367" s="195" t="inlineStr">
        <is>
          <t>PAGADO</t>
        </is>
      </c>
      <c r="U367" s="195" t="inlineStr">
        <is>
          <t>PAGADO</t>
        </is>
      </c>
      <c r="V367" s="195" t="inlineStr">
        <is>
          <t>PAGADO</t>
        </is>
      </c>
      <c r="W367" s="195" t="n"/>
      <c r="X367" s="195" t="n"/>
      <c r="Y367" s="195" t="n"/>
      <c r="Z367" s="195" t="n"/>
      <c r="AA367" s="195" t="n"/>
    </row>
    <row r="368">
      <c r="A368" s="195" t="n"/>
      <c r="B368" s="183" t="n">
        <v>352</v>
      </c>
      <c r="C368" s="195" t="inlineStr">
        <is>
          <t>RODRIGUEZ GONZALEZ LUIS</t>
        </is>
      </c>
      <c r="D368" s="544" t="n">
        <v>300</v>
      </c>
      <c r="E368" s="545" t="n">
        <v>150</v>
      </c>
      <c r="F368" s="183" t="n">
        <v>1</v>
      </c>
      <c r="G368" s="546" t="n">
        <v>320</v>
      </c>
      <c r="H368" s="183" t="n"/>
      <c r="I368" s="195" t="n"/>
      <c r="J368" s="196" t="n"/>
      <c r="K368" s="195" t="n"/>
      <c r="L368" s="195" t="n"/>
      <c r="M368" s="195" t="inlineStr">
        <is>
          <t>15 SUR ENTRE 13 Y 15 PTE</t>
        </is>
      </c>
      <c r="N368" s="195" t="n">
        <v>2024</v>
      </c>
      <c r="O368" s="195" t="inlineStr">
        <is>
          <t>abono 1500</t>
        </is>
      </c>
      <c r="P368" s="195" t="n"/>
      <c r="Q368" s="195" t="n"/>
      <c r="R368" s="195" t="n"/>
      <c r="S368" s="195" t="n"/>
      <c r="T368" s="195" t="n"/>
      <c r="U368" s="195" t="n"/>
      <c r="V368" s="195" t="n"/>
      <c r="W368" s="195" t="n"/>
      <c r="X368" s="195" t="n"/>
      <c r="Y368" s="195" t="n"/>
      <c r="Z368" s="195" t="n"/>
      <c r="AA368" s="195" t="n"/>
    </row>
    <row r="369">
      <c r="A369" s="195" t="n"/>
      <c r="B369" s="183" t="n">
        <v>353</v>
      </c>
      <c r="C369" s="195" t="inlineStr">
        <is>
          <t>RODRIGUEZ GONZALEZ MARCOS</t>
        </is>
      </c>
      <c r="D369" s="544" t="n">
        <v>300</v>
      </c>
      <c r="E369" s="545" t="n">
        <v>150</v>
      </c>
      <c r="F369" s="183" t="n">
        <v>1</v>
      </c>
      <c r="G369" s="546" t="n">
        <v>320</v>
      </c>
      <c r="H369" s="183" t="n"/>
      <c r="I369" s="195" t="n"/>
      <c r="J369" s="196" t="n"/>
      <c r="K369" s="195" t="n"/>
      <c r="L369" s="195" t="n"/>
      <c r="M369" s="195" t="inlineStr">
        <is>
          <t>15 SUR N. 1104 ENTRE 11 Y 13 PTE</t>
        </is>
      </c>
      <c r="N369" s="195" t="n">
        <v>2026</v>
      </c>
      <c r="O369" s="195" t="n"/>
      <c r="P369" s="195" t="n"/>
      <c r="Q369" s="195" t="n"/>
      <c r="R369" s="195" t="n"/>
      <c r="S369" s="195" t="n"/>
      <c r="T369" s="195" t="n"/>
      <c r="U369" s="195" t="n"/>
      <c r="V369" s="195" t="n"/>
      <c r="W369" s="195" t="n"/>
      <c r="X369" s="195" t="n"/>
      <c r="Y369" s="195" t="n"/>
      <c r="Z369" s="195" t="n"/>
      <c r="AA369" s="195" t="n"/>
    </row>
    <row r="370">
      <c r="A370" s="195" t="n"/>
      <c r="B370" s="183" t="n">
        <v>354</v>
      </c>
      <c r="C370" s="195" t="inlineStr">
        <is>
          <t>RODRIGUEZ GONZALEZ  JOSE RAUL CESARIO</t>
        </is>
      </c>
      <c r="D370" s="544" t="n">
        <v>300</v>
      </c>
      <c r="E370" s="545" t="n">
        <v>150</v>
      </c>
      <c r="F370" s="183" t="n">
        <v>1</v>
      </c>
      <c r="G370" s="546" t="n">
        <v>320</v>
      </c>
      <c r="H370" s="183" t="n"/>
      <c r="I370" s="195" t="n"/>
      <c r="J370" s="196" t="n"/>
      <c r="K370" s="195" t="n"/>
      <c r="L370" s="195" t="n"/>
      <c r="M370" s="195" t="inlineStr">
        <is>
          <t>13 PTE ESQUINA 17 SUR</t>
        </is>
      </c>
      <c r="N370" s="195" t="n">
        <v>2026</v>
      </c>
      <c r="O370" s="195" t="n"/>
      <c r="P370" s="195" t="n"/>
      <c r="Q370" s="195" t="n"/>
      <c r="R370" s="195" t="n"/>
      <c r="S370" s="195" t="n"/>
      <c r="T370" s="195" t="n"/>
      <c r="U370" s="195" t="n"/>
      <c r="V370" s="195" t="n"/>
      <c r="W370" s="195" t="n"/>
      <c r="X370" s="195" t="n"/>
      <c r="Y370" s="195" t="n"/>
      <c r="Z370" s="195" t="n"/>
      <c r="AA370" s="195" t="n"/>
    </row>
    <row r="371">
      <c r="A371" s="195" t="n"/>
      <c r="B371" s="183" t="n">
        <v>355</v>
      </c>
      <c r="C371" s="195" t="inlineStr">
        <is>
          <t>RODRIGUEZ GONZALEZ ROSA</t>
        </is>
      </c>
      <c r="D371" s="544" t="n">
        <v>300</v>
      </c>
      <c r="E371" s="545" t="n">
        <v>150</v>
      </c>
      <c r="F371" s="183" t="n">
        <v>1</v>
      </c>
      <c r="G371" s="546" t="n">
        <v>640</v>
      </c>
      <c r="H371" s="183" t="n"/>
      <c r="I371" s="195" t="n"/>
      <c r="J371" s="196" t="n"/>
      <c r="K371" s="195" t="n"/>
      <c r="L371" s="195" t="n"/>
      <c r="M371" s="195" t="inlineStr">
        <is>
          <t xml:space="preserve">13 PONIENTE  17 SUR </t>
        </is>
      </c>
      <c r="N371" s="195" t="n">
        <v>2026</v>
      </c>
      <c r="O371" s="195" t="n"/>
      <c r="P371" s="195" t="n"/>
      <c r="Q371" s="195" t="n"/>
      <c r="R371" s="195" t="n"/>
      <c r="S371" s="195" t="n"/>
      <c r="T371" s="195" t="n"/>
      <c r="U371" s="195" t="n"/>
      <c r="V371" s="195" t="n"/>
      <c r="W371" s="195" t="n"/>
      <c r="X371" s="195" t="n"/>
      <c r="Y371" s="195" t="n"/>
      <c r="Z371" s="195" t="n"/>
      <c r="AA371" s="195" t="n"/>
    </row>
    <row r="372">
      <c r="A372" s="195" t="n"/>
      <c r="B372" s="183" t="n">
        <v>356</v>
      </c>
      <c r="C372" s="195" t="inlineStr">
        <is>
          <t>RODRIGUEZ JIMENEZ ANDRES</t>
        </is>
      </c>
      <c r="D372" s="544" t="n">
        <v>300</v>
      </c>
      <c r="E372" s="545" t="n">
        <v>150</v>
      </c>
      <c r="F372" s="183" t="n">
        <v>1</v>
      </c>
      <c r="G372" s="546" t="n">
        <v>640</v>
      </c>
      <c r="H372" s="183" t="n"/>
      <c r="I372" s="195" t="n"/>
      <c r="J372" s="196" t="n"/>
      <c r="K372" s="195" t="n"/>
      <c r="L372" s="195" t="n"/>
      <c r="M372" s="195" t="inlineStr">
        <is>
          <t xml:space="preserve">AV 15 PONIENTE  1105 SAN ANTONIO </t>
        </is>
      </c>
      <c r="N372" s="195" t="n">
        <v>2026</v>
      </c>
      <c r="O372" s="195" t="n"/>
      <c r="P372" s="195" t="n"/>
      <c r="Q372" s="195" t="n"/>
      <c r="R372" s="195" t="n"/>
      <c r="S372" s="195" t="n"/>
      <c r="T372" s="195" t="n"/>
      <c r="U372" s="195" t="n"/>
      <c r="V372" s="195" t="n"/>
      <c r="W372" s="195" t="n"/>
      <c r="X372" s="195" t="n"/>
      <c r="Y372" s="195" t="n"/>
      <c r="Z372" s="195" t="n"/>
      <c r="AA372" s="195" t="n"/>
    </row>
    <row r="373" ht="15" customHeight="1" s="308">
      <c r="A373" s="195" t="inlineStr">
        <is>
          <t>CANCELADA</t>
        </is>
      </c>
      <c r="B373" s="183" t="n">
        <v>357</v>
      </c>
      <c r="C373" s="195" t="inlineStr">
        <is>
          <t>RORIGUEZ JIMENEZ JOSE DE JESUS</t>
        </is>
      </c>
      <c r="D373" s="544" t="n"/>
      <c r="E373" s="545" t="n"/>
      <c r="F373" s="183" t="n"/>
      <c r="G373" s="546" t="n"/>
      <c r="H373" s="183" t="n"/>
      <c r="I373" s="195" t="n"/>
      <c r="J373" s="196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  <c r="T373" s="195" t="n"/>
      <c r="U373" s="195" t="n"/>
      <c r="V373" s="195" t="n"/>
      <c r="W373" s="195" t="n"/>
      <c r="X373" s="195" t="n"/>
      <c r="Y373" s="195" t="n"/>
      <c r="Z373" s="195" t="n"/>
      <c r="AA373" s="195" t="inlineStr">
        <is>
          <t>CANCELADA</t>
        </is>
      </c>
    </row>
    <row r="374">
      <c r="A374" s="195" t="n"/>
      <c r="B374" s="183" t="n">
        <v>358</v>
      </c>
      <c r="C374" s="195" t="inlineStr">
        <is>
          <t>RODRIGUEZ JIMENEZ JOSE GUADALUPE</t>
        </is>
      </c>
      <c r="D374" s="544" t="n">
        <v>300</v>
      </c>
      <c r="E374" s="545" t="n">
        <v>150</v>
      </c>
      <c r="F374" s="183" t="n">
        <v>1</v>
      </c>
      <c r="G374" s="546" t="n">
        <v>320</v>
      </c>
      <c r="H374" s="183" t="n"/>
      <c r="I374" s="195" t="n"/>
      <c r="J374" s="196" t="n"/>
      <c r="K374" s="195" t="n"/>
      <c r="L374" s="195" t="n"/>
      <c r="M374" s="195" t="inlineStr">
        <is>
          <t>15 PONIENTE ENTRE 11 Y 13 SUR</t>
        </is>
      </c>
      <c r="N374" s="195" t="n">
        <v>2026</v>
      </c>
      <c r="O374" s="195" t="n"/>
      <c r="P374" s="195" t="n"/>
      <c r="Q374" s="195" t="n"/>
      <c r="R374" s="195" t="n"/>
      <c r="S374" s="195" t="n"/>
      <c r="T374" s="195" t="n"/>
      <c r="U374" s="195" t="n"/>
      <c r="V374" s="195" t="n"/>
      <c r="W374" s="195" t="n"/>
      <c r="X374" s="195" t="n"/>
      <c r="Y374" s="195" t="n"/>
      <c r="Z374" s="195" t="n"/>
      <c r="AA374" s="195" t="n"/>
      <c r="AB374" s="93" t="inlineStr">
        <is>
          <t>PENDIENTES INASISTENCIAS 2019</t>
        </is>
      </c>
    </row>
    <row r="375" ht="15" customHeight="1" s="308">
      <c r="A375" s="158" t="inlineStr">
        <is>
          <t>REVISAR/CANCELAR</t>
        </is>
      </c>
      <c r="B375" s="183" t="n">
        <v>359</v>
      </c>
      <c r="C375" s="180" t="inlineStr">
        <is>
          <t xml:space="preserve">GONZALEZ BAUTISTA MISAEL </t>
        </is>
      </c>
      <c r="D375" s="552" t="n"/>
      <c r="E375" s="553" t="n"/>
      <c r="F375" s="183" t="n"/>
      <c r="G375" s="546" t="n">
        <v>320</v>
      </c>
      <c r="H375" s="183" t="n"/>
      <c r="I375" s="195" t="n">
        <v>1</v>
      </c>
      <c r="J375" s="196" t="n"/>
      <c r="K375" s="195" t="n"/>
      <c r="L375" s="195" t="n"/>
      <c r="M375" s="195" t="n"/>
      <c r="N375" s="195" t="n">
        <v>2016</v>
      </c>
      <c r="O375" s="195" t="n"/>
      <c r="P375" s="195" t="n"/>
      <c r="Q375" s="195" t="n"/>
      <c r="R375" s="195" t="n"/>
      <c r="S375" s="195" t="n"/>
      <c r="T375" s="195" t="n"/>
      <c r="U375" s="195" t="n"/>
      <c r="V375" s="195" t="inlineStr">
        <is>
          <t>AGOSTO ALTA</t>
        </is>
      </c>
      <c r="W375" s="195" t="n"/>
      <c r="X375" s="195" t="n"/>
      <c r="Y375" s="195" t="n"/>
      <c r="Z375" s="195" t="n"/>
      <c r="AA375" s="158" t="inlineStr">
        <is>
          <t>REVISAR/CANCELAR</t>
        </is>
      </c>
    </row>
    <row r="376">
      <c r="A376" s="195" t="n"/>
      <c r="B376" s="183" t="n">
        <v>360</v>
      </c>
      <c r="C376" s="195" t="inlineStr">
        <is>
          <t>RODRIGUEZ JIMENEZ  JOSE RAUL</t>
        </is>
      </c>
      <c r="D376" s="544" t="n">
        <v>300</v>
      </c>
      <c r="E376" s="545" t="n">
        <v>150</v>
      </c>
      <c r="F376" s="183" t="n"/>
      <c r="G376" s="546" t="n">
        <v>320</v>
      </c>
      <c r="H376" s="183" t="n"/>
      <c r="I376" s="195" t="n">
        <v>1</v>
      </c>
      <c r="J376" s="196" t="n"/>
      <c r="K376" s="195" t="n"/>
      <c r="L376" s="195" t="n"/>
      <c r="M376" s="195" t="inlineStr">
        <is>
          <t>13 PONIENTE ESQUINA 17 SUR</t>
        </is>
      </c>
      <c r="N376" s="195" t="n">
        <v>2026</v>
      </c>
      <c r="O376" s="195" t="n"/>
      <c r="P376" s="195" t="n"/>
      <c r="Q376" s="195" t="n"/>
      <c r="R376" s="195" t="n"/>
      <c r="S376" s="195" t="n"/>
      <c r="T376" s="195" t="n"/>
      <c r="U376" s="195" t="n"/>
      <c r="V376" s="195" t="n"/>
      <c r="W376" s="195" t="n"/>
      <c r="X376" s="195" t="n"/>
      <c r="Y376" s="195" t="n"/>
      <c r="Z376" s="195" t="n"/>
      <c r="AA376" s="195" t="n"/>
    </row>
    <row r="377">
      <c r="A377" s="195" t="n"/>
      <c r="B377" s="183" t="n">
        <v>361</v>
      </c>
      <c r="C377" s="195" t="inlineStr">
        <is>
          <t>RODRIGUEZ LOPEZ ELADIO</t>
        </is>
      </c>
      <c r="D377" s="544" t="n">
        <v>300</v>
      </c>
      <c r="E377" s="545" t="n">
        <v>150</v>
      </c>
      <c r="F377" s="183" t="n">
        <v>1</v>
      </c>
      <c r="G377" s="546" t="n">
        <v>320</v>
      </c>
      <c r="H377" s="183" t="n"/>
      <c r="I377" s="195" t="n"/>
      <c r="J377" s="196" t="n"/>
      <c r="K377" s="195" t="n"/>
      <c r="L377" s="195" t="n"/>
      <c r="M377" s="195" t="inlineStr">
        <is>
          <t>13 PTE ENTRE 15 Y 17 SUR</t>
        </is>
      </c>
      <c r="N377" s="195" t="n">
        <v>2026</v>
      </c>
      <c r="O377" s="195" t="n"/>
      <c r="P377" s="195" t="n"/>
      <c r="Q377" s="195" t="n"/>
      <c r="R377" s="195" t="n"/>
      <c r="S377" s="195" t="n"/>
      <c r="T377" s="195" t="n"/>
      <c r="U377" s="195" t="n"/>
      <c r="V377" s="195" t="n"/>
      <c r="W377" s="195" t="n"/>
      <c r="X377" s="195" t="n"/>
      <c r="Y377" s="195" t="n"/>
      <c r="Z377" s="195" t="n"/>
      <c r="AA377" s="195" t="n"/>
    </row>
    <row r="378">
      <c r="A378" s="195" t="n"/>
      <c r="B378" s="178" t="n">
        <v>362</v>
      </c>
      <c r="C378" s="180" t="inlineStr">
        <is>
          <t>RODRIGUEZ LOPEZ HORTENCIA</t>
        </is>
      </c>
      <c r="D378" s="552" t="n"/>
      <c r="E378" s="553" t="n"/>
      <c r="F378" s="183" t="n">
        <v>1</v>
      </c>
      <c r="G378" s="546" t="n">
        <v>320</v>
      </c>
      <c r="H378" s="183" t="n"/>
      <c r="I378" s="195" t="n"/>
      <c r="J378" s="196" t="n"/>
      <c r="K378" s="195" t="n"/>
      <c r="L378" s="195" t="n"/>
      <c r="M378" s="195" t="inlineStr">
        <is>
          <t>15 PTE ENTRE 21 SUR Y PREPA</t>
        </is>
      </c>
      <c r="N378" s="195" t="n"/>
      <c r="O378" s="195" t="n"/>
      <c r="P378" s="195" t="inlineStr">
        <is>
          <t>TOMA CANCELADA</t>
        </is>
      </c>
      <c r="Q378" s="195" t="n"/>
      <c r="R378" s="195" t="n"/>
      <c r="S378" s="195" t="n"/>
      <c r="T378" s="195" t="n"/>
      <c r="U378" s="195" t="n"/>
      <c r="V378" s="195" t="n"/>
      <c r="W378" s="195" t="n"/>
      <c r="X378" s="195" t="n"/>
      <c r="Y378" s="195" t="n"/>
      <c r="Z378" s="195" t="n"/>
      <c r="AA378" s="195" t="n"/>
      <c r="AB378" s="93" t="inlineStr">
        <is>
          <t xml:space="preserve">TOMA CANCELADA </t>
        </is>
      </c>
    </row>
    <row r="379">
      <c r="A379" s="195" t="n"/>
      <c r="B379" s="183" t="n">
        <v>363</v>
      </c>
      <c r="C379" s="195" t="inlineStr">
        <is>
          <t>RODRIGUEZ LOPEZ JOSE</t>
        </is>
      </c>
      <c r="D379" s="544" t="n">
        <v>300</v>
      </c>
      <c r="E379" s="545" t="n">
        <v>150</v>
      </c>
      <c r="F379" s="183" t="n">
        <v>1</v>
      </c>
      <c r="G379" s="546" t="n">
        <v>640</v>
      </c>
      <c r="H379" s="183" t="n"/>
      <c r="I379" s="195" t="n"/>
      <c r="J379" s="196" t="n"/>
      <c r="K379" s="195" t="n"/>
      <c r="L379" s="195" t="n"/>
      <c r="M379" s="195" t="inlineStr">
        <is>
          <t>15 SUR ENTRE LATERAL Y BARRANCA</t>
        </is>
      </c>
      <c r="N379" s="195" t="n">
        <v>2026</v>
      </c>
      <c r="O379" s="195" t="n"/>
      <c r="P379" s="195" t="n"/>
      <c r="Q379" s="195" t="n"/>
      <c r="R379" s="195" t="n"/>
      <c r="S379" s="195" t="n"/>
      <c r="T379" s="195" t="n"/>
      <c r="U379" s="195" t="n"/>
      <c r="V379" s="195" t="n"/>
      <c r="W379" s="195" t="n"/>
      <c r="X379" s="195" t="n"/>
      <c r="Y379" s="195" t="n"/>
      <c r="Z379" s="195" t="n"/>
      <c r="AA379" s="195" t="n"/>
    </row>
    <row r="380">
      <c r="A380" s="195" t="n"/>
      <c r="B380" s="183" t="inlineStr">
        <is>
          <t>363A</t>
        </is>
      </c>
      <c r="C380" s="195" t="inlineStr">
        <is>
          <t xml:space="preserve">RODRIGUEZ LOPEZ JOSE </t>
        </is>
      </c>
      <c r="D380" s="544" t="n">
        <v>300</v>
      </c>
      <c r="E380" s="545" t="n">
        <v>150</v>
      </c>
      <c r="F380" s="183" t="n">
        <v>1</v>
      </c>
      <c r="G380" s="546" t="n"/>
      <c r="H380" s="183" t="n"/>
      <c r="I380" s="195" t="n"/>
      <c r="J380" s="196" t="n"/>
      <c r="K380" s="195" t="n"/>
      <c r="L380" s="195" t="n"/>
      <c r="M380" s="195" t="inlineStr">
        <is>
          <t xml:space="preserve">13 SUR ENTRE 15 Y 17 PONIENTE </t>
        </is>
      </c>
      <c r="N380" s="195" t="n">
        <v>2026</v>
      </c>
      <c r="O380" s="195" t="n"/>
      <c r="P380" s="195" t="n"/>
      <c r="Q380" s="195" t="n"/>
      <c r="R380" s="195" t="n"/>
      <c r="S380" s="195" t="n"/>
      <c r="T380" s="195" t="n"/>
      <c r="U380" s="195" t="n"/>
      <c r="V380" s="195" t="n"/>
      <c r="W380" s="195" t="n"/>
      <c r="X380" s="195" t="n"/>
      <c r="Y380" s="195" t="n"/>
      <c r="Z380" s="195" t="n"/>
      <c r="AA380" s="195" t="n"/>
    </row>
    <row r="381">
      <c r="A381" s="195" t="n"/>
      <c r="B381" s="183" t="n">
        <v>364</v>
      </c>
      <c r="C381" s="195" t="inlineStr">
        <is>
          <t>RODRIGUEZ LOPEZ JUANA</t>
        </is>
      </c>
      <c r="D381" s="544" t="n">
        <v>300</v>
      </c>
      <c r="E381" s="545" t="n">
        <v>150</v>
      </c>
      <c r="F381" s="183" t="n">
        <v>1</v>
      </c>
      <c r="G381" s="546" t="n">
        <v>320</v>
      </c>
      <c r="H381" s="183" t="n"/>
      <c r="I381" s="195" t="n"/>
      <c r="J381" s="196" t="n"/>
      <c r="K381" s="195" t="n"/>
      <c r="L381" s="195" t="n"/>
      <c r="M381" s="195" t="inlineStr">
        <is>
          <t>CALLE DIAGONAL PREPA</t>
        </is>
      </c>
      <c r="N381" s="195" t="n">
        <v>2026</v>
      </c>
      <c r="O381" s="195" t="n"/>
      <c r="P381" s="195" t="n"/>
      <c r="Q381" s="195" t="n"/>
      <c r="R381" s="195" t="n"/>
      <c r="S381" s="195" t="n"/>
      <c r="T381" s="195" t="n"/>
      <c r="U381" s="195" t="n"/>
      <c r="V381" s="195" t="n"/>
      <c r="W381" s="195" t="n"/>
      <c r="X381" s="195" t="n"/>
      <c r="Y381" s="195" t="n"/>
      <c r="Z381" s="195" t="n"/>
      <c r="AA381" s="195" t="n"/>
    </row>
    <row r="382">
      <c r="A382" s="195" t="n"/>
      <c r="B382" s="183" t="n">
        <v>365</v>
      </c>
      <c r="C382" s="195" t="inlineStr">
        <is>
          <t>RODRIGUEZ LOPEZ VICENTE</t>
        </is>
      </c>
      <c r="D382" s="544" t="n">
        <v>300</v>
      </c>
      <c r="E382" s="545" t="n">
        <v>150</v>
      </c>
      <c r="F382" s="183" t="n">
        <v>1</v>
      </c>
      <c r="G382" s="546" t="n">
        <v>320</v>
      </c>
      <c r="H382" s="183" t="n"/>
      <c r="I382" s="195" t="n"/>
      <c r="J382" s="196" t="n"/>
      <c r="K382" s="195" t="n"/>
      <c r="L382" s="195" t="n"/>
      <c r="M382" s="195" t="inlineStr">
        <is>
          <t xml:space="preserve">13 PTE. ENTRE 15 Y 17SUR </t>
        </is>
      </c>
      <c r="N382" s="195" t="n">
        <v>2026</v>
      </c>
      <c r="O382" s="195" t="n"/>
      <c r="P382" s="195" t="n"/>
      <c r="Q382" s="195" t="n"/>
      <c r="R382" s="195" t="n"/>
      <c r="S382" s="195" t="n"/>
      <c r="T382" s="195" t="n"/>
      <c r="U382" s="195" t="n"/>
      <c r="V382" s="195" t="n"/>
      <c r="W382" s="195" t="n"/>
      <c r="X382" s="195" t="n"/>
      <c r="Y382" s="195" t="n"/>
      <c r="Z382" s="195" t="n"/>
      <c r="AA382" s="195" t="n"/>
      <c r="AB382" s="93" t="inlineStr">
        <is>
          <t>PENDIENTE INASISTENCIAS AÑO 2019</t>
        </is>
      </c>
    </row>
    <row r="383">
      <c r="A383" s="195" t="n"/>
      <c r="B383" s="183" t="n">
        <v>366</v>
      </c>
      <c r="C383" s="195" t="inlineStr">
        <is>
          <t>RODRIGUEZ MACHORRO RAUL</t>
        </is>
      </c>
      <c r="D383" s="544" t="n">
        <v>300</v>
      </c>
      <c r="E383" s="545" t="n">
        <v>150</v>
      </c>
      <c r="F383" s="183" t="n">
        <v>1</v>
      </c>
      <c r="G383" s="546" t="n">
        <v>640</v>
      </c>
      <c r="H383" s="183" t="n"/>
      <c r="I383" s="195" t="n"/>
      <c r="J383" s="196" t="n"/>
      <c r="K383" s="195" t="n"/>
      <c r="L383" s="195" t="n"/>
      <c r="M383" s="195" t="inlineStr">
        <is>
          <t>11 PONENTE NO 706 PRIVADA 7 SUR .</t>
        </is>
      </c>
      <c r="N383" s="195" t="n">
        <v>2026</v>
      </c>
      <c r="O383" s="195" t="n"/>
      <c r="P383" s="195" t="n"/>
      <c r="Q383" s="195" t="n"/>
      <c r="R383" s="195" t="n"/>
      <c r="S383" s="195" t="n"/>
      <c r="T383" s="195" t="n"/>
      <c r="U383" s="195" t="n"/>
      <c r="V383" s="195" t="n"/>
      <c r="W383" s="195" t="n"/>
      <c r="X383" s="195" t="n"/>
      <c r="Y383" s="195" t="n"/>
      <c r="Z383" s="195" t="n"/>
      <c r="AA383" s="195" t="n"/>
      <c r="AB383" s="93" t="inlineStr">
        <is>
          <t>PAGO 12 INASISTENCIAS</t>
        </is>
      </c>
    </row>
    <row r="384">
      <c r="A384" s="195" t="n"/>
      <c r="B384" s="183" t="n">
        <v>367</v>
      </c>
      <c r="C384" s="195" t="inlineStr">
        <is>
          <t>RODRIGUEZ MALDONADO CARMELO</t>
        </is>
      </c>
      <c r="D384" s="544" t="n">
        <v>300</v>
      </c>
      <c r="E384" s="545" t="n">
        <v>150</v>
      </c>
      <c r="F384" s="183" t="n">
        <v>1</v>
      </c>
      <c r="G384" s="546" t="n">
        <v>320</v>
      </c>
      <c r="H384" s="183" t="n"/>
      <c r="I384" s="195" t="n"/>
      <c r="J384" s="196" t="n"/>
      <c r="K384" s="195" t="n"/>
      <c r="L384" s="195" t="n"/>
      <c r="M384" s="195" t="inlineStr">
        <is>
          <t>15 PTE NO 1113. ENTRE 11 Y 13 SUR</t>
        </is>
      </c>
      <c r="N384" s="195" t="n">
        <v>2025</v>
      </c>
      <c r="O384" s="195" t="inlineStr">
        <is>
          <t>PAGADO</t>
        </is>
      </c>
      <c r="P384" s="195" t="inlineStr">
        <is>
          <t>PAGADO</t>
        </is>
      </c>
      <c r="Q384" s="195" t="inlineStr">
        <is>
          <t>PAGADO</t>
        </is>
      </c>
      <c r="R384" s="195" t="inlineStr">
        <is>
          <t>PAGADO</t>
        </is>
      </c>
      <c r="S384" s="195" t="inlineStr">
        <is>
          <t>PAGADO</t>
        </is>
      </c>
      <c r="T384" s="195" t="inlineStr">
        <is>
          <t>PAGADO</t>
        </is>
      </c>
      <c r="U384" s="195" t="inlineStr">
        <is>
          <t>PAGADO</t>
        </is>
      </c>
      <c r="V384" s="195" t="inlineStr">
        <is>
          <t>PAGADO</t>
        </is>
      </c>
      <c r="W384" s="195" t="inlineStr">
        <is>
          <t>PAGADO</t>
        </is>
      </c>
      <c r="X384" s="195" t="n"/>
      <c r="Y384" s="195" t="n"/>
      <c r="Z384" s="195" t="n"/>
      <c r="AA384" s="195" t="n"/>
    </row>
    <row r="385">
      <c r="A385" s="195" t="n"/>
      <c r="B385" s="183" t="n">
        <v>368</v>
      </c>
      <c r="C385" s="195" t="inlineStr">
        <is>
          <t>RODRIGUEZ MALDONADO EVELIO</t>
        </is>
      </c>
      <c r="D385" s="544" t="n">
        <v>300</v>
      </c>
      <c r="E385" s="545" t="n">
        <v>150</v>
      </c>
      <c r="F385" s="183" t="n">
        <v>1</v>
      </c>
      <c r="G385" s="546" t="n">
        <v>320</v>
      </c>
      <c r="H385" s="183" t="n"/>
      <c r="I385" s="195" t="n"/>
      <c r="J385" s="196" t="n"/>
      <c r="K385" s="195" t="n"/>
      <c r="L385" s="195" t="n"/>
      <c r="M385" s="195" t="inlineStr">
        <is>
          <t>15 PTE. ENTRE 19  SUR y DiAGONAL</t>
        </is>
      </c>
      <c r="N385" s="195" t="n">
        <v>2026</v>
      </c>
      <c r="O385" s="195" t="n"/>
      <c r="P385" s="195" t="n"/>
      <c r="Q385" s="195" t="n"/>
      <c r="R385" s="195" t="n"/>
      <c r="S385" s="195" t="n"/>
      <c r="T385" s="195" t="n"/>
      <c r="U385" s="195" t="n"/>
      <c r="V385" s="195" t="n"/>
      <c r="W385" s="195" t="n"/>
      <c r="X385" s="195" t="n"/>
      <c r="Y385" s="195" t="n"/>
      <c r="Z385" s="195" t="n"/>
      <c r="AA385" s="195" t="n"/>
    </row>
    <row r="386">
      <c r="A386" s="195" t="n"/>
      <c r="B386" s="127" t="n">
        <v>369</v>
      </c>
      <c r="C386" s="195" t="inlineStr">
        <is>
          <t>RODRIGUEZ MALDONADO GABINO</t>
        </is>
      </c>
      <c r="D386" s="544" t="n">
        <v>600</v>
      </c>
      <c r="E386" s="545" t="n">
        <v>300</v>
      </c>
      <c r="F386" s="183" t="n">
        <v>2</v>
      </c>
      <c r="G386" s="546" t="n">
        <v>320</v>
      </c>
      <c r="H386" s="183" t="n"/>
      <c r="I386" s="195" t="inlineStr">
        <is>
          <t xml:space="preserve">CHECAR HIJAS QQUE VIVEN COM EL </t>
        </is>
      </c>
      <c r="J386" s="196" t="n">
        <v>1</v>
      </c>
      <c r="K386" s="195" t="n"/>
      <c r="L386" s="195" t="n"/>
      <c r="M386" s="195" t="inlineStr">
        <is>
          <t>15 SUR NO. 1106</t>
        </is>
      </c>
      <c r="N386" s="195" t="n">
        <v>2026</v>
      </c>
      <c r="O386" s="195" t="n"/>
      <c r="P386" s="195" t="n"/>
      <c r="Q386" s="195" t="n"/>
      <c r="R386" s="195" t="n"/>
      <c r="S386" s="195" t="n"/>
      <c r="T386" s="195" t="n"/>
      <c r="U386" s="195" t="n"/>
      <c r="V386" s="195" t="n"/>
      <c r="W386" s="195" t="n"/>
      <c r="X386" s="195" t="n"/>
      <c r="Y386" s="195" t="n"/>
      <c r="Z386" s="195" t="n"/>
      <c r="AA386" s="195" t="n"/>
    </row>
    <row r="387">
      <c r="A387" s="195" t="n"/>
      <c r="B387" s="183" t="n">
        <v>370</v>
      </c>
      <c r="C387" s="195" t="inlineStr">
        <is>
          <t>RODRIGUEZ MALDONADO LEOBARDO</t>
        </is>
      </c>
      <c r="D387" s="544" t="n">
        <v>300</v>
      </c>
      <c r="E387" s="545" t="n">
        <v>150</v>
      </c>
      <c r="F387" s="183" t="n">
        <v>1</v>
      </c>
      <c r="G387" s="546" t="n">
        <v>320</v>
      </c>
      <c r="H387" s="183" t="n"/>
      <c r="I387" s="195" t="n"/>
      <c r="J387" s="196" t="n"/>
      <c r="K387" s="195" t="n"/>
      <c r="L387" s="195" t="n"/>
      <c r="M387" s="195" t="inlineStr">
        <is>
          <t>19 SUR ENTRE 15 Y 17 PTE.</t>
        </is>
      </c>
      <c r="N387" s="195" t="n">
        <v>2026</v>
      </c>
      <c r="O387" s="195" t="n"/>
      <c r="P387" s="195" t="n"/>
      <c r="Q387" s="195" t="n"/>
      <c r="R387" s="195" t="n"/>
      <c r="S387" s="195" t="n"/>
      <c r="T387" s="195" t="n"/>
      <c r="U387" s="195" t="n"/>
      <c r="V387" s="195" t="n"/>
      <c r="W387" s="195" t="n"/>
      <c r="X387" s="195" t="n"/>
      <c r="Y387" s="195" t="n"/>
      <c r="Z387" s="195" t="n"/>
      <c r="AA387" s="195" t="n"/>
      <c r="AB387" t="inlineStr">
        <is>
          <t xml:space="preserve">PAGO MAYO Y JUNIO DE UN INQULINO </t>
        </is>
      </c>
    </row>
    <row r="388">
      <c r="A388" s="195" t="n"/>
      <c r="B388" s="183" t="n">
        <v>371</v>
      </c>
      <c r="C388" s="195" t="inlineStr">
        <is>
          <t>RODRIGUEZ MALDONADO LUCAS</t>
        </is>
      </c>
      <c r="D388" s="544" t="n">
        <v>300</v>
      </c>
      <c r="E388" s="545" t="n">
        <v>150</v>
      </c>
      <c r="F388" s="183" t="n">
        <v>1</v>
      </c>
      <c r="G388" s="546" t="n">
        <v>320</v>
      </c>
      <c r="H388" s="183" t="n"/>
      <c r="I388" s="195" t="n"/>
      <c r="J388" s="196" t="n"/>
      <c r="K388" s="195" t="n"/>
      <c r="L388" s="195" t="n"/>
      <c r="M388" s="195" t="inlineStr">
        <is>
          <t xml:space="preserve">13 PONIENTEE 1303 </t>
        </is>
      </c>
      <c r="N388" s="195" t="n">
        <v>2026</v>
      </c>
      <c r="O388" s="195" t="n"/>
      <c r="P388" s="195" t="n"/>
      <c r="Q388" s="195" t="n"/>
      <c r="R388" s="195" t="n"/>
      <c r="S388" s="195" t="n"/>
      <c r="T388" s="195" t="n"/>
      <c r="U388" s="195" t="n"/>
      <c r="V388" s="195" t="n"/>
      <c r="W388" s="195" t="n"/>
      <c r="X388" s="195" t="n"/>
      <c r="Y388" s="195" t="n"/>
      <c r="Z388" s="195" t="n"/>
      <c r="AA388" s="195" t="n"/>
    </row>
    <row r="389">
      <c r="A389" s="195" t="n"/>
      <c r="B389" s="183" t="n">
        <v>372</v>
      </c>
      <c r="C389" s="195" t="inlineStr">
        <is>
          <t>RODRIGUEZ MALDONADO LUIS</t>
        </is>
      </c>
      <c r="D389" s="544" t="n">
        <v>300</v>
      </c>
      <c r="E389" s="545" t="n">
        <v>150</v>
      </c>
      <c r="F389" s="183" t="n">
        <v>1</v>
      </c>
      <c r="G389" s="546" t="n">
        <v>320</v>
      </c>
      <c r="H389" s="183" t="n"/>
      <c r="I389" s="195" t="n"/>
      <c r="J389" s="196" t="n"/>
      <c r="K389" s="195" t="n">
        <v>5</v>
      </c>
      <c r="L389" s="195" t="n"/>
      <c r="M389" s="195" t="inlineStr">
        <is>
          <t>13 PTE. ENTRE 13 Y 15 PTE.</t>
        </is>
      </c>
      <c r="N389" s="195" t="n">
        <v>2026</v>
      </c>
      <c r="O389" s="195" t="n"/>
      <c r="P389" s="195" t="n"/>
      <c r="Q389" s="195" t="n"/>
      <c r="R389" s="195" t="n"/>
      <c r="S389" s="195" t="n"/>
      <c r="T389" s="195" t="n"/>
      <c r="U389" s="195" t="n"/>
      <c r="V389" s="195" t="n"/>
      <c r="W389" s="195" t="n"/>
      <c r="X389" s="195" t="n"/>
      <c r="Y389" s="195" t="n"/>
      <c r="Z389" s="195" t="n"/>
      <c r="AA389" s="195" t="n"/>
    </row>
    <row r="390">
      <c r="A390" s="195" t="n"/>
      <c r="B390" s="127" t="n">
        <v>373</v>
      </c>
      <c r="C390" s="195" t="inlineStr">
        <is>
          <t>RODRIGUEZ MALDONADO VIRGINIA</t>
        </is>
      </c>
      <c r="D390" s="544" t="n">
        <v>1200</v>
      </c>
      <c r="E390" s="545" t="n">
        <v>600</v>
      </c>
      <c r="F390" s="183" t="n">
        <v>3</v>
      </c>
      <c r="G390" s="546" t="n">
        <v>640</v>
      </c>
      <c r="H390" s="183" t="n"/>
      <c r="I390" s="195" t="n"/>
      <c r="J390" s="196" t="n"/>
      <c r="K390" s="195" t="n"/>
      <c r="L390" s="195" t="n"/>
      <c r="M390" s="195" t="inlineStr">
        <is>
          <t>15 SUR ENTRE 11 Y 13 PTE. 2015</t>
        </is>
      </c>
      <c r="N390" s="195" t="n">
        <v>2026</v>
      </c>
      <c r="O390" s="195" t="n"/>
      <c r="P390" s="195" t="n"/>
      <c r="Q390" s="195" t="n"/>
      <c r="R390" s="195" t="n"/>
      <c r="S390" s="195" t="n"/>
      <c r="T390" s="195" t="n"/>
      <c r="U390" s="195" t="n"/>
      <c r="V390" s="195" t="n"/>
      <c r="W390" s="195" t="n"/>
      <c r="X390" s="195" t="n"/>
      <c r="Y390" s="195" t="n"/>
      <c r="Z390" s="195" t="n"/>
      <c r="AA390" s="195" t="n"/>
    </row>
    <row r="391">
      <c r="A391" s="195" t="n"/>
      <c r="B391" s="183" t="n">
        <v>374</v>
      </c>
      <c r="C391" s="195" t="inlineStr">
        <is>
          <t>RODRIGUEZ MALDONADO SERGIO</t>
        </is>
      </c>
      <c r="D391" s="544" t="n">
        <v>300</v>
      </c>
      <c r="E391" s="545" t="n">
        <v>150</v>
      </c>
      <c r="F391" s="183" t="n">
        <v>1</v>
      </c>
      <c r="G391" s="546" t="n">
        <v>320</v>
      </c>
      <c r="H391" s="183" t="n"/>
      <c r="I391" s="195" t="n"/>
      <c r="J391" s="196" t="n"/>
      <c r="K391" s="195" t="n"/>
      <c r="L391" s="195" t="n"/>
      <c r="M391" s="195" t="inlineStr">
        <is>
          <t>15 PONIENTE NO. 1904 ENTRRE 15 Y 19  DIAGONAL</t>
        </is>
      </c>
      <c r="N391" s="195" t="n">
        <v>2026</v>
      </c>
      <c r="O391" s="195" t="n"/>
      <c r="P391" s="195" t="n"/>
      <c r="Q391" s="195" t="n"/>
      <c r="R391" s="195" t="n"/>
      <c r="S391" s="195" t="n"/>
      <c r="T391" s="195" t="n"/>
      <c r="U391" s="195" t="n"/>
      <c r="V391" s="195" t="n"/>
      <c r="W391" s="195" t="n"/>
      <c r="X391" s="195" t="n"/>
      <c r="Y391" s="195" t="n"/>
      <c r="Z391" s="195" t="n"/>
      <c r="AA391" s="195" t="n"/>
      <c r="AB391" s="93" t="inlineStr">
        <is>
          <t>PENDIENTE INASISTENCIAS</t>
        </is>
      </c>
    </row>
    <row r="392">
      <c r="A392" s="195" t="n"/>
      <c r="B392" s="183" t="n">
        <v>375</v>
      </c>
      <c r="C392" s="195" t="inlineStr">
        <is>
          <t>RODRIGUEZ MARTINEZ JOSE MANUEL</t>
        </is>
      </c>
      <c r="D392" s="544" t="n">
        <v>300</v>
      </c>
      <c r="E392" s="545" t="n">
        <v>150</v>
      </c>
      <c r="F392" s="183" t="n"/>
      <c r="G392" s="546" t="n">
        <v>320</v>
      </c>
      <c r="H392" s="183" t="inlineStr">
        <is>
          <t>NO</t>
        </is>
      </c>
      <c r="I392" s="195" t="n"/>
      <c r="J392" s="196" t="n"/>
      <c r="K392" s="195" t="n"/>
      <c r="L392" s="195" t="inlineStr">
        <is>
          <t>SE DA DE BAJA 16 DE MARZO DE 2025</t>
        </is>
      </c>
      <c r="M392" s="195" t="inlineStr">
        <is>
          <t>21 PTE NO. 1705</t>
        </is>
      </c>
      <c r="N392" s="195" t="n"/>
      <c r="O392" s="195" t="n">
        <v>2025</v>
      </c>
      <c r="P392" s="195" t="n"/>
      <c r="Q392" s="195" t="n"/>
      <c r="R392" s="195" t="n"/>
      <c r="S392" s="195" t="n"/>
      <c r="T392" s="195" t="n"/>
      <c r="U392" s="195" t="n"/>
      <c r="V392" s="195" t="n"/>
      <c r="W392" s="195" t="n"/>
      <c r="X392" s="195" t="n"/>
      <c r="Y392" s="195" t="n"/>
      <c r="Z392" s="195" t="n"/>
      <c r="AA392" s="195" t="n"/>
    </row>
    <row r="393">
      <c r="A393" s="195" t="n"/>
      <c r="B393" s="183" t="n">
        <v>376</v>
      </c>
      <c r="C393" s="195" t="inlineStr">
        <is>
          <t xml:space="preserve">RODRIGUEZ MONTIEL LIBORIO </t>
        </is>
      </c>
      <c r="D393" s="544" t="n">
        <v>300</v>
      </c>
      <c r="E393" s="545" t="n">
        <v>150</v>
      </c>
      <c r="F393" s="183" t="n">
        <v>1</v>
      </c>
      <c r="G393" s="546" t="n">
        <v>320</v>
      </c>
      <c r="H393" s="183" t="n"/>
      <c r="I393" s="195" t="n"/>
      <c r="J393" s="196" t="n"/>
      <c r="K393" s="195" t="n"/>
      <c r="L393" s="195" t="n"/>
      <c r="M393" s="195" t="inlineStr">
        <is>
          <t>13 SUR  ESQUINA 13 PTE.</t>
        </is>
      </c>
      <c r="N393" s="195" t="n">
        <v>2026</v>
      </c>
      <c r="O393" s="195" t="n"/>
      <c r="P393" s="195" t="n"/>
      <c r="Q393" s="195" t="n"/>
      <c r="R393" s="195" t="n"/>
      <c r="S393" s="195" t="n"/>
      <c r="T393" s="195" t="n"/>
      <c r="U393" s="195" t="n"/>
      <c r="V393" s="195" t="n"/>
      <c r="W393" s="195" t="n"/>
      <c r="X393" s="195" t="n"/>
      <c r="Y393" s="195" t="n"/>
      <c r="Z393" s="195" t="n"/>
      <c r="AA393" s="195" t="n"/>
    </row>
    <row r="394">
      <c r="A394" s="195" t="n"/>
      <c r="B394" s="183" t="n">
        <v>377</v>
      </c>
      <c r="C394" s="195" t="inlineStr">
        <is>
          <t>RODRIGUEZ MOYA RAFAEL</t>
        </is>
      </c>
      <c r="D394" s="544" t="n"/>
      <c r="E394" s="545" t="n"/>
      <c r="F394" s="183" t="n">
        <v>1</v>
      </c>
      <c r="G394" s="546" t="n">
        <v>320</v>
      </c>
      <c r="H394" s="183" t="inlineStr">
        <is>
          <t>NO</t>
        </is>
      </c>
      <c r="I394" s="195" t="n"/>
      <c r="J394" s="196" t="n"/>
      <c r="K394" s="195" t="n"/>
      <c r="L394" s="195" t="n"/>
      <c r="M394" s="195" t="inlineStr">
        <is>
          <t>5 SUR ENTRE 21 PTE. Y CANAL</t>
        </is>
      </c>
      <c r="N394" s="195" t="n">
        <v>2024</v>
      </c>
      <c r="O394" s="195" t="n"/>
      <c r="P394" s="195" t="n"/>
      <c r="Q394" s="195" t="n"/>
      <c r="R394" s="195" t="n"/>
      <c r="S394" s="195" t="n"/>
      <c r="T394" s="195" t="n"/>
      <c r="U394" s="195" t="n"/>
      <c r="V394" s="195" t="n"/>
      <c r="W394" s="195" t="n"/>
      <c r="X394" s="195" t="n"/>
      <c r="Y394" s="195" t="n"/>
      <c r="Z394" s="195" t="n"/>
      <c r="AA394" s="195" t="n"/>
    </row>
    <row r="395">
      <c r="A395" s="195" t="n"/>
      <c r="B395" s="183" t="n">
        <v>378</v>
      </c>
      <c r="C395" s="195" t="inlineStr">
        <is>
          <t xml:space="preserve">RODRIGUEZ PELAEZ ANA LILIA </t>
        </is>
      </c>
      <c r="D395" s="544" t="n">
        <v>300</v>
      </c>
      <c r="E395" s="545" t="n">
        <v>150</v>
      </c>
      <c r="F395" s="183" t="n">
        <v>1</v>
      </c>
      <c r="G395" s="546" t="n">
        <v>320</v>
      </c>
      <c r="H395" s="183" t="n"/>
      <c r="I395" s="195" t="n"/>
      <c r="J395" s="196" t="n"/>
      <c r="K395" s="195" t="n"/>
      <c r="L395" s="195" t="n"/>
      <c r="M395" s="195" t="inlineStr">
        <is>
          <t xml:space="preserve">17 PTE. ENTRE 13 Y 15 SUR </t>
        </is>
      </c>
      <c r="N395" s="195" t="n">
        <v>2026</v>
      </c>
      <c r="O395" s="195" t="n"/>
      <c r="P395" s="195" t="n"/>
      <c r="Q395" s="195" t="n"/>
      <c r="R395" s="195" t="n"/>
      <c r="S395" s="195" t="n"/>
      <c r="T395" s="195" t="n"/>
      <c r="U395" s="195" t="n"/>
      <c r="V395" s="195" t="n"/>
      <c r="W395" s="195" t="n"/>
      <c r="X395" s="195" t="n"/>
      <c r="Y395" s="195" t="n"/>
      <c r="Z395" s="195" t="n"/>
      <c r="AA395" s="195" t="n"/>
    </row>
    <row r="396">
      <c r="A396" s="195" t="n"/>
      <c r="B396" s="183" t="n">
        <v>379</v>
      </c>
      <c r="C396" s="195" t="inlineStr">
        <is>
          <t xml:space="preserve">RODRIGUEZ PELAEZ KARINA </t>
        </is>
      </c>
      <c r="D396" s="544" t="n">
        <v>300</v>
      </c>
      <c r="E396" s="545" t="n">
        <v>150</v>
      </c>
      <c r="F396" s="183" t="n"/>
      <c r="G396" s="546" t="n">
        <v>320</v>
      </c>
      <c r="H396" s="183" t="n"/>
      <c r="I396" s="195" t="n">
        <v>1</v>
      </c>
      <c r="J396" s="196" t="n"/>
      <c r="K396" s="195" t="n"/>
      <c r="L396" s="195" t="n"/>
      <c r="M396" s="195" t="inlineStr">
        <is>
          <t xml:space="preserve">17 PTE. ENTRE 13 Y 15 SUR </t>
        </is>
      </c>
      <c r="N396" s="195" t="n">
        <v>2026</v>
      </c>
      <c r="O396" s="195" t="n"/>
      <c r="P396" s="195" t="n"/>
      <c r="Q396" s="195" t="n"/>
      <c r="R396" s="195" t="n"/>
      <c r="S396" s="195" t="n"/>
      <c r="T396" s="195" t="n"/>
      <c r="U396" s="195" t="n"/>
      <c r="V396" s="195" t="n"/>
      <c r="W396" s="195" t="n"/>
      <c r="X396" s="195" t="n"/>
      <c r="Y396" s="195" t="n"/>
      <c r="Z396" s="195" t="n"/>
      <c r="AA396" s="195" t="n"/>
    </row>
    <row r="397">
      <c r="A397" s="195" t="n"/>
      <c r="B397" s="183" t="n">
        <v>380</v>
      </c>
      <c r="C397" s="195" t="inlineStr">
        <is>
          <t>RODRIGUEZ PELAEZ LAURA</t>
        </is>
      </c>
      <c r="D397" s="544" t="n">
        <v>300</v>
      </c>
      <c r="E397" s="545" t="n">
        <v>150</v>
      </c>
      <c r="F397" s="183" t="n">
        <v>1</v>
      </c>
      <c r="G397" s="546" t="n">
        <v>320</v>
      </c>
      <c r="H397" s="183" t="n"/>
      <c r="I397" s="195" t="n"/>
      <c r="J397" s="196" t="n"/>
      <c r="K397" s="195" t="n"/>
      <c r="L397" s="195" t="n"/>
      <c r="M397" s="195" t="inlineStr">
        <is>
          <t xml:space="preserve">13 PONIENTE NO 1308 ENTRE 13 Y 15 SUR </t>
        </is>
      </c>
      <c r="N397" s="195" t="n">
        <v>2026</v>
      </c>
      <c r="O397" s="195" t="n"/>
      <c r="P397" s="195" t="n"/>
      <c r="Q397" s="195" t="n"/>
      <c r="R397" s="195" t="n"/>
      <c r="S397" s="195" t="n"/>
      <c r="T397" s="195" t="n"/>
      <c r="U397" s="195" t="n"/>
      <c r="V397" s="195" t="n"/>
      <c r="W397" s="195" t="n"/>
      <c r="X397" s="195" t="n"/>
      <c r="Y397" s="195" t="n"/>
      <c r="Z397" s="195" t="n"/>
      <c r="AA397" s="195" t="n"/>
    </row>
    <row r="398">
      <c r="A398" s="195" t="n"/>
      <c r="B398" s="183" t="n">
        <v>381</v>
      </c>
      <c r="C398" s="195" t="inlineStr">
        <is>
          <t>RODRIGUEZ PELAEZ MARICELA</t>
        </is>
      </c>
      <c r="D398" s="544" t="n">
        <v>300</v>
      </c>
      <c r="E398" s="545" t="n">
        <v>150</v>
      </c>
      <c r="F398" s="183" t="n"/>
      <c r="G398" s="546" t="n">
        <v>320</v>
      </c>
      <c r="H398" s="183" t="n"/>
      <c r="I398" s="195" t="n">
        <v>1</v>
      </c>
      <c r="J398" s="196" t="n"/>
      <c r="K398" s="195" t="n"/>
      <c r="L398" s="195" t="n"/>
      <c r="M398" s="195" t="inlineStr">
        <is>
          <t xml:space="preserve">17 PTE. ENTRE 13 Y 15 SUR </t>
        </is>
      </c>
      <c r="N398" s="195" t="n">
        <v>2026</v>
      </c>
      <c r="O398" s="195" t="n"/>
      <c r="P398" s="195" t="n"/>
      <c r="Q398" s="195" t="n"/>
      <c r="R398" s="195" t="n"/>
      <c r="S398" s="195" t="n"/>
      <c r="T398" s="195" t="n"/>
      <c r="U398" s="195" t="n"/>
      <c r="V398" s="195" t="n"/>
      <c r="W398" s="195" t="n"/>
      <c r="X398" s="195" t="n"/>
      <c r="Y398" s="195" t="n"/>
      <c r="Z398" s="195" t="n"/>
      <c r="AA398" s="195" t="n"/>
    </row>
    <row r="399">
      <c r="A399" s="195" t="n"/>
      <c r="B399" s="183" t="n">
        <v>382</v>
      </c>
      <c r="C399" s="195" t="inlineStr">
        <is>
          <t>RODRIGUEZ PELAEZ ROSALVA</t>
        </is>
      </c>
      <c r="D399" s="544" t="n">
        <v>300</v>
      </c>
      <c r="E399" s="545" t="n">
        <v>150</v>
      </c>
      <c r="F399" s="183" t="n"/>
      <c r="G399" s="546" t="n">
        <v>320</v>
      </c>
      <c r="H399" s="183" t="n"/>
      <c r="I399" s="195" t="n">
        <v>1</v>
      </c>
      <c r="J399" s="196" t="n"/>
      <c r="K399" s="195" t="n"/>
      <c r="L399" s="195" t="n"/>
      <c r="M399" s="195" t="inlineStr">
        <is>
          <t xml:space="preserve">17 PONIENTE 1304 INT 4 </t>
        </is>
      </c>
      <c r="N399" s="195" t="n">
        <v>2026</v>
      </c>
      <c r="O399" s="195" t="n"/>
      <c r="P399" s="195" t="n"/>
      <c r="Q399" s="195" t="n"/>
      <c r="R399" s="195" t="n"/>
      <c r="S399" s="195" t="n"/>
      <c r="T399" s="195" t="n"/>
      <c r="U399" s="195" t="n"/>
      <c r="V399" s="195" t="n"/>
      <c r="W399" s="195" t="n"/>
      <c r="X399" s="195" t="n"/>
      <c r="Y399" s="195" t="n"/>
      <c r="Z399" s="195" t="n"/>
      <c r="AA399" s="195" t="n"/>
    </row>
    <row r="400">
      <c r="A400" s="195" t="n"/>
      <c r="B400" s="183" t="n">
        <v>383</v>
      </c>
      <c r="C400" s="195" t="inlineStr">
        <is>
          <t>RODRIGUEZ RODRIGUEZ ANGEL</t>
        </is>
      </c>
      <c r="D400" s="544" t="n">
        <v>300</v>
      </c>
      <c r="E400" s="545" t="n">
        <v>150</v>
      </c>
      <c r="F400" s="183" t="n">
        <v>1</v>
      </c>
      <c r="G400" s="546" t="n">
        <v>320</v>
      </c>
      <c r="H400" s="183" t="n"/>
      <c r="I400" s="195" t="n"/>
      <c r="J400" s="196" t="n"/>
      <c r="K400" s="195" t="n"/>
      <c r="L400" s="195" t="n"/>
      <c r="M400" s="195" t="inlineStr">
        <is>
          <t>13 SUR ENTRE 13 Y 15 PTE.</t>
        </is>
      </c>
      <c r="N400" s="195" t="n">
        <v>2026</v>
      </c>
      <c r="O400" s="195" t="n"/>
      <c r="P400" s="195" t="n"/>
      <c r="Q400" s="195" t="n"/>
      <c r="R400" s="195" t="n"/>
      <c r="S400" s="195" t="n"/>
      <c r="T400" s="195" t="n"/>
      <c r="U400" s="195" t="n"/>
      <c r="V400" s="195" t="n"/>
      <c r="W400" s="195" t="n"/>
      <c r="X400" s="195" t="n"/>
      <c r="Y400" s="195" t="n"/>
      <c r="Z400" s="195" t="n"/>
      <c r="AA400" s="195" t="n"/>
      <c r="AB400" s="93" t="inlineStr">
        <is>
          <t>PAGO 6 INASISTENCIAS, PAGO 4 MAS INASISTENCIAS DE JULIO A OCTUBRE 2017.</t>
        </is>
      </c>
    </row>
    <row r="401">
      <c r="A401" s="195" t="n"/>
      <c r="B401" s="183" t="n">
        <v>384</v>
      </c>
      <c r="C401" s="195" t="inlineStr">
        <is>
          <t>RODRIGUEZ RODRIGUEZ DELFINO</t>
        </is>
      </c>
      <c r="D401" s="544" t="n">
        <v>300</v>
      </c>
      <c r="E401" s="545" t="n">
        <v>150</v>
      </c>
      <c r="F401" s="183" t="n">
        <v>1</v>
      </c>
      <c r="G401" s="546" t="n">
        <v>320</v>
      </c>
      <c r="H401" s="183" t="n"/>
      <c r="I401" s="195" t="n"/>
      <c r="J401" s="196" t="n"/>
      <c r="K401" s="195" t="n"/>
      <c r="L401" s="195" t="n"/>
      <c r="M401" s="195" t="inlineStr">
        <is>
          <t>17 SUR ESQUINA DE  13 PONIETE</t>
        </is>
      </c>
      <c r="N401" s="195" t="n">
        <v>2026</v>
      </c>
      <c r="O401" s="195" t="n"/>
      <c r="P401" s="195" t="n"/>
      <c r="Q401" s="195" t="n"/>
      <c r="R401" s="195" t="n"/>
      <c r="S401" s="195" t="n"/>
      <c r="T401" s="195" t="n"/>
      <c r="U401" s="195" t="n"/>
      <c r="V401" s="195" t="n"/>
      <c r="W401" s="195" t="n"/>
      <c r="X401" s="195" t="n"/>
      <c r="Y401" s="195" t="n"/>
      <c r="Z401" s="195" t="n"/>
      <c r="AA401" s="195" t="n"/>
    </row>
    <row r="402">
      <c r="A402" s="195" t="n"/>
      <c r="B402" s="183" t="inlineStr">
        <is>
          <t>384A</t>
        </is>
      </c>
      <c r="C402" s="195" t="inlineStr">
        <is>
          <t>RODRIGUEZ RODRIGUEZ JOSEFINA</t>
        </is>
      </c>
      <c r="D402" s="544" t="n">
        <v>300</v>
      </c>
      <c r="E402" s="545" t="n">
        <v>150</v>
      </c>
      <c r="F402" s="183" t="n">
        <v>1</v>
      </c>
      <c r="G402" s="546" t="n"/>
      <c r="H402" s="183" t="n"/>
      <c r="I402" s="195" t="n"/>
      <c r="J402" s="196" t="n"/>
      <c r="K402" s="195" t="n"/>
      <c r="L402" s="195" t="n"/>
      <c r="M402" s="195" t="inlineStr">
        <is>
          <t>15 SUR No. 1102</t>
        </is>
      </c>
      <c r="N402" s="195" t="n">
        <v>2026</v>
      </c>
      <c r="O402" s="195" t="n"/>
      <c r="P402" s="195" t="n"/>
      <c r="Q402" s="195" t="n"/>
      <c r="R402" s="195" t="n"/>
      <c r="S402" s="195" t="n"/>
      <c r="T402" s="195" t="n"/>
      <c r="U402" s="195" t="n"/>
      <c r="V402" s="195" t="n"/>
      <c r="W402" s="195" t="n"/>
      <c r="X402" s="195" t="n"/>
      <c r="Y402" s="195" t="n"/>
      <c r="Z402" s="195" t="n"/>
      <c r="AA402" s="195" t="n"/>
    </row>
    <row r="403">
      <c r="A403" s="195" t="n"/>
      <c r="B403" s="183" t="inlineStr">
        <is>
          <t>384B</t>
        </is>
      </c>
      <c r="C403" s="195" t="inlineStr">
        <is>
          <t>RODRIGUEZ RODRIGUEZ MANUEL</t>
        </is>
      </c>
      <c r="D403" s="544" t="n">
        <v>300</v>
      </c>
      <c r="E403" s="545" t="n">
        <v>150</v>
      </c>
      <c r="F403" s="183" t="n">
        <v>1</v>
      </c>
      <c r="G403" s="546" t="n"/>
      <c r="H403" s="183" t="n"/>
      <c r="I403" s="195" t="n"/>
      <c r="J403" s="196" t="n"/>
      <c r="K403" s="195" t="n"/>
      <c r="L403" s="195" t="inlineStr">
        <is>
          <t>SE CORTO SU TOMA 11 DE JULIO DE 2025</t>
        </is>
      </c>
      <c r="M403" s="195" t="inlineStr">
        <is>
          <t>19 PONIENTE   ESQUINA CON  7 SUR</t>
        </is>
      </c>
      <c r="N403" s="195" t="n">
        <v>2024</v>
      </c>
      <c r="O403" s="195" t="n"/>
      <c r="P403" s="195" t="n"/>
      <c r="Q403" s="195" t="n"/>
      <c r="R403" s="195" t="n"/>
      <c r="S403" s="195" t="n"/>
      <c r="T403" s="195" t="n"/>
      <c r="U403" s="195" t="n"/>
      <c r="V403" s="195" t="n"/>
      <c r="W403" s="195" t="n"/>
      <c r="X403" s="195" t="n"/>
      <c r="Y403" s="195" t="n"/>
      <c r="Z403" s="195" t="n"/>
      <c r="AA403" s="195" t="n"/>
    </row>
    <row r="404" ht="15" customHeight="1" s="308">
      <c r="A404" s="158" t="inlineStr">
        <is>
          <t>CANCELADA</t>
        </is>
      </c>
      <c r="B404" s="183" t="n">
        <v>385</v>
      </c>
      <c r="C404" s="195" t="inlineStr">
        <is>
          <t>RODRIGUEZ RODRIGUEZ JESUS</t>
        </is>
      </c>
      <c r="D404" s="544" t="n"/>
      <c r="E404" s="545" t="n"/>
      <c r="F404" s="183" t="n">
        <v>1</v>
      </c>
      <c r="G404" s="546" t="n"/>
      <c r="H404" s="183" t="n"/>
      <c r="I404" s="195" t="n"/>
      <c r="J404" s="196" t="n"/>
      <c r="K404" s="195" t="n"/>
      <c r="L404" s="195" t="n"/>
      <c r="M404" s="195" t="inlineStr">
        <is>
          <t xml:space="preserve">13 PONIENTE Y 15 SUR </t>
        </is>
      </c>
      <c r="N404" s="195" t="n">
        <v>0</v>
      </c>
      <c r="O404" s="195" t="inlineStr">
        <is>
          <t>PAGADO</t>
        </is>
      </c>
      <c r="P404" s="195" t="inlineStr">
        <is>
          <t>PAGADO</t>
        </is>
      </c>
      <c r="Q404" s="195" t="inlineStr">
        <is>
          <t>PAGADO</t>
        </is>
      </c>
      <c r="R404" s="195" t="inlineStr">
        <is>
          <t>PAGADO</t>
        </is>
      </c>
      <c r="S404" s="195" t="inlineStr">
        <is>
          <t>PAGADO</t>
        </is>
      </c>
      <c r="T404" s="195" t="inlineStr">
        <is>
          <t>PAGADO</t>
        </is>
      </c>
      <c r="U404" s="195" t="n"/>
      <c r="V404" s="195" t="n"/>
      <c r="W404" s="195" t="n"/>
      <c r="X404" s="195" t="n"/>
      <c r="Y404" s="195" t="n"/>
      <c r="Z404" s="195" t="n"/>
      <c r="AA404" s="158" t="inlineStr">
        <is>
          <t>CANCELADA</t>
        </is>
      </c>
    </row>
    <row r="405">
      <c r="A405" s="195" t="n"/>
      <c r="B405" s="183" t="n">
        <v>386</v>
      </c>
      <c r="C405" s="195" t="inlineStr">
        <is>
          <t xml:space="preserve">RODRIGUEZ RODRIGUEZ JOSE </t>
        </is>
      </c>
      <c r="D405" s="544" t="n">
        <v>600</v>
      </c>
      <c r="E405" s="545" t="n">
        <v>300</v>
      </c>
      <c r="F405" s="183" t="n">
        <v>2</v>
      </c>
      <c r="G405" s="546" t="n">
        <v>320</v>
      </c>
      <c r="H405" s="183" t="n"/>
      <c r="I405" s="195" t="n"/>
      <c r="J405" s="196" t="n"/>
      <c r="K405" s="195" t="n"/>
      <c r="L405" s="195" t="n"/>
      <c r="M405" s="195" t="inlineStr">
        <is>
          <t xml:space="preserve">11 PTE. ENTRE 13 Y 15 SUR </t>
        </is>
      </c>
      <c r="N405" s="195" t="n">
        <v>2026</v>
      </c>
      <c r="O405" s="195" t="n"/>
      <c r="P405" s="195" t="n"/>
      <c r="Q405" s="195" t="n"/>
      <c r="R405" s="195" t="n"/>
      <c r="S405" s="195" t="n"/>
      <c r="T405" s="195" t="n"/>
      <c r="U405" s="195" t="n"/>
      <c r="V405" s="195" t="n"/>
      <c r="W405" s="195" t="n"/>
      <c r="X405" s="195" t="n"/>
      <c r="Y405" s="195" t="n"/>
      <c r="Z405" s="195" t="n"/>
      <c r="AA405" s="195" t="n"/>
    </row>
    <row r="406" ht="15" customHeight="1" s="308">
      <c r="A406" s="195" t="inlineStr">
        <is>
          <t>PROPIETATIO DEL TERRENO DONDE ESTA  EL POZO</t>
        </is>
      </c>
      <c r="B406" s="183" t="n">
        <v>387</v>
      </c>
      <c r="C406" s="195" t="inlineStr">
        <is>
          <t>RODRIGUEZ RODRIGUEZ MAXIMO</t>
        </is>
      </c>
      <c r="D406" s="544" t="n"/>
      <c r="E406" s="545" t="n"/>
      <c r="F406" s="183" t="n">
        <v>1</v>
      </c>
      <c r="G406" s="546" t="n">
        <v>320</v>
      </c>
      <c r="H406" s="183" t="n"/>
      <c r="I406" s="195" t="n"/>
      <c r="J406" s="196" t="n"/>
      <c r="K406" s="195" t="n"/>
      <c r="L406" s="195" t="inlineStr">
        <is>
          <t>NO SE LE COBRA</t>
        </is>
      </c>
      <c r="M406" s="195" t="inlineStr">
        <is>
          <t>19 PTE. ENTRE 7 Y 9 SUR</t>
        </is>
      </c>
      <c r="N406" s="195" t="n">
        <v>2021</v>
      </c>
      <c r="O406" s="195" t="n"/>
      <c r="P406" s="195" t="n"/>
      <c r="Q406" s="195" t="n"/>
      <c r="R406" s="195" t="n"/>
      <c r="S406" s="195" t="n"/>
      <c r="T406" s="195" t="n"/>
      <c r="U406" s="195" t="n"/>
      <c r="V406" s="195" t="n"/>
      <c r="W406" s="195" t="n"/>
      <c r="X406" s="195" t="n"/>
      <c r="Y406" s="195" t="n"/>
      <c r="Z406" s="195" t="n"/>
      <c r="AA406" s="195" t="inlineStr">
        <is>
          <t>PROPIETATIO DEL TERRENO DONDE ESTA  EL POZO</t>
        </is>
      </c>
    </row>
    <row r="407">
      <c r="A407" s="195" t="n"/>
      <c r="B407" s="183" t="n">
        <v>388</v>
      </c>
      <c r="C407" s="195" t="inlineStr">
        <is>
          <t>RODRIGUEZ RODRIGUEZ RAMON</t>
        </is>
      </c>
      <c r="D407" s="544" t="n">
        <v>600</v>
      </c>
      <c r="E407" s="545" t="n">
        <v>300</v>
      </c>
      <c r="F407" s="183" t="n">
        <v>3</v>
      </c>
      <c r="G407" s="546" t="n">
        <v>640</v>
      </c>
      <c r="H407" s="183" t="n"/>
      <c r="I407" s="195" t="n"/>
      <c r="J407" s="196" t="n"/>
      <c r="K407" s="195" t="n"/>
      <c r="L407" s="195" t="n"/>
      <c r="M407" s="195" t="inlineStr">
        <is>
          <t>19 PTE. ENTRE 7 Y 9 SUR</t>
        </is>
      </c>
      <c r="N407" s="195" t="n">
        <v>2026</v>
      </c>
      <c r="O407" s="195" t="n"/>
      <c r="P407" s="195" t="n"/>
      <c r="Q407" s="195" t="n"/>
      <c r="R407" s="195" t="n"/>
      <c r="S407" s="195" t="n"/>
      <c r="T407" s="195" t="n"/>
      <c r="U407" s="195" t="n"/>
      <c r="V407" s="195" t="n"/>
      <c r="W407" s="195" t="n"/>
      <c r="X407" s="195" t="n"/>
      <c r="Y407" s="195" t="n"/>
      <c r="Z407" s="195" t="n"/>
      <c r="AA407" s="195" t="n"/>
    </row>
    <row r="408">
      <c r="A408" s="195" t="n"/>
      <c r="B408" s="183" t="n">
        <v>389</v>
      </c>
      <c r="C408" s="195" t="inlineStr">
        <is>
          <t>RODRIGUEZ ROSAS ENEDINA</t>
        </is>
      </c>
      <c r="D408" s="544" t="n">
        <v>300</v>
      </c>
      <c r="E408" s="545" t="n">
        <v>150</v>
      </c>
      <c r="F408" s="183" t="n"/>
      <c r="G408" s="546" t="n">
        <v>320</v>
      </c>
      <c r="H408" s="183" t="n"/>
      <c r="I408" s="195" t="n">
        <v>1</v>
      </c>
      <c r="J408" s="196" t="n"/>
      <c r="K408" s="195" t="n"/>
      <c r="L408" s="195" t="inlineStr">
        <is>
          <t>SE DIO DE BAJA EN ABRIL DE 2024</t>
        </is>
      </c>
      <c r="M408" s="195" t="inlineStr">
        <is>
          <t>15 PONIENTE NO 1113</t>
        </is>
      </c>
      <c r="N408" s="195" t="n"/>
      <c r="O408" s="195" t="n">
        <v>2023</v>
      </c>
      <c r="P408" s="195" t="n"/>
      <c r="Q408" s="195" t="n"/>
      <c r="R408" s="195" t="n"/>
      <c r="S408" s="195" t="n"/>
      <c r="T408" s="195" t="n"/>
      <c r="U408" s="195" t="n"/>
      <c r="V408" s="195" t="n"/>
      <c r="W408" s="195" t="n"/>
      <c r="X408" s="195" t="n"/>
      <c r="Y408" s="195" t="n"/>
      <c r="Z408" s="195" t="n"/>
      <c r="AA408" s="195" t="n"/>
    </row>
    <row r="409">
      <c r="A409" s="195" t="n"/>
      <c r="B409" s="183" t="n">
        <v>390</v>
      </c>
      <c r="C409" s="195" t="inlineStr">
        <is>
          <t>RODRIGUEZ SANTOS ALFONSO</t>
        </is>
      </c>
      <c r="D409" s="544" t="n">
        <v>300</v>
      </c>
      <c r="E409" s="545" t="n">
        <v>150</v>
      </c>
      <c r="F409" s="183" t="n">
        <v>1</v>
      </c>
      <c r="G409" s="546" t="n">
        <v>320</v>
      </c>
      <c r="H409" s="183" t="n"/>
      <c r="I409" s="195" t="n"/>
      <c r="J409" s="196" t="n"/>
      <c r="K409" s="195" t="n"/>
      <c r="L409" s="195" t="n"/>
      <c r="M409" s="195" t="inlineStr">
        <is>
          <t>11 SUR 1508</t>
        </is>
      </c>
      <c r="N409" s="195" t="n">
        <v>2026</v>
      </c>
      <c r="O409" s="195" t="n"/>
      <c r="P409" s="195" t="n"/>
      <c r="Q409" s="195" t="n"/>
      <c r="R409" s="195" t="n"/>
      <c r="S409" s="195" t="n"/>
      <c r="T409" s="195" t="n"/>
      <c r="U409" s="195" t="n"/>
      <c r="V409" s="195" t="n"/>
      <c r="W409" s="195" t="n"/>
      <c r="X409" s="195" t="n"/>
      <c r="Y409" s="195" t="n"/>
      <c r="Z409" s="195" t="n"/>
      <c r="AA409" s="195" t="n"/>
    </row>
    <row r="410" ht="15" customHeight="1" s="308">
      <c r="A410" s="158" t="inlineStr">
        <is>
          <t>NO PAGA VIVE CON SU HERMANA</t>
        </is>
      </c>
      <c r="B410" s="183" t="n">
        <v>391</v>
      </c>
      <c r="C410" s="195" t="inlineStr">
        <is>
          <t xml:space="preserve">RODRIGUEZ SANTOS ANGELA </t>
        </is>
      </c>
      <c r="D410" s="544" t="n"/>
      <c r="E410" s="545" t="n"/>
      <c r="F410" s="183" t="n"/>
      <c r="G410" s="546" t="n"/>
      <c r="H410" s="183" t="n"/>
      <c r="I410" s="195" t="n">
        <v>1</v>
      </c>
      <c r="J410" s="196" t="n"/>
      <c r="K410" s="195" t="n"/>
      <c r="L410" s="195" t="n"/>
      <c r="M410" s="195" t="inlineStr">
        <is>
          <t>17 PTE. ENTRE 19 SUR Y CANAL</t>
        </is>
      </c>
      <c r="N410" s="195" t="n">
        <v>0</v>
      </c>
      <c r="O410" s="195" t="n"/>
      <c r="P410" s="195" t="n"/>
      <c r="Q410" s="195" t="n"/>
      <c r="R410" s="195" t="n"/>
      <c r="S410" s="195" t="n"/>
      <c r="T410" s="195" t="n"/>
      <c r="U410" s="195" t="n"/>
      <c r="V410" s="195" t="n"/>
      <c r="W410" s="195" t="n"/>
      <c r="X410" s="195" t="n"/>
      <c r="Y410" s="195" t="n"/>
      <c r="Z410" s="195" t="n"/>
      <c r="AA410" s="158" t="inlineStr">
        <is>
          <t>NO PAGA VIVE CON SU HERMANA</t>
        </is>
      </c>
    </row>
    <row r="411">
      <c r="A411" s="195" t="n"/>
      <c r="B411" s="183" t="n">
        <v>392</v>
      </c>
      <c r="C411" s="195" t="inlineStr">
        <is>
          <t>RODRIGUEZ SANTOS JUAN  CARLOS</t>
        </is>
      </c>
      <c r="D411" s="544" t="n">
        <v>300</v>
      </c>
      <c r="E411" s="545" t="n">
        <v>150</v>
      </c>
      <c r="F411" s="183" t="n">
        <v>1</v>
      </c>
      <c r="G411" s="546" t="n">
        <v>320</v>
      </c>
      <c r="H411" s="183" t="n"/>
      <c r="I411" s="195" t="n"/>
      <c r="J411" s="196" t="n"/>
      <c r="K411" s="195" t="n"/>
      <c r="L411" s="195" t="n"/>
      <c r="M411" s="195" t="inlineStr">
        <is>
          <t xml:space="preserve">15 PONIENTE NO.  1505 BARRIO SAN ANTONIO </t>
        </is>
      </c>
      <c r="N411" s="195" t="n">
        <v>2025</v>
      </c>
      <c r="O411" s="195" t="inlineStr">
        <is>
          <t>PAGADO</t>
        </is>
      </c>
      <c r="P411" s="195" t="inlineStr">
        <is>
          <t>PAGADO</t>
        </is>
      </c>
      <c r="Q411" s="195" t="inlineStr">
        <is>
          <t>PAGADO</t>
        </is>
      </c>
      <c r="R411" s="195" t="inlineStr">
        <is>
          <t>PAGADO</t>
        </is>
      </c>
      <c r="S411" s="195" t="inlineStr">
        <is>
          <t>PAGADO</t>
        </is>
      </c>
      <c r="T411" s="195" t="inlineStr">
        <is>
          <t>PAGADO</t>
        </is>
      </c>
      <c r="U411" s="195" t="inlineStr">
        <is>
          <t>PAGADO</t>
        </is>
      </c>
      <c r="V411" s="195" t="inlineStr">
        <is>
          <t>PAGADO</t>
        </is>
      </c>
      <c r="W411" s="195" t="n"/>
      <c r="X411" s="195" t="n"/>
      <c r="Y411" s="195" t="n"/>
      <c r="Z411" s="195" t="n"/>
      <c r="AA411" s="195" t="n"/>
    </row>
    <row r="412">
      <c r="A412" s="195" t="n"/>
      <c r="B412" s="183" t="inlineStr">
        <is>
          <t>392A</t>
        </is>
      </c>
      <c r="C412" s="195" t="inlineStr">
        <is>
          <t>RODRIGUEZ LUNA KARINA</t>
        </is>
      </c>
      <c r="D412" s="544" t="n">
        <v>300</v>
      </c>
      <c r="E412" s="545" t="n">
        <v>150</v>
      </c>
      <c r="F412" s="183" t="n"/>
      <c r="G412" s="546" t="n"/>
      <c r="H412" s="183" t="n"/>
      <c r="I412" s="195" t="n">
        <v>1</v>
      </c>
      <c r="J412" s="196" t="n"/>
      <c r="K412" s="195" t="n"/>
      <c r="L412" s="195" t="inlineStr">
        <is>
          <t>SE DA E ALTA 6 DE ABRIL DE 2025</t>
        </is>
      </c>
      <c r="M412" s="195" t="inlineStr">
        <is>
          <t xml:space="preserve">15 PONIENTE No. 1505 </t>
        </is>
      </c>
      <c r="N412" s="195" t="n">
        <v>2025</v>
      </c>
      <c r="O412" s="195" t="inlineStr">
        <is>
          <t>PAGADO</t>
        </is>
      </c>
      <c r="P412" s="195" t="inlineStr">
        <is>
          <t>PAGADO</t>
        </is>
      </c>
      <c r="Q412" s="195" t="inlineStr">
        <is>
          <t>PAGADO</t>
        </is>
      </c>
      <c r="R412" s="195" t="inlineStr">
        <is>
          <t>PAGADO</t>
        </is>
      </c>
      <c r="S412" s="195" t="n"/>
      <c r="T412" s="195" t="n"/>
      <c r="U412" s="195" t="n"/>
      <c r="V412" s="195" t="n"/>
      <c r="W412" s="195" t="n"/>
      <c r="X412" s="195" t="n"/>
      <c r="Y412" s="195" t="n"/>
      <c r="Z412" s="195" t="n"/>
      <c r="AA412" s="195" t="n"/>
    </row>
    <row r="413" ht="15" customHeight="1" s="308">
      <c r="A413" s="158" t="inlineStr">
        <is>
          <t>NO SABEMOS QUIEN ES</t>
        </is>
      </c>
      <c r="B413" s="183" t="n">
        <v>393</v>
      </c>
      <c r="C413" s="180" t="n"/>
      <c r="D413" s="552" t="n"/>
      <c r="E413" s="553" t="n"/>
      <c r="F413" s="183" t="n"/>
      <c r="G413" s="546" t="n">
        <v>320</v>
      </c>
      <c r="H413" s="183" t="n"/>
      <c r="I413" s="195" t="n">
        <v>1</v>
      </c>
      <c r="J413" s="196" t="n"/>
      <c r="K413" s="195" t="n"/>
      <c r="L413" s="195" t="n"/>
      <c r="M413" s="195" t="inlineStr">
        <is>
          <t xml:space="preserve">13 PONIENTE S N </t>
        </is>
      </c>
      <c r="N413" s="195" t="n">
        <v>2016</v>
      </c>
      <c r="O413" s="195" t="n"/>
      <c r="P413" s="195" t="n"/>
      <c r="Q413" s="195" t="n"/>
      <c r="R413" s="195" t="n"/>
      <c r="S413" s="195" t="n"/>
      <c r="T413" s="195" t="n"/>
      <c r="U413" s="195" t="inlineStr">
        <is>
          <t>ALTA</t>
        </is>
      </c>
      <c r="V413" s="195" t="n"/>
      <c r="W413" s="195" t="n"/>
      <c r="X413" s="195" t="n"/>
      <c r="Y413" s="195" t="n"/>
      <c r="Z413" s="195" t="n"/>
      <c r="AA413" s="158" t="inlineStr">
        <is>
          <t>NO SABEMOS QUIEN ES</t>
        </is>
      </c>
    </row>
    <row r="414">
      <c r="A414" s="195" t="n"/>
      <c r="B414" s="183" t="n">
        <v>394</v>
      </c>
      <c r="C414" s="195" t="inlineStr">
        <is>
          <t>RODRIGUEZ SANTOS FILEMON GUADALUPE</t>
        </is>
      </c>
      <c r="D414" s="544" t="n">
        <v>300</v>
      </c>
      <c r="E414" s="545" t="n">
        <v>150</v>
      </c>
      <c r="F414" s="183" t="n">
        <v>1</v>
      </c>
      <c r="G414" s="546" t="n">
        <v>320</v>
      </c>
      <c r="H414" s="183" t="n"/>
      <c r="I414" s="195" t="n"/>
      <c r="J414" s="196" t="n"/>
      <c r="K414" s="195" t="n"/>
      <c r="L414" s="195" t="inlineStr">
        <is>
          <t>tiene toma desde 28 de enero 2025</t>
        </is>
      </c>
      <c r="M414" s="195" t="inlineStr">
        <is>
          <t xml:space="preserve">11 SUR ENTRE 21 Y 23 PTE. </t>
        </is>
      </c>
      <c r="N414" s="195" t="n">
        <v>2026</v>
      </c>
      <c r="O414" s="195" t="n"/>
      <c r="P414" s="195" t="n"/>
      <c r="Q414" s="195" t="n"/>
      <c r="R414" s="195" t="n"/>
      <c r="S414" s="195" t="n"/>
      <c r="T414" s="195" t="n"/>
      <c r="U414" s="195" t="n"/>
      <c r="V414" s="195" t="n"/>
      <c r="W414" s="195" t="n"/>
      <c r="X414" s="195" t="n"/>
      <c r="Y414" s="195" t="n"/>
      <c r="Z414" s="195" t="n"/>
      <c r="AA414" s="195" t="n"/>
    </row>
    <row r="415">
      <c r="A415" s="195" t="n"/>
      <c r="B415" s="183" t="n">
        <v>395</v>
      </c>
      <c r="C415" s="195" t="inlineStr">
        <is>
          <t>RODRIGUEZ SANTOS JOSE LUIS</t>
        </is>
      </c>
      <c r="D415" s="544" t="n"/>
      <c r="E415" s="545" t="n"/>
      <c r="F415" s="183" t="n"/>
      <c r="G415" s="546" t="n">
        <v>320</v>
      </c>
      <c r="H415" s="183" t="n"/>
      <c r="I415" s="195" t="n">
        <v>1</v>
      </c>
      <c r="J415" s="196" t="n"/>
      <c r="K415" s="195" t="n"/>
      <c r="L415" s="195" t="n"/>
      <c r="M415" s="195" t="inlineStr">
        <is>
          <t xml:space="preserve">11 SUR ENTRE 15 Y 17 PTE. </t>
        </is>
      </c>
      <c r="N415" s="195" t="n">
        <v>2019</v>
      </c>
      <c r="O415" s="195" t="inlineStr">
        <is>
          <t>PAGADO</t>
        </is>
      </c>
      <c r="P415" s="195" t="inlineStr">
        <is>
          <t>PAGADO</t>
        </is>
      </c>
      <c r="Q415" s="195" t="n"/>
      <c r="R415" s="195" t="n"/>
      <c r="S415" s="195" t="n"/>
      <c r="T415" s="195" t="n"/>
      <c r="U415" s="195" t="n"/>
      <c r="V415" s="195" t="n"/>
      <c r="W415" s="195" t="n"/>
      <c r="X415" s="195" t="n"/>
      <c r="Y415" s="195" t="n"/>
      <c r="Z415" s="195" t="n"/>
      <c r="AA415" s="195" t="n"/>
    </row>
    <row r="416" ht="15" customHeight="1" s="308">
      <c r="A416" s="195" t="inlineStr">
        <is>
          <t>NO SABEMOS QUIEN ES</t>
        </is>
      </c>
      <c r="B416" s="183" t="n">
        <v>396</v>
      </c>
      <c r="C416" s="180" t="inlineStr">
        <is>
          <t>ROMERO LOPEZ VANESA</t>
        </is>
      </c>
      <c r="D416" s="552" t="n">
        <v>300</v>
      </c>
      <c r="E416" s="553" t="n">
        <v>150</v>
      </c>
      <c r="F416" s="183" t="n"/>
      <c r="G416" s="546" t="n">
        <v>320</v>
      </c>
      <c r="H416" s="183" t="inlineStr">
        <is>
          <t>NO</t>
        </is>
      </c>
      <c r="I416" s="195" t="n">
        <v>1</v>
      </c>
      <c r="J416" s="196" t="n"/>
      <c r="K416" s="195" t="n"/>
      <c r="L416" s="195" t="n"/>
      <c r="M416" s="195" t="inlineStr">
        <is>
          <t>7 SUR NUM. 1701 INTERIOR No. 3</t>
        </is>
      </c>
      <c r="N416" s="195" t="n">
        <v>2026</v>
      </c>
      <c r="O416" s="195" t="n"/>
      <c r="P416" s="195" t="n"/>
      <c r="Q416" s="195" t="n"/>
      <c r="R416" s="195" t="n"/>
      <c r="S416" s="195" t="n"/>
      <c r="T416" s="195" t="n"/>
      <c r="U416" s="195" t="n"/>
      <c r="V416" s="195" t="n"/>
      <c r="W416" s="195" t="n"/>
      <c r="X416" s="195" t="n"/>
      <c r="Y416" s="195" t="n"/>
      <c r="Z416" s="195" t="n"/>
      <c r="AA416" s="195" t="inlineStr">
        <is>
          <t>NO SABEMOS QUIEN ES</t>
        </is>
      </c>
    </row>
    <row r="417" ht="15" customHeight="1" s="308">
      <c r="A417" s="158" t="inlineStr">
        <is>
          <t>CAMBIO DE DOMICILIO</t>
        </is>
      </c>
      <c r="B417" s="183" t="n">
        <v>397</v>
      </c>
      <c r="C417" s="195" t="inlineStr">
        <is>
          <t>RODRIGUEZ TELLEZ JUAN</t>
        </is>
      </c>
      <c r="D417" s="544" t="n"/>
      <c r="E417" s="545" t="n"/>
      <c r="F417" s="183" t="n"/>
      <c r="G417" s="546" t="n"/>
      <c r="H417" s="183" t="n"/>
      <c r="I417" s="195" t="n"/>
      <c r="J417" s="196" t="n">
        <v>1</v>
      </c>
      <c r="K417" s="195" t="n"/>
      <c r="L417" s="195" t="n"/>
      <c r="M417" s="195" t="inlineStr">
        <is>
          <t>15 SUR ENTRE 13 Y 15 PTE.</t>
        </is>
      </c>
      <c r="N417" s="195" t="n">
        <v>0</v>
      </c>
      <c r="O417" s="195" t="inlineStr">
        <is>
          <t>PAGADO</t>
        </is>
      </c>
      <c r="P417" s="195" t="inlineStr">
        <is>
          <t>PAGADO</t>
        </is>
      </c>
      <c r="Q417" s="195" t="inlineStr">
        <is>
          <t>PAGADO</t>
        </is>
      </c>
      <c r="R417" s="195" t="inlineStr">
        <is>
          <t>PAGADO</t>
        </is>
      </c>
      <c r="S417" s="195" t="inlineStr">
        <is>
          <t>PAGADO</t>
        </is>
      </c>
      <c r="T417" s="195" t="n"/>
      <c r="U417" s="195" t="n"/>
      <c r="V417" s="195" t="n"/>
      <c r="W417" s="195" t="n"/>
      <c r="X417" s="195" t="n"/>
      <c r="Y417" s="195" t="n"/>
      <c r="Z417" s="195" t="n"/>
      <c r="AA417" s="158" t="inlineStr">
        <is>
          <t>CAMBIO DE DOMICILIO</t>
        </is>
      </c>
    </row>
    <row r="418">
      <c r="A418" s="195" t="n"/>
      <c r="B418" s="183" t="n">
        <v>398</v>
      </c>
      <c r="C418" s="195" t="inlineStr">
        <is>
          <t xml:space="preserve">RODRIGUEZ VALLADARES ANTONIA </t>
        </is>
      </c>
      <c r="D418" s="544" t="n">
        <v>300</v>
      </c>
      <c r="E418" s="545" t="n">
        <v>150</v>
      </c>
      <c r="F418" s="183" t="n">
        <v>1</v>
      </c>
      <c r="G418" s="546" t="n">
        <v>320</v>
      </c>
      <c r="H418" s="183" t="n"/>
      <c r="I418" s="195" t="n"/>
      <c r="J418" s="196" t="n"/>
      <c r="K418" s="195" t="n"/>
      <c r="L418" s="195" t="n"/>
      <c r="M418" s="195" t="inlineStr">
        <is>
          <t>13 PTE. ESQUINA 15 SUR</t>
        </is>
      </c>
      <c r="N418" s="195" t="n">
        <v>2026</v>
      </c>
      <c r="O418" s="195" t="n"/>
      <c r="P418" s="195" t="n"/>
      <c r="Q418" s="195" t="n"/>
      <c r="R418" s="195" t="n"/>
      <c r="S418" s="195" t="n"/>
      <c r="T418" s="195" t="n"/>
      <c r="U418" s="195" t="n"/>
      <c r="V418" s="195" t="n"/>
      <c r="W418" s="195" t="n"/>
      <c r="X418" s="195" t="n"/>
      <c r="Y418" s="195" t="n"/>
      <c r="Z418" s="195" t="n"/>
      <c r="AA418" s="195" t="n"/>
    </row>
    <row r="419">
      <c r="A419" s="195" t="inlineStr">
        <is>
          <t>BAJA POR EDAD AVANZADA</t>
        </is>
      </c>
      <c r="B419" s="183" t="n">
        <v>399</v>
      </c>
      <c r="C419" s="195" t="inlineStr">
        <is>
          <t>RODRIGUEZ VALLADARES CONCEPCION</t>
        </is>
      </c>
      <c r="D419" s="544" t="n"/>
      <c r="E419" s="545" t="n"/>
      <c r="F419" s="183" t="n">
        <v>1</v>
      </c>
      <c r="G419" s="546" t="n">
        <v>320</v>
      </c>
      <c r="H419" s="183" t="n"/>
      <c r="I419" s="195" t="n"/>
      <c r="J419" s="196" t="n"/>
      <c r="K419" s="195" t="n"/>
      <c r="L419" s="195" t="inlineStr">
        <is>
          <t>SE DIO DE BAJA 23 JUNIO 2024 Y QUEDA SU HIJA CLAUDIA</t>
        </is>
      </c>
      <c r="M419" s="195" t="inlineStr">
        <is>
          <t xml:space="preserve">11 SUR ENTRE 15 Y 17 PTE. </t>
        </is>
      </c>
      <c r="N419" s="195" t="n"/>
      <c r="O419" s="195" t="n">
        <v>2022</v>
      </c>
      <c r="P419" s="195" t="n"/>
      <c r="Q419" s="195" t="n"/>
      <c r="R419" s="195" t="n"/>
      <c r="S419" s="195" t="n"/>
      <c r="T419" s="195" t="n"/>
      <c r="U419" s="195" t="n"/>
      <c r="V419" s="195" t="n"/>
      <c r="W419" s="195" t="n"/>
      <c r="X419" s="195" t="n"/>
      <c r="Y419" s="195" t="n"/>
      <c r="Z419" s="195" t="n"/>
      <c r="AA419" s="195" t="n"/>
    </row>
    <row r="420">
      <c r="A420" s="195" t="n"/>
      <c r="B420" s="183" t="n">
        <v>400</v>
      </c>
      <c r="C420" s="195" t="inlineStr">
        <is>
          <t>RODRIGUEZ VALLADARES CRISPIN</t>
        </is>
      </c>
      <c r="D420" s="544" t="n">
        <v>300</v>
      </c>
      <c r="E420" s="545" t="n">
        <v>150</v>
      </c>
      <c r="F420" s="183" t="n">
        <v>1</v>
      </c>
      <c r="G420" s="546" t="n">
        <v>320</v>
      </c>
      <c r="H420" s="183" t="n"/>
      <c r="I420" s="195" t="n"/>
      <c r="J420" s="196" t="n"/>
      <c r="K420" s="195" t="n"/>
      <c r="L420" s="195" t="n"/>
      <c r="M420" s="195" t="inlineStr">
        <is>
          <t xml:space="preserve">17 PTE. ENTRE 13 Y 15 SUR </t>
        </is>
      </c>
      <c r="N420" s="195" t="n">
        <v>2026</v>
      </c>
      <c r="O420" s="195" t="n"/>
      <c r="P420" s="195" t="n"/>
      <c r="Q420" s="195" t="n"/>
      <c r="R420" s="195" t="n"/>
      <c r="S420" s="195" t="n"/>
      <c r="T420" s="195" t="n"/>
      <c r="U420" s="195" t="n"/>
      <c r="V420" s="195" t="n"/>
      <c r="W420" s="195" t="n"/>
      <c r="X420" s="195" t="n"/>
      <c r="Y420" s="195" t="n"/>
      <c r="Z420" s="195" t="n"/>
      <c r="AA420" s="195" t="n"/>
      <c r="AB420" s="540" t="n"/>
    </row>
    <row r="421">
      <c r="A421" s="195" t="n"/>
      <c r="B421" s="183" t="n">
        <v>401</v>
      </c>
      <c r="C421" s="195" t="inlineStr">
        <is>
          <t xml:space="preserve">RODRIGUEZ VALLADARES GUADALUPE </t>
        </is>
      </c>
      <c r="D421" s="544" t="n">
        <v>300</v>
      </c>
      <c r="E421" s="545" t="n">
        <v>150</v>
      </c>
      <c r="F421" s="183" t="n">
        <v>1</v>
      </c>
      <c r="G421" s="546" t="n">
        <v>320</v>
      </c>
      <c r="H421" s="183" t="n"/>
      <c r="I421" s="195" t="n"/>
      <c r="J421" s="196" t="n"/>
      <c r="K421" s="195" t="n"/>
      <c r="L421" s="195" t="n"/>
      <c r="M421" s="195" t="inlineStr">
        <is>
          <t>11 SUR NO 1503 ENTRE 15 Y 17 PTE.</t>
        </is>
      </c>
      <c r="N421" s="195" t="n">
        <v>2026</v>
      </c>
      <c r="O421" s="195" t="n"/>
      <c r="P421" s="195" t="n"/>
      <c r="Q421" s="195" t="n"/>
      <c r="R421" s="195" t="n"/>
      <c r="S421" s="195" t="n"/>
      <c r="T421" s="195" t="n"/>
      <c r="U421" s="195" t="n"/>
      <c r="V421" s="195" t="n"/>
      <c r="W421" s="195" t="n"/>
      <c r="X421" s="195" t="n"/>
      <c r="Y421" s="195" t="n"/>
      <c r="Z421" s="195" t="n"/>
      <c r="AA421" s="195" t="n"/>
    </row>
    <row r="422">
      <c r="A422" s="195" t="n"/>
      <c r="B422" s="183" t="n">
        <v>402</v>
      </c>
      <c r="C422" s="195" t="inlineStr">
        <is>
          <t>RODRIGUEZ VELEZ ARACELI</t>
        </is>
      </c>
      <c r="D422" s="544" t="n">
        <v>300</v>
      </c>
      <c r="E422" s="545" t="n">
        <v>150</v>
      </c>
      <c r="F422" s="183" t="n">
        <v>1</v>
      </c>
      <c r="G422" s="546" t="n">
        <v>320</v>
      </c>
      <c r="H422" s="183" t="n"/>
      <c r="I422" s="195" t="n"/>
      <c r="J422" s="196" t="n"/>
      <c r="K422" s="195" t="n"/>
      <c r="L422" s="195" t="n"/>
      <c r="M422" s="195" t="inlineStr">
        <is>
          <t>15 PTE. ESQ, 19 SUR</t>
        </is>
      </c>
      <c r="N422" s="195" t="n">
        <v>2026</v>
      </c>
      <c r="O422" s="195" t="n"/>
      <c r="P422" s="195" t="n"/>
      <c r="Q422" s="195" t="n"/>
      <c r="R422" s="195" t="n"/>
      <c r="S422" s="195" t="n"/>
      <c r="T422" s="195" t="n"/>
      <c r="U422" s="195" t="n"/>
      <c r="V422" s="195" t="n"/>
      <c r="W422" s="195" t="n"/>
      <c r="X422" s="195" t="n"/>
      <c r="Y422" s="195" t="n"/>
      <c r="Z422" s="195" t="n"/>
      <c r="AA422" s="195" t="n"/>
      <c r="AB422" t="inlineStr">
        <is>
          <t>1 INQ. JULIO A DICIEMBRE 2019</t>
        </is>
      </c>
    </row>
    <row r="423">
      <c r="A423" s="195" t="n"/>
      <c r="B423" s="183" t="n">
        <v>403</v>
      </c>
      <c r="C423" s="195" t="inlineStr">
        <is>
          <t>RODRIGUEZ VELEZ ROCIO</t>
        </is>
      </c>
      <c r="D423" s="544" t="n">
        <v>300</v>
      </c>
      <c r="E423" s="545" t="n">
        <v>150</v>
      </c>
      <c r="F423" s="183" t="n">
        <v>1</v>
      </c>
      <c r="G423" s="546" t="n"/>
      <c r="H423" s="183" t="n"/>
      <c r="I423" s="195" t="n">
        <v>1</v>
      </c>
      <c r="J423" s="196" t="n"/>
      <c r="K423" s="195" t="n"/>
      <c r="L423" s="195" t="n"/>
      <c r="M423" s="195" t="inlineStr">
        <is>
          <t>15 PTE. ESQ. 19 SUR</t>
        </is>
      </c>
      <c r="N423" s="195" t="n">
        <v>2026</v>
      </c>
      <c r="O423" s="195" t="n"/>
      <c r="P423" s="195" t="n"/>
      <c r="Q423" s="195" t="n"/>
      <c r="R423" s="195" t="n"/>
      <c r="S423" s="195" t="n"/>
      <c r="T423" s="195" t="n"/>
      <c r="U423" s="195" t="n"/>
      <c r="V423" s="195" t="n"/>
      <c r="W423" s="195" t="n"/>
      <c r="X423" s="195" t="n"/>
      <c r="Y423" s="195" t="n"/>
      <c r="Z423" s="195" t="n"/>
      <c r="AA423" s="195" t="n"/>
    </row>
    <row r="424">
      <c r="A424" s="195" t="n"/>
      <c r="B424" s="183" t="n">
        <v>404</v>
      </c>
      <c r="C424" s="195" t="inlineStr">
        <is>
          <t>ROMAN GONZALEZ JOSE MIGUEL</t>
        </is>
      </c>
      <c r="D424" s="544" t="n">
        <v>300</v>
      </c>
      <c r="E424" s="545" t="n">
        <v>150</v>
      </c>
      <c r="F424" s="183" t="n">
        <v>1</v>
      </c>
      <c r="G424" s="546" t="n">
        <v>320</v>
      </c>
      <c r="H424" s="183" t="n"/>
      <c r="I424" s="195" t="n"/>
      <c r="J424" s="196" t="n"/>
      <c r="K424" s="195" t="n"/>
      <c r="L424" s="195" t="n"/>
      <c r="M424" s="195" t="inlineStr">
        <is>
          <t>11 SUR NO. 1307 ENTRE 11 Y 13 PTE.</t>
        </is>
      </c>
      <c r="N424" s="195" t="n">
        <v>2026</v>
      </c>
      <c r="O424" s="195" t="n"/>
      <c r="P424" s="195" t="n"/>
      <c r="Q424" s="195" t="n"/>
      <c r="R424" s="195" t="n"/>
      <c r="S424" s="195" t="n"/>
      <c r="T424" s="195" t="n"/>
      <c r="U424" s="195" t="n"/>
      <c r="V424" s="195" t="n"/>
      <c r="W424" s="195" t="n"/>
      <c r="X424" s="195" t="n"/>
      <c r="Y424" s="195" t="n"/>
      <c r="Z424" s="195" t="n"/>
      <c r="AA424" s="195" t="n"/>
    </row>
    <row r="425">
      <c r="A425" s="195" t="n"/>
      <c r="B425" s="183" t="n">
        <v>405</v>
      </c>
      <c r="C425" s="195" t="inlineStr">
        <is>
          <t>ROMAN CASTRO JOSEFINA</t>
        </is>
      </c>
      <c r="D425" s="544" t="n"/>
      <c r="E425" s="545" t="n"/>
      <c r="F425" s="183" t="n">
        <v>1</v>
      </c>
      <c r="G425" s="546" t="n">
        <v>320</v>
      </c>
      <c r="H425" s="183" t="n"/>
      <c r="I425" s="195" t="n"/>
      <c r="J425" s="196" t="n"/>
      <c r="K425" s="195" t="n"/>
      <c r="L425" s="195" t="inlineStr">
        <is>
          <t>PAGA MARCELINO ROMAN MACHORRO</t>
        </is>
      </c>
      <c r="M425" s="195" t="inlineStr">
        <is>
          <t>11 PTE. ENTRE 5 Y 7 SUR</t>
        </is>
      </c>
      <c r="N425" s="195" t="n"/>
      <c r="O425" s="195" t="n">
        <v>2021</v>
      </c>
      <c r="P425" s="195" t="n"/>
      <c r="Q425" s="195" t="n"/>
      <c r="R425" s="195" t="n"/>
      <c r="S425" s="195" t="n"/>
      <c r="T425" s="195" t="n"/>
      <c r="U425" s="195" t="n"/>
      <c r="V425" s="195" t="n"/>
      <c r="W425" s="195" t="n"/>
      <c r="X425" s="195" t="n"/>
      <c r="Y425" s="195" t="n"/>
      <c r="Z425" s="195" t="n"/>
      <c r="AA425" s="195" t="n"/>
      <c r="AB425" s="93" t="inlineStr">
        <is>
          <t>PAGO 12 INASISTENCIAS</t>
        </is>
      </c>
    </row>
    <row r="426">
      <c r="A426" s="195" t="n"/>
      <c r="B426" s="183" t="n">
        <v>406</v>
      </c>
      <c r="C426" s="195" t="inlineStr">
        <is>
          <t>ANDRADE ROMAN GABRIELA</t>
        </is>
      </c>
      <c r="D426" s="544" t="n">
        <v>300</v>
      </c>
      <c r="E426" s="545" t="n">
        <v>150</v>
      </c>
      <c r="F426" s="183" t="n">
        <v>1</v>
      </c>
      <c r="G426" s="546" t="n"/>
      <c r="H426" s="183" t="n"/>
      <c r="I426" s="195" t="n"/>
      <c r="J426" s="196" t="n"/>
      <c r="K426" s="195" t="n"/>
      <c r="L426" s="195" t="n"/>
      <c r="M426" s="195" t="inlineStr">
        <is>
          <t>17 SUR ENTRE 17 PONIENTE Y CANAL</t>
        </is>
      </c>
      <c r="N426" s="195" t="n">
        <v>2026</v>
      </c>
      <c r="O426" s="195" t="n"/>
      <c r="P426" s="195" t="n"/>
      <c r="Q426" s="195" t="n"/>
      <c r="R426" s="195" t="n"/>
      <c r="S426" s="195" t="n"/>
      <c r="T426" s="195" t="n"/>
      <c r="U426" s="195" t="n"/>
      <c r="V426" s="195" t="n"/>
      <c r="W426" s="195" t="n"/>
      <c r="X426" s="195" t="n"/>
      <c r="Y426" s="195" t="n"/>
      <c r="Z426" s="195" t="n"/>
      <c r="AA426" s="195" t="n"/>
    </row>
    <row r="427">
      <c r="A427" s="195" t="n"/>
      <c r="B427" s="183" t="n">
        <v>407</v>
      </c>
      <c r="C427" s="180" t="inlineStr">
        <is>
          <t>TORRES MARTINEZ MARIA VIVIANA</t>
        </is>
      </c>
      <c r="D427" s="552" t="n">
        <v>300</v>
      </c>
      <c r="E427" s="553" t="n">
        <v>150</v>
      </c>
      <c r="F427" s="183" t="n">
        <v>1</v>
      </c>
      <c r="G427" s="546" t="n"/>
      <c r="H427" s="183" t="n"/>
      <c r="I427" s="195" t="n"/>
      <c r="J427" s="196" t="n"/>
      <c r="K427" s="195" t="n"/>
      <c r="L427" s="195" t="n"/>
      <c r="M427" s="195" t="inlineStr">
        <is>
          <t>PRIVADA 7 SUR ENTRE 21 PTE. Y CANAL</t>
        </is>
      </c>
      <c r="N427" s="195" t="n">
        <v>2026</v>
      </c>
      <c r="O427" s="195" t="n"/>
      <c r="P427" s="195" t="n"/>
      <c r="Q427" s="195" t="n"/>
      <c r="R427" s="195" t="n"/>
      <c r="S427" s="195" t="n"/>
      <c r="T427" s="195" t="n"/>
      <c r="U427" s="195" t="n"/>
      <c r="V427" s="195" t="n"/>
      <c r="W427" s="195" t="n"/>
      <c r="X427" s="195" t="n"/>
      <c r="Y427" s="195" t="n"/>
      <c r="Z427" s="195" t="n"/>
      <c r="AA427" s="195" t="n"/>
      <c r="AC427" t="inlineStr">
        <is>
          <t>ALATA 25 DE SEP 2018</t>
        </is>
      </c>
    </row>
    <row r="428">
      <c r="A428" s="195" t="n"/>
      <c r="B428" s="183" t="n">
        <v>408</v>
      </c>
      <c r="C428" s="195" t="inlineStr">
        <is>
          <t>ROMERO ISLAS HECTOR</t>
        </is>
      </c>
      <c r="D428" s="544" t="n">
        <v>300</v>
      </c>
      <c r="E428" s="545" t="n">
        <v>150</v>
      </c>
      <c r="F428" s="183" t="n">
        <v>1</v>
      </c>
      <c r="G428" s="546" t="n">
        <v>320</v>
      </c>
      <c r="H428" s="183" t="n"/>
      <c r="I428" s="195" t="n"/>
      <c r="J428" s="196" t="n"/>
      <c r="K428" s="195" t="n"/>
      <c r="L428" s="195" t="n"/>
      <c r="M428" s="195" t="inlineStr">
        <is>
          <t xml:space="preserve">11 SUR ENTRE 15 Y 17 PTE. </t>
        </is>
      </c>
      <c r="N428" s="195" t="n">
        <v>2026</v>
      </c>
      <c r="O428" s="195" t="n"/>
      <c r="P428" s="195" t="n"/>
      <c r="Q428" s="195" t="n"/>
      <c r="R428" s="195" t="n"/>
      <c r="S428" s="195" t="n"/>
      <c r="T428" s="195" t="n"/>
      <c r="U428" s="195" t="n"/>
      <c r="V428" s="195" t="n"/>
      <c r="W428" s="195" t="n"/>
      <c r="X428" s="195" t="n"/>
      <c r="Y428" s="195" t="n"/>
      <c r="Z428" s="195" t="n"/>
      <c r="AA428" s="195" t="n"/>
    </row>
    <row r="429">
      <c r="A429" s="195" t="n"/>
      <c r="B429" s="183" t="n">
        <v>409</v>
      </c>
      <c r="C429" s="195" t="inlineStr">
        <is>
          <t>ROMERO JUAREZ ANDRES</t>
        </is>
      </c>
      <c r="D429" s="544" t="n">
        <v>300</v>
      </c>
      <c r="E429" s="545" t="n">
        <v>150</v>
      </c>
      <c r="F429" s="183" t="n">
        <v>1</v>
      </c>
      <c r="G429" s="546" t="n">
        <v>320</v>
      </c>
      <c r="H429" s="183" t="n"/>
      <c r="I429" s="195" t="n"/>
      <c r="J429" s="196" t="n"/>
      <c r="K429" s="195" t="n"/>
      <c r="L429" s="195" t="n"/>
      <c r="M429" s="195" t="inlineStr">
        <is>
          <t>PRIVADA 7 SUR ENTRE 11Y 17 PTE.</t>
        </is>
      </c>
      <c r="N429" s="195" t="n">
        <v>2026</v>
      </c>
      <c r="O429" s="195" t="n"/>
      <c r="P429" s="195" t="n"/>
      <c r="Q429" s="195" t="n"/>
      <c r="R429" s="195" t="n"/>
      <c r="S429" s="195" t="n"/>
      <c r="T429" s="195" t="n"/>
      <c r="U429" s="195" t="n"/>
      <c r="V429" s="195" t="n"/>
      <c r="W429" s="195" t="n"/>
      <c r="X429" s="195" t="n"/>
      <c r="Y429" s="195" t="n"/>
      <c r="Z429" s="195" t="n"/>
      <c r="AA429" s="195" t="n"/>
      <c r="AB429" s="93" t="inlineStr">
        <is>
          <t>MULTAS PAGADAS</t>
        </is>
      </c>
    </row>
    <row r="430">
      <c r="A430" s="195" t="n"/>
      <c r="B430" s="183" t="n">
        <v>410</v>
      </c>
      <c r="C430" s="195" t="inlineStr">
        <is>
          <t xml:space="preserve">ROMERO JUAREZ JOSE LUIS </t>
        </is>
      </c>
      <c r="D430" s="544" t="n">
        <v>300</v>
      </c>
      <c r="E430" s="545" t="n">
        <v>150</v>
      </c>
      <c r="F430" s="183" t="n">
        <v>1</v>
      </c>
      <c r="G430" s="546" t="n">
        <v>320</v>
      </c>
      <c r="H430" s="183" t="n"/>
      <c r="I430" s="195" t="n"/>
      <c r="J430" s="196" t="n"/>
      <c r="K430" s="195" t="n"/>
      <c r="L430" s="195" t="n"/>
      <c r="M430" s="195" t="inlineStr">
        <is>
          <t>PRIVADA 7 SUR ENTRE 15 Y 17 PTE.</t>
        </is>
      </c>
      <c r="N430" s="195" t="n">
        <v>2026</v>
      </c>
      <c r="O430" s="195" t="n"/>
      <c r="P430" s="195" t="n"/>
      <c r="Q430" s="195" t="n"/>
      <c r="R430" s="195" t="n"/>
      <c r="S430" s="195" t="n"/>
      <c r="T430" s="195" t="n"/>
      <c r="U430" s="195" t="n"/>
      <c r="V430" s="195" t="n"/>
      <c r="W430" s="195" t="n"/>
      <c r="X430" s="195" t="n"/>
      <c r="Y430" s="195" t="n"/>
      <c r="Z430" s="195" t="n"/>
      <c r="AA430" s="195" t="n"/>
    </row>
    <row r="431">
      <c r="A431" s="195" t="n"/>
      <c r="B431" s="183" t="n">
        <v>411</v>
      </c>
      <c r="C431" s="195" t="inlineStr">
        <is>
          <t xml:space="preserve">ROMERO JUAREZ JUAN MANUEL </t>
        </is>
      </c>
      <c r="D431" s="544" t="n">
        <v>600</v>
      </c>
      <c r="E431" s="545" t="n">
        <v>300</v>
      </c>
      <c r="F431" s="183" t="n">
        <v>2</v>
      </c>
      <c r="G431" s="546" t="n">
        <v>320</v>
      </c>
      <c r="H431" s="183" t="n"/>
      <c r="I431" s="195" t="n"/>
      <c r="J431" s="196" t="n"/>
      <c r="K431" s="195" t="n"/>
      <c r="L431" s="195" t="n"/>
      <c r="M431" s="195" t="inlineStr">
        <is>
          <t>17 PTE. ENTRE 17 Y 19 SUR</t>
        </is>
      </c>
      <c r="N431" s="195" t="n">
        <v>2026</v>
      </c>
      <c r="O431" s="195" t="n"/>
      <c r="P431" s="195" t="n"/>
      <c r="Q431" s="195" t="n"/>
      <c r="R431" s="195" t="n"/>
      <c r="S431" s="195" t="n"/>
      <c r="T431" s="195" t="n"/>
      <c r="U431" s="195" t="n"/>
      <c r="V431" s="195" t="n"/>
      <c r="W431" s="195" t="n"/>
      <c r="X431" s="195" t="n"/>
      <c r="Y431" s="195" t="n"/>
      <c r="Z431" s="195" t="n"/>
      <c r="AA431" s="195" t="n"/>
    </row>
    <row r="432">
      <c r="A432" s="195" t="n"/>
      <c r="B432" s="183" t="n">
        <v>412</v>
      </c>
      <c r="C432" s="195" t="inlineStr">
        <is>
          <t>ROMERO MURRIETA ERICK</t>
        </is>
      </c>
      <c r="D432" s="544" t="n">
        <v>300</v>
      </c>
      <c r="E432" s="545" t="n">
        <v>150</v>
      </c>
      <c r="F432" s="183" t="n">
        <v>1</v>
      </c>
      <c r="G432" s="546" t="n">
        <v>320</v>
      </c>
      <c r="H432" s="183" t="n"/>
      <c r="I432" s="195" t="n"/>
      <c r="J432" s="196" t="n"/>
      <c r="K432" s="195" t="n"/>
      <c r="L432" s="195" t="n"/>
      <c r="M432" s="195" t="inlineStr">
        <is>
          <t>13 SUR ENTRE 13 Y 15 PTE.</t>
        </is>
      </c>
      <c r="N432" s="195" t="n">
        <v>2026</v>
      </c>
      <c r="O432" s="195" t="n"/>
      <c r="P432" s="195" t="n"/>
      <c r="Q432" s="195" t="n"/>
      <c r="R432" s="195" t="n"/>
      <c r="S432" s="195" t="n"/>
      <c r="T432" s="195" t="n"/>
      <c r="U432" s="195" t="n"/>
      <c r="V432" s="195" t="n"/>
      <c r="W432" s="195" t="n"/>
      <c r="X432" s="195" t="n"/>
      <c r="Y432" s="195" t="n"/>
      <c r="Z432" s="195" t="n"/>
      <c r="AA432" s="195" t="n"/>
    </row>
    <row r="433">
      <c r="A433" s="195" t="n"/>
      <c r="B433" s="183" t="n">
        <v>413</v>
      </c>
      <c r="C433" s="195" t="inlineStr">
        <is>
          <t>ROMERO OYORSABAL DANIEL</t>
        </is>
      </c>
      <c r="D433" s="544" t="n">
        <v>300</v>
      </c>
      <c r="E433" s="545" t="n">
        <v>150</v>
      </c>
      <c r="F433" s="183" t="n"/>
      <c r="G433" s="546" t="n">
        <v>640</v>
      </c>
      <c r="H433" s="183" t="n"/>
      <c r="I433" s="195" t="n">
        <v>1</v>
      </c>
      <c r="J433" s="196" t="n"/>
      <c r="K433" s="195" t="n"/>
      <c r="L433" s="195" t="n"/>
      <c r="M433" s="195" t="inlineStr">
        <is>
          <t xml:space="preserve">17 PTE. ENTRE 11 Y 13 SUR </t>
        </is>
      </c>
      <c r="N433" s="195" t="n">
        <v>2025</v>
      </c>
      <c r="O433" s="195" t="inlineStr">
        <is>
          <t>PAGADO</t>
        </is>
      </c>
      <c r="P433" s="195" t="inlineStr">
        <is>
          <t>PAGADO</t>
        </is>
      </c>
      <c r="Q433" s="195" t="n"/>
      <c r="R433" s="195" t="n"/>
      <c r="S433" s="195" t="n"/>
      <c r="T433" s="195" t="n"/>
      <c r="U433" s="195" t="n"/>
      <c r="V433" s="195" t="n"/>
      <c r="W433" s="195" t="n"/>
      <c r="X433" s="195" t="n"/>
      <c r="Y433" s="195" t="n"/>
      <c r="Z433" s="195" t="n"/>
      <c r="AA433" s="195" t="n"/>
      <c r="AB433" s="93" t="inlineStr">
        <is>
          <t>PENDIENTE MULTAS DE JUNIO 2017 AL 2018</t>
        </is>
      </c>
    </row>
    <row r="434">
      <c r="A434" s="195" t="n"/>
      <c r="B434" s="183" t="n">
        <v>414</v>
      </c>
      <c r="C434" s="195" t="inlineStr">
        <is>
          <t xml:space="preserve">ROMERO ROBLES MARCIAL </t>
        </is>
      </c>
      <c r="D434" s="544" t="n">
        <v>300</v>
      </c>
      <c r="E434" s="545" t="n">
        <v>150</v>
      </c>
      <c r="F434" s="183" t="n">
        <v>1</v>
      </c>
      <c r="G434" s="546" t="n">
        <v>320</v>
      </c>
      <c r="H434" s="183" t="n"/>
      <c r="I434" s="195" t="n"/>
      <c r="J434" s="196" t="n"/>
      <c r="K434" s="195" t="n"/>
      <c r="L434" s="195" t="n"/>
      <c r="M434" s="195" t="inlineStr">
        <is>
          <t>RPIVADA 7 SUR ESQ. 11 PTE-</t>
        </is>
      </c>
      <c r="N434" s="195" t="n">
        <v>2025</v>
      </c>
      <c r="O434" s="195" t="n"/>
      <c r="P434" s="195" t="n"/>
      <c r="Q434" s="195" t="n"/>
      <c r="R434" s="195" t="n"/>
      <c r="S434" s="195" t="n"/>
      <c r="T434" s="195" t="n"/>
      <c r="U434" s="195" t="n"/>
      <c r="V434" s="195" t="n"/>
      <c r="W434" s="195" t="n"/>
      <c r="X434" s="195" t="n"/>
      <c r="Y434" s="195" t="n"/>
      <c r="Z434" s="195" t="n"/>
      <c r="AA434" s="195" t="n"/>
    </row>
    <row r="435">
      <c r="A435" s="195" t="n"/>
      <c r="B435" s="183" t="n">
        <v>415</v>
      </c>
      <c r="C435" s="195" t="inlineStr">
        <is>
          <t>ROMERO RODRIGUEZ ARMANDO</t>
        </is>
      </c>
      <c r="D435" s="544" t="n">
        <v>300</v>
      </c>
      <c r="E435" s="545" t="n">
        <v>150</v>
      </c>
      <c r="F435" s="183" t="n">
        <v>1</v>
      </c>
      <c r="G435" s="546" t="n">
        <v>320</v>
      </c>
      <c r="H435" s="183" t="n"/>
      <c r="I435" s="195" t="n"/>
      <c r="J435" s="196" t="n"/>
      <c r="K435" s="195" t="n"/>
      <c r="L435" s="195" t="n"/>
      <c r="M435" s="195" t="inlineStr">
        <is>
          <t xml:space="preserve">17 PTE. ENTRE 7 Y 9 SUR </t>
        </is>
      </c>
      <c r="N435" s="195" t="n">
        <v>2026</v>
      </c>
      <c r="O435" s="195" t="n"/>
      <c r="P435" s="195" t="n"/>
      <c r="Q435" s="195" t="n"/>
      <c r="R435" s="195" t="n"/>
      <c r="S435" s="195" t="n"/>
      <c r="T435" s="195" t="n"/>
      <c r="U435" s="195" t="n"/>
      <c r="V435" s="195" t="n"/>
      <c r="W435" s="195" t="n"/>
      <c r="X435" s="195" t="n"/>
      <c r="Y435" s="195" t="n"/>
      <c r="Z435" s="195" t="n"/>
      <c r="AA435" s="195" t="n"/>
    </row>
    <row r="436">
      <c r="A436" s="195" t="n"/>
      <c r="B436" s="183" t="n">
        <v>416</v>
      </c>
      <c r="C436" s="195" t="inlineStr">
        <is>
          <t>ROSAS CLAUDIO ANGEL</t>
        </is>
      </c>
      <c r="D436" s="544" t="n">
        <v>300</v>
      </c>
      <c r="E436" s="545" t="n">
        <v>150</v>
      </c>
      <c r="F436" s="183" t="n">
        <v>1</v>
      </c>
      <c r="G436" s="546" t="n">
        <v>320</v>
      </c>
      <c r="H436" s="183" t="n"/>
      <c r="I436" s="195" t="n">
        <v>1</v>
      </c>
      <c r="J436" s="196" t="n"/>
      <c r="K436" s="195" t="n"/>
      <c r="L436" s="195" t="n"/>
      <c r="M436" s="195" t="inlineStr">
        <is>
          <t xml:space="preserve">17 PTE. ENTRE 9 Y 11 SUR </t>
        </is>
      </c>
      <c r="N436" s="195" t="n">
        <v>2026</v>
      </c>
      <c r="O436" s="195" t="n"/>
      <c r="P436" s="195" t="n"/>
      <c r="Q436" s="195" t="n"/>
      <c r="R436" s="195" t="n"/>
      <c r="S436" s="195" t="n"/>
      <c r="T436" s="195" t="n"/>
      <c r="U436" s="195" t="n"/>
      <c r="V436" s="195" t="n"/>
      <c r="W436" s="195" t="n"/>
      <c r="X436" s="195" t="n"/>
      <c r="Y436" s="195" t="n"/>
      <c r="Z436" s="195" t="n"/>
      <c r="AA436" s="195" t="n"/>
    </row>
    <row r="437">
      <c r="A437" s="195" t="n"/>
      <c r="B437" s="183" t="n">
        <v>417</v>
      </c>
      <c r="C437" s="195" t="inlineStr">
        <is>
          <t>RODRIGUEZ  SANTOS CIRILO</t>
        </is>
      </c>
      <c r="D437" s="544" t="n"/>
      <c r="E437" s="545" t="n"/>
      <c r="F437" s="183" t="n">
        <v>1</v>
      </c>
      <c r="G437" s="546" t="n">
        <v>640</v>
      </c>
      <c r="H437" s="183" t="n"/>
      <c r="I437" s="195" t="n"/>
      <c r="J437" s="196" t="n"/>
      <c r="K437" s="195" t="n"/>
      <c r="L437" s="195" t="n"/>
      <c r="M437" s="195" t="inlineStr">
        <is>
          <t xml:space="preserve">17 PONIENTEE 19 SUR </t>
        </is>
      </c>
      <c r="N437" s="195" t="n">
        <v>2020</v>
      </c>
      <c r="O437" s="195" t="inlineStr">
        <is>
          <t>PAGADO</t>
        </is>
      </c>
      <c r="P437" s="195" t="inlineStr">
        <is>
          <t>PAGADO</t>
        </is>
      </c>
      <c r="Q437" s="195" t="inlineStr">
        <is>
          <t>PAGADO</t>
        </is>
      </c>
      <c r="R437" s="195" t="inlineStr">
        <is>
          <t>PAGADO</t>
        </is>
      </c>
      <c r="S437" s="195" t="inlineStr">
        <is>
          <t>PAGADO</t>
        </is>
      </c>
      <c r="T437" s="195" t="inlineStr">
        <is>
          <t>PAGADO</t>
        </is>
      </c>
      <c r="U437" s="195" t="inlineStr">
        <is>
          <t>PAGADO</t>
        </is>
      </c>
      <c r="V437" s="195" t="n"/>
      <c r="W437" s="195" t="n"/>
      <c r="X437" s="195" t="n"/>
      <c r="Y437" s="195" t="n"/>
      <c r="Z437" s="195" t="n"/>
      <c r="AA437" s="195" t="n"/>
    </row>
    <row r="438">
      <c r="A438" s="195" t="n"/>
      <c r="B438" s="183" t="n">
        <v>418</v>
      </c>
      <c r="C438" s="195" t="inlineStr">
        <is>
          <t>ROSAS HERNANDEZ JUAN GILMARL</t>
        </is>
      </c>
      <c r="D438" s="544" t="n">
        <v>300</v>
      </c>
      <c r="E438" s="545" t="n">
        <v>150</v>
      </c>
      <c r="F438" s="183" t="n">
        <v>1</v>
      </c>
      <c r="G438" s="546" t="n"/>
      <c r="H438" s="183" t="n"/>
      <c r="I438" s="195" t="n"/>
      <c r="J438" s="196" t="n"/>
      <c r="K438" s="195" t="n"/>
      <c r="L438" s="195" t="n"/>
      <c r="M438" s="195" t="inlineStr">
        <is>
          <t>15 PTE NO. 1710</t>
        </is>
      </c>
      <c r="N438" s="195" t="n">
        <v>2026</v>
      </c>
      <c r="O438" s="195" t="n"/>
      <c r="P438" s="195" t="n"/>
      <c r="Q438" s="195" t="n"/>
      <c r="R438" s="195" t="n"/>
      <c r="S438" s="195" t="n"/>
      <c r="T438" s="195" t="n"/>
      <c r="U438" s="195" t="n"/>
      <c r="V438" s="195" t="n"/>
      <c r="W438" s="195" t="n"/>
      <c r="X438" s="195" t="n"/>
      <c r="Y438" s="195" t="n"/>
      <c r="Z438" s="195" t="n"/>
      <c r="AA438" s="195" t="n"/>
    </row>
    <row r="439">
      <c r="A439" s="195" t="n"/>
      <c r="B439" s="183" t="n">
        <v>419</v>
      </c>
      <c r="C439" s="180" t="inlineStr">
        <is>
          <t>ROSAS RIOS JOSE ALEJANDRO</t>
        </is>
      </c>
      <c r="D439" s="552" t="n"/>
      <c r="E439" s="553" t="n"/>
      <c r="F439" s="183" t="n">
        <v>1</v>
      </c>
      <c r="G439" s="556" t="inlineStr">
        <is>
          <t>ENFRENTE DE CIRILO</t>
        </is>
      </c>
      <c r="H439" s="183" t="n"/>
      <c r="I439" s="195" t="n"/>
      <c r="J439" s="196" t="n"/>
      <c r="K439" s="195" t="n"/>
      <c r="L439" s="195" t="inlineStr">
        <is>
          <t>NO TIENE TOMA DE AGUA</t>
        </is>
      </c>
      <c r="M439" s="195" t="inlineStr">
        <is>
          <t xml:space="preserve">17 PTE. ENTRE 19 SUR    ENFRENTE CANAL </t>
        </is>
      </c>
      <c r="N439" s="195" t="n"/>
      <c r="O439" s="195" t="n">
        <v>2017</v>
      </c>
      <c r="P439" s="195" t="n"/>
      <c r="Q439" s="195" t="n"/>
      <c r="R439" s="195" t="n"/>
      <c r="S439" s="195" t="n"/>
      <c r="T439" s="195" t="n"/>
      <c r="U439" s="195" t="n"/>
      <c r="V439" s="195" t="inlineStr">
        <is>
          <t>PAGADO</t>
        </is>
      </c>
      <c r="W439" s="195" t="inlineStr">
        <is>
          <t>PAGADO</t>
        </is>
      </c>
      <c r="X439" s="195" t="inlineStr">
        <is>
          <t>PAGADO</t>
        </is>
      </c>
      <c r="Y439" s="195" t="n"/>
      <c r="Z439" s="195" t="n"/>
      <c r="AA439" s="195" t="n"/>
    </row>
    <row r="440">
      <c r="A440" s="195" t="n"/>
      <c r="B440" s="183" t="n">
        <v>420</v>
      </c>
      <c r="C440" s="195" t="inlineStr">
        <is>
          <t>ROSAS RODRIGUEZ FERNANDO</t>
        </is>
      </c>
      <c r="D440" s="544" t="n">
        <v>300</v>
      </c>
      <c r="E440" s="545" t="n">
        <v>150</v>
      </c>
      <c r="F440" s="183" t="n">
        <v>1</v>
      </c>
      <c r="G440" s="546" t="n">
        <v>320</v>
      </c>
      <c r="H440" s="183" t="n"/>
      <c r="I440" s="195" t="n"/>
      <c r="J440" s="196" t="n"/>
      <c r="K440" s="195" t="n"/>
      <c r="L440" s="195" t="n"/>
      <c r="M440" s="195" t="inlineStr">
        <is>
          <t xml:space="preserve">19 PTE. ENTRE 13 Y 15 SUR </t>
        </is>
      </c>
      <c r="N440" s="195" t="n">
        <v>2026</v>
      </c>
      <c r="O440" s="195" t="n"/>
      <c r="P440" s="195" t="n"/>
      <c r="Q440" s="195" t="n"/>
      <c r="R440" s="195" t="n"/>
      <c r="S440" s="195" t="n"/>
      <c r="T440" s="195" t="n"/>
      <c r="U440" s="195" t="n"/>
      <c r="V440" s="195" t="n"/>
      <c r="W440" s="195" t="n"/>
      <c r="X440" s="195" t="n"/>
      <c r="Y440" s="195" t="n"/>
      <c r="Z440" s="195" t="n"/>
      <c r="AA440" s="195" t="n"/>
      <c r="AB440" s="93" t="inlineStr">
        <is>
          <t>PAGO INASITENCIAS HASTA MARZO 2019.</t>
        </is>
      </c>
    </row>
    <row r="441" ht="15" customHeight="1" s="308">
      <c r="A441" s="158" t="inlineStr">
        <is>
          <t>BAJA POR EDAD AVANZADA</t>
        </is>
      </c>
      <c r="B441" s="170" t="n">
        <v>421</v>
      </c>
      <c r="C441" s="172" t="inlineStr">
        <is>
          <t>ROSAS RODRIGUEZ GILBERTO</t>
        </is>
      </c>
      <c r="D441" s="549" t="n"/>
      <c r="E441" s="550" t="n"/>
      <c r="F441" s="170" t="n">
        <v>1</v>
      </c>
      <c r="G441" s="546" t="n"/>
      <c r="H441" s="183" t="n"/>
      <c r="I441" s="195" t="n"/>
      <c r="J441" s="196" t="n"/>
      <c r="K441" s="195" t="n"/>
      <c r="L441" s="195" t="n"/>
      <c r="M441" s="172" t="inlineStr">
        <is>
          <t xml:space="preserve">19 PTE. ENTRE 13 Y 15 SUR </t>
        </is>
      </c>
      <c r="N441" s="172" t="n">
        <v>2016</v>
      </c>
      <c r="O441" s="195" t="inlineStr">
        <is>
          <t>PAGADO</t>
        </is>
      </c>
      <c r="P441" s="195" t="inlineStr">
        <is>
          <t>PAGADO</t>
        </is>
      </c>
      <c r="Q441" s="195" t="inlineStr">
        <is>
          <t>PAGADO</t>
        </is>
      </c>
      <c r="R441" s="195" t="inlineStr">
        <is>
          <t>PAGADO</t>
        </is>
      </c>
      <c r="S441" s="195" t="inlineStr">
        <is>
          <t>PAGADO</t>
        </is>
      </c>
      <c r="T441" s="195" t="n"/>
      <c r="U441" s="195" t="n"/>
      <c r="V441" s="195" t="n"/>
      <c r="W441" s="195" t="n"/>
      <c r="X441" s="195" t="n"/>
      <c r="Y441" s="195" t="n"/>
      <c r="Z441" s="195" t="n"/>
      <c r="AA441" s="158" t="inlineStr">
        <is>
          <t>BAJA POR EDAD AVANZADA</t>
        </is>
      </c>
      <c r="AB441" s="93" t="inlineStr">
        <is>
          <t>PENDIENTE INASISTENCIAS</t>
        </is>
      </c>
    </row>
    <row r="442">
      <c r="A442" s="195" t="n"/>
      <c r="B442" s="183" t="n">
        <v>422</v>
      </c>
      <c r="C442" s="195" t="inlineStr">
        <is>
          <t>ROSAS RODRIGUEZ LUISA</t>
        </is>
      </c>
      <c r="D442" s="544" t="n">
        <v>300</v>
      </c>
      <c r="E442" s="545" t="n">
        <v>150</v>
      </c>
      <c r="F442" s="183" t="n">
        <v>1</v>
      </c>
      <c r="G442" s="546" t="n">
        <v>320</v>
      </c>
      <c r="H442" s="178" t="inlineStr">
        <is>
          <t>NO</t>
        </is>
      </c>
      <c r="I442" s="195" t="n"/>
      <c r="J442" s="196" t="n"/>
      <c r="K442" s="195" t="n"/>
      <c r="L442" s="195" t="n"/>
      <c r="M442" s="195" t="inlineStr">
        <is>
          <t>21 PTE- ENTRE 7 Y 9 SUR</t>
        </is>
      </c>
      <c r="N442" s="195" t="n">
        <v>2026</v>
      </c>
      <c r="O442" s="195" t="n"/>
      <c r="P442" s="195" t="n"/>
      <c r="Q442" s="195" t="n"/>
      <c r="R442" s="195" t="n"/>
      <c r="S442" s="195" t="n"/>
      <c r="T442" s="195" t="n"/>
      <c r="U442" s="195" t="n"/>
      <c r="V442" s="195" t="n"/>
      <c r="W442" s="195" t="n"/>
      <c r="X442" s="195" t="n"/>
      <c r="Y442" s="195" t="n"/>
      <c r="Z442" s="195" t="n"/>
      <c r="AA442" s="195" t="n"/>
    </row>
    <row r="443">
      <c r="A443" s="195" t="n"/>
      <c r="B443" s="183" t="n">
        <v>423</v>
      </c>
      <c r="C443" s="195" t="inlineStr">
        <is>
          <t>JIMENEZ ROSAS ADRIANA</t>
        </is>
      </c>
      <c r="D443" s="544" t="n">
        <v>300</v>
      </c>
      <c r="E443" s="545" t="n">
        <v>150</v>
      </c>
      <c r="F443" s="183" t="n">
        <v>1</v>
      </c>
      <c r="G443" s="546" t="n">
        <v>320</v>
      </c>
      <c r="H443" s="183" t="n"/>
      <c r="I443" s="195" t="n"/>
      <c r="J443" s="196" t="n"/>
      <c r="K443" s="195" t="n"/>
      <c r="L443" s="195" t="inlineStr">
        <is>
          <t>ANTES SARA RODRIGUEZ ROSAS</t>
        </is>
      </c>
      <c r="M443" s="195" t="inlineStr">
        <is>
          <t>19 PTE- ESQ. 15 SUR</t>
        </is>
      </c>
      <c r="N443" s="195" t="n">
        <v>2026</v>
      </c>
      <c r="O443" s="195" t="n"/>
      <c r="P443" s="195" t="n"/>
      <c r="Q443" s="195" t="n"/>
      <c r="R443" s="195" t="n"/>
      <c r="S443" s="195" t="n"/>
      <c r="T443" s="195" t="n"/>
      <c r="U443" s="195" t="n"/>
      <c r="V443" s="195" t="n"/>
      <c r="W443" s="195" t="n"/>
      <c r="X443" s="195" t="n"/>
      <c r="Y443" s="195" t="n"/>
      <c r="Z443" s="195" t="n"/>
      <c r="AA443" s="195" t="n"/>
    </row>
    <row r="444">
      <c r="A444" s="195" t="n"/>
      <c r="B444" s="183" t="n">
        <v>424</v>
      </c>
      <c r="C444" s="195" t="inlineStr">
        <is>
          <t>ROSAS SANCHEZ GUADALUPE</t>
        </is>
      </c>
      <c r="D444" s="544" t="n">
        <v>300</v>
      </c>
      <c r="E444" s="545" t="n">
        <v>150</v>
      </c>
      <c r="F444" s="183" t="n">
        <v>1</v>
      </c>
      <c r="G444" s="546" t="n">
        <v>640</v>
      </c>
      <c r="H444" s="183" t="n"/>
      <c r="I444" s="195" t="n"/>
      <c r="J444" s="196" t="n"/>
      <c r="K444" s="195" t="n"/>
      <c r="L444" s="195" t="n"/>
      <c r="M444" s="195" t="inlineStr">
        <is>
          <t xml:space="preserve">PRIVADA 9 SUR ENTRE 7 SUR </t>
        </is>
      </c>
      <c r="N444" s="195" t="n">
        <v>2026</v>
      </c>
      <c r="O444" s="195" t="n"/>
      <c r="P444" s="195" t="n"/>
      <c r="Q444" s="195" t="n"/>
      <c r="R444" s="195" t="n"/>
      <c r="S444" s="195" t="n"/>
      <c r="T444" s="195" t="n"/>
      <c r="U444" s="195" t="n"/>
      <c r="V444" s="195" t="n"/>
      <c r="W444" s="195" t="n"/>
      <c r="X444" s="195" t="n"/>
      <c r="Y444" s="195" t="n"/>
      <c r="Z444" s="195" t="n"/>
      <c r="AA444" s="195" t="n"/>
    </row>
    <row r="445">
      <c r="A445" s="195" t="n"/>
      <c r="B445" s="183" t="n">
        <v>425</v>
      </c>
      <c r="C445" s="195" t="inlineStr">
        <is>
          <t>ROSALES MEDINA CIRILO</t>
        </is>
      </c>
      <c r="D445" s="544" t="n">
        <v>300</v>
      </c>
      <c r="E445" s="545" t="n">
        <v>150</v>
      </c>
      <c r="F445" s="183" t="n">
        <v>1</v>
      </c>
      <c r="G445" s="546" t="n">
        <v>320</v>
      </c>
      <c r="H445" s="183" t="n"/>
      <c r="I445" s="195" t="n"/>
      <c r="J445" s="196" t="n"/>
      <c r="K445" s="195" t="n"/>
      <c r="L445" s="195" t="n"/>
      <c r="M445" s="195" t="inlineStr">
        <is>
          <t>13 SUR ESQ. 15 PTE.</t>
        </is>
      </c>
      <c r="N445" s="195" t="n">
        <v>2026</v>
      </c>
      <c r="O445" s="195" t="n"/>
      <c r="P445" s="195" t="n"/>
      <c r="Q445" s="195" t="n"/>
      <c r="R445" s="195" t="n"/>
      <c r="S445" s="195" t="n"/>
      <c r="T445" s="195" t="n"/>
      <c r="U445" s="195" t="n"/>
      <c r="V445" s="195" t="n"/>
      <c r="W445" s="195" t="n"/>
      <c r="X445" s="195" t="n"/>
      <c r="Y445" s="195" t="n"/>
      <c r="Z445" s="195" t="n"/>
      <c r="AA445" s="195" t="n"/>
    </row>
    <row r="446">
      <c r="A446" s="195" t="n"/>
      <c r="B446" s="183" t="n">
        <v>426</v>
      </c>
      <c r="C446" s="195" t="inlineStr">
        <is>
          <t>ROSALES RAFAEL JOSE JAVIER</t>
        </is>
      </c>
      <c r="D446" s="544" t="n">
        <v>300</v>
      </c>
      <c r="E446" s="545" t="n">
        <v>150</v>
      </c>
      <c r="F446" s="183" t="n">
        <v>1</v>
      </c>
      <c r="G446" s="546" t="n">
        <v>640</v>
      </c>
      <c r="H446" s="183" t="n"/>
      <c r="I446" s="195" t="n"/>
      <c r="J446" s="196" t="n"/>
      <c r="K446" s="195" t="n"/>
      <c r="L446" s="195" t="n"/>
      <c r="M446" s="195" t="inlineStr">
        <is>
          <t xml:space="preserve">15 PTE. ENTRE 17 Y 19 SUR </t>
        </is>
      </c>
      <c r="N446" s="195" t="n">
        <v>2026</v>
      </c>
      <c r="O446" s="195" t="n"/>
      <c r="P446" s="195" t="n"/>
      <c r="Q446" s="195" t="n"/>
      <c r="R446" s="195" t="n"/>
      <c r="S446" s="195" t="n"/>
      <c r="T446" s="195" t="n"/>
      <c r="U446" s="195" t="n"/>
      <c r="V446" s="195" t="n"/>
      <c r="W446" s="195" t="n"/>
      <c r="X446" s="195" t="n"/>
      <c r="Y446" s="195" t="n"/>
      <c r="Z446" s="195" t="n"/>
      <c r="AA446" s="195" t="n"/>
      <c r="AB446" s="93" t="inlineStr">
        <is>
          <t>DEBE MULTAS MAYO A DICIEMBRE 2018</t>
        </is>
      </c>
    </row>
    <row r="447">
      <c r="A447" s="195" t="n"/>
      <c r="B447" s="183" t="n">
        <v>427</v>
      </c>
      <c r="C447" s="195" t="inlineStr">
        <is>
          <t>ROSAS ALEJO ALEJANDRO</t>
        </is>
      </c>
      <c r="D447" s="544" t="n">
        <v>300</v>
      </c>
      <c r="E447" s="545" t="n">
        <v>150</v>
      </c>
      <c r="F447" s="183" t="n">
        <v>1</v>
      </c>
      <c r="G447" s="546" t="n">
        <v>320</v>
      </c>
      <c r="H447" s="183" t="n"/>
      <c r="I447" s="195" t="n"/>
      <c r="J447" s="196" t="n"/>
      <c r="K447" s="195" t="n"/>
      <c r="L447" s="195" t="n"/>
      <c r="M447" s="195" t="inlineStr">
        <is>
          <t xml:space="preserve">19 PTE. ENTRE 13 Y 15 SUR </t>
        </is>
      </c>
      <c r="N447" s="195" t="n">
        <v>2026</v>
      </c>
      <c r="O447" s="195" t="n"/>
      <c r="P447" s="195" t="n"/>
      <c r="Q447" s="195" t="n"/>
      <c r="R447" s="195" t="n"/>
      <c r="S447" s="195" t="n"/>
      <c r="T447" s="195" t="n"/>
      <c r="U447" s="195" t="n"/>
      <c r="V447" s="195" t="n"/>
      <c r="W447" s="195" t="n"/>
      <c r="X447" s="195" t="n"/>
      <c r="Y447" s="195" t="n"/>
      <c r="Z447" s="195" t="n"/>
      <c r="AA447" s="195" t="n"/>
    </row>
    <row r="448">
      <c r="A448" s="195" t="n"/>
      <c r="B448" s="183" t="n">
        <v>428</v>
      </c>
      <c r="C448" s="195" t="inlineStr">
        <is>
          <t>ROSAS ALEJO ARTURO</t>
        </is>
      </c>
      <c r="D448" s="544" t="n">
        <v>600</v>
      </c>
      <c r="E448" s="545" t="n">
        <v>300</v>
      </c>
      <c r="F448" s="183" t="n">
        <v>2</v>
      </c>
      <c r="G448" s="546" t="n">
        <v>640</v>
      </c>
      <c r="H448" s="183" t="n"/>
      <c r="I448" s="195" t="n"/>
      <c r="J448" s="196" t="n"/>
      <c r="K448" s="195" t="n"/>
      <c r="L448" s="195" t="n"/>
      <c r="M448" s="195" t="inlineStr">
        <is>
          <t xml:space="preserve">19 PTE. ENTRE 13 Y 15 SUR </t>
        </is>
      </c>
      <c r="N448" s="195" t="n">
        <v>2026</v>
      </c>
      <c r="O448" s="195" t="n"/>
      <c r="P448" s="195" t="n"/>
      <c r="Q448" s="195" t="n"/>
      <c r="R448" s="195" t="n"/>
      <c r="S448" s="195" t="n"/>
      <c r="T448" s="195" t="n"/>
      <c r="U448" s="195" t="n"/>
      <c r="V448" s="195" t="n"/>
      <c r="W448" s="195" t="n"/>
      <c r="X448" s="195" t="n"/>
      <c r="Y448" s="195" t="n"/>
      <c r="Z448" s="195" t="n"/>
      <c r="AA448" s="195" t="n"/>
    </row>
    <row r="449">
      <c r="A449" s="195" t="n"/>
      <c r="B449" s="183" t="n">
        <v>429</v>
      </c>
      <c r="C449" s="195" t="inlineStr">
        <is>
          <t>ROSAS ALEJO VERONICA</t>
        </is>
      </c>
      <c r="D449" s="544" t="n">
        <v>300</v>
      </c>
      <c r="E449" s="545" t="n">
        <v>150</v>
      </c>
      <c r="F449" s="183" t="n">
        <v>1</v>
      </c>
      <c r="G449" s="546" t="n">
        <v>320</v>
      </c>
      <c r="H449" s="183" t="n"/>
      <c r="I449" s="195" t="n"/>
      <c r="J449" s="196" t="n"/>
      <c r="K449" s="195" t="n"/>
      <c r="L449" s="195" t="n"/>
      <c r="M449" s="195" t="inlineStr">
        <is>
          <t xml:space="preserve">19 PTE. ENTRE 13 Y 15 SUR </t>
        </is>
      </c>
      <c r="N449" s="195" t="n">
        <v>2026</v>
      </c>
      <c r="O449" s="195" t="n"/>
      <c r="P449" s="195" t="n"/>
      <c r="Q449" s="195" t="n"/>
      <c r="R449" s="195" t="n"/>
      <c r="S449" s="195" t="n"/>
      <c r="T449" s="195" t="n"/>
      <c r="U449" s="195" t="n"/>
      <c r="V449" s="195" t="n"/>
      <c r="W449" s="195" t="n"/>
      <c r="X449" s="195" t="n"/>
      <c r="Y449" s="195" t="n"/>
      <c r="Z449" s="195" t="n"/>
      <c r="AA449" s="195" t="n"/>
    </row>
    <row r="450">
      <c r="A450" s="195" t="n"/>
      <c r="B450" s="183" t="n">
        <v>430</v>
      </c>
      <c r="C450" s="195" t="inlineStr">
        <is>
          <t>ROSAS CASTRO AURELIO</t>
        </is>
      </c>
      <c r="D450" s="544" t="n">
        <v>300</v>
      </c>
      <c r="E450" s="545" t="n">
        <v>150</v>
      </c>
      <c r="F450" s="183" t="n">
        <v>1</v>
      </c>
      <c r="G450" s="546" t="n"/>
      <c r="H450" s="170" t="n"/>
      <c r="I450" s="195" t="n"/>
      <c r="J450" s="196" t="n"/>
      <c r="K450" s="195" t="n"/>
      <c r="L450" s="195" t="n"/>
      <c r="M450" s="195" t="inlineStr">
        <is>
          <t xml:space="preserve">19 PTE. ENTRE 13 Y 15 SUR </t>
        </is>
      </c>
      <c r="N450" s="195" t="n">
        <v>2025</v>
      </c>
      <c r="O450" s="195" t="n"/>
      <c r="P450" s="195" t="n"/>
      <c r="Q450" s="195" t="n"/>
      <c r="R450" s="195" t="n"/>
      <c r="S450" s="195" t="n"/>
      <c r="T450" s="195" t="n"/>
      <c r="U450" s="195" t="n"/>
      <c r="V450" s="195" t="n"/>
      <c r="W450" s="195" t="n"/>
      <c r="X450" s="195" t="n"/>
      <c r="Y450" s="195" t="n"/>
      <c r="Z450" s="195" t="n"/>
      <c r="AA450" s="195" t="n"/>
      <c r="AB450" s="93" t="inlineStr">
        <is>
          <t>PENDIENTES MULTAS DE JULIO 2015 AL 2018</t>
        </is>
      </c>
    </row>
    <row r="451">
      <c r="A451" s="195" t="n"/>
      <c r="B451" s="183" t="n">
        <v>431</v>
      </c>
      <c r="C451" s="195" t="inlineStr">
        <is>
          <t>ROSAS CASTRO LUZ</t>
        </is>
      </c>
      <c r="D451" s="544" t="n">
        <v>300</v>
      </c>
      <c r="E451" s="545" t="n">
        <v>150</v>
      </c>
      <c r="F451" s="183" t="n">
        <v>1</v>
      </c>
      <c r="G451" s="551" t="n"/>
      <c r="H451" s="183" t="n"/>
      <c r="I451" s="195" t="n"/>
      <c r="J451" s="196" t="n"/>
      <c r="K451" s="195" t="n"/>
      <c r="L451" s="195" t="n"/>
      <c r="M451" s="195" t="inlineStr">
        <is>
          <t xml:space="preserve">19 PTE. ENTRE 13 Y 15 SUR </t>
        </is>
      </c>
      <c r="N451" s="195" t="n">
        <v>2025</v>
      </c>
      <c r="O451" s="195" t="n"/>
      <c r="P451" s="195" t="n"/>
      <c r="Q451" s="195" t="n"/>
      <c r="R451" s="195" t="n"/>
      <c r="S451" s="195" t="n"/>
      <c r="T451" s="195" t="n"/>
      <c r="U451" s="195" t="n"/>
      <c r="V451" s="195" t="n"/>
      <c r="W451" s="195" t="n"/>
      <c r="X451" s="195" t="n"/>
      <c r="Y451" s="195" t="n"/>
      <c r="Z451" s="195" t="n"/>
      <c r="AA451" s="195" t="n"/>
      <c r="AB451" s="93" t="inlineStr">
        <is>
          <t>PENDIENTE INASISTENCIAS</t>
        </is>
      </c>
    </row>
    <row r="452">
      <c r="A452" s="195" t="n"/>
      <c r="B452" s="183" t="n">
        <v>432</v>
      </c>
      <c r="C452" s="195" t="inlineStr">
        <is>
          <t xml:space="preserve">VILLAFAN LEON FELIX JESUS </t>
        </is>
      </c>
      <c r="D452" s="544" t="n">
        <v>300</v>
      </c>
      <c r="E452" s="545" t="n">
        <v>150</v>
      </c>
      <c r="F452" s="183" t="n">
        <v>1</v>
      </c>
      <c r="G452" s="546" t="n"/>
      <c r="H452" s="183" t="n"/>
      <c r="I452" s="195" t="n">
        <v>1</v>
      </c>
      <c r="J452" s="196" t="n"/>
      <c r="K452" s="195" t="n"/>
      <c r="L452" s="195" t="n"/>
      <c r="M452" s="195" t="inlineStr">
        <is>
          <t xml:space="preserve">19 SUR S/N ENTRE 15 Y 17 PONIENTE </t>
        </is>
      </c>
      <c r="N452" s="195" t="n">
        <v>2026</v>
      </c>
      <c r="O452" s="195" t="n"/>
      <c r="P452" s="195" t="n"/>
      <c r="Q452" s="195" t="n"/>
      <c r="R452" s="195" t="n"/>
      <c r="S452" s="195" t="n"/>
      <c r="T452" s="195" t="n"/>
      <c r="U452" s="195" t="n"/>
      <c r="V452" s="195" t="n"/>
      <c r="W452" s="195" t="n"/>
      <c r="X452" s="195" t="n"/>
      <c r="Y452" s="195" t="n"/>
      <c r="Z452" s="195" t="n"/>
      <c r="AA452" s="195" t="n"/>
    </row>
    <row r="453">
      <c r="A453" s="195" t="n"/>
      <c r="B453" s="183" t="n">
        <v>433</v>
      </c>
      <c r="C453" s="195" t="inlineStr">
        <is>
          <t>ROSAS GONZALEZ JAIME</t>
        </is>
      </c>
      <c r="D453" s="544" t="n">
        <v>300</v>
      </c>
      <c r="E453" s="545" t="n">
        <v>150</v>
      </c>
      <c r="F453" s="183" t="n">
        <v>1</v>
      </c>
      <c r="G453" s="546" t="n">
        <v>320</v>
      </c>
      <c r="H453" s="183" t="n"/>
      <c r="I453" s="195" t="n"/>
      <c r="J453" s="196" t="n"/>
      <c r="K453" s="195" t="n"/>
      <c r="L453" s="195" t="n"/>
      <c r="M453" s="195" t="inlineStr">
        <is>
          <t>13 SUR NO. 1708</t>
        </is>
      </c>
      <c r="N453" s="195" t="n">
        <v>2026</v>
      </c>
      <c r="O453" s="195" t="n"/>
      <c r="P453" s="195" t="n"/>
      <c r="Q453" s="195" t="n"/>
      <c r="R453" s="195" t="n"/>
      <c r="S453" s="195" t="n"/>
      <c r="T453" s="195" t="n"/>
      <c r="U453" s="195" t="n"/>
      <c r="V453" s="195" t="n"/>
      <c r="W453" s="195" t="n"/>
      <c r="X453" s="195" t="n"/>
      <c r="Y453" s="195" t="n"/>
      <c r="Z453" s="195" t="n"/>
      <c r="AA453" s="195" t="n"/>
    </row>
    <row r="454">
      <c r="A454" s="195" t="n"/>
      <c r="B454" s="183" t="n">
        <v>434</v>
      </c>
      <c r="C454" s="195" t="inlineStr">
        <is>
          <t>ROSAS HERNANDEZ FABIAN</t>
        </is>
      </c>
      <c r="D454" s="544" t="n">
        <v>300</v>
      </c>
      <c r="E454" s="545" t="n">
        <v>150</v>
      </c>
      <c r="F454" s="183" t="n"/>
      <c r="G454" s="546" t="n">
        <v>320</v>
      </c>
      <c r="H454" s="183" t="n"/>
      <c r="I454" s="195" t="n">
        <v>1</v>
      </c>
      <c r="J454" s="196" t="n"/>
      <c r="K454" s="195" t="n"/>
      <c r="L454" s="195" t="n"/>
      <c r="M454" s="195" t="inlineStr">
        <is>
          <t>15 PONIENTEE 19  SUR 1710</t>
        </is>
      </c>
      <c r="N454" s="195" t="n">
        <v>2024</v>
      </c>
      <c r="O454" s="195" t="inlineStr">
        <is>
          <t>PAGADO</t>
        </is>
      </c>
      <c r="P454" s="195" t="inlineStr">
        <is>
          <t>PAGADO</t>
        </is>
      </c>
      <c r="Q454" s="195" t="inlineStr">
        <is>
          <t>PAGADO</t>
        </is>
      </c>
      <c r="R454" s="195" t="inlineStr">
        <is>
          <t>PAGADO</t>
        </is>
      </c>
      <c r="S454" s="195" t="inlineStr">
        <is>
          <t>PAGADO</t>
        </is>
      </c>
      <c r="T454" s="195" t="inlineStr">
        <is>
          <t>PAGADO</t>
        </is>
      </c>
      <c r="U454" s="195" t="n"/>
      <c r="V454" s="195" t="n"/>
      <c r="W454" s="195" t="n"/>
      <c r="X454" s="195" t="n"/>
      <c r="Y454" s="195" t="n"/>
      <c r="Z454" s="195" t="n"/>
      <c r="AA454" s="195" t="n"/>
    </row>
    <row r="455">
      <c r="A455" s="195" t="n"/>
      <c r="B455" s="183" t="n">
        <v>435</v>
      </c>
      <c r="C455" s="195" t="inlineStr">
        <is>
          <t>ROSAS LIMON FACUNDO</t>
        </is>
      </c>
      <c r="D455" s="544" t="n">
        <v>300</v>
      </c>
      <c r="E455" s="545" t="n">
        <v>150</v>
      </c>
      <c r="F455" s="183" t="n">
        <v>1</v>
      </c>
      <c r="G455" s="546" t="n">
        <v>320</v>
      </c>
      <c r="H455" s="183" t="n"/>
      <c r="I455" s="195" t="n"/>
      <c r="J455" s="196" t="n"/>
      <c r="K455" s="195" t="n"/>
      <c r="L455" s="195" t="n"/>
      <c r="M455" s="195" t="inlineStr">
        <is>
          <t>13 SUR Y 15 PONIENTE</t>
        </is>
      </c>
      <c r="N455" s="195" t="n">
        <v>2026</v>
      </c>
      <c r="O455" s="195" t="n"/>
      <c r="P455" s="195" t="n"/>
      <c r="Q455" s="195" t="n"/>
      <c r="R455" s="195" t="n"/>
      <c r="S455" s="195" t="n"/>
      <c r="T455" s="195" t="n"/>
      <c r="U455" s="195" t="n"/>
      <c r="V455" s="195" t="n"/>
      <c r="W455" s="195" t="n"/>
      <c r="X455" s="195" t="n"/>
      <c r="Y455" s="195" t="n"/>
      <c r="Z455" s="195" t="n"/>
      <c r="AA455" s="195" t="n"/>
      <c r="AB455" s="93" t="inlineStr">
        <is>
          <t>PENDIENTES INASISTENCIAS 2019</t>
        </is>
      </c>
    </row>
    <row r="456">
      <c r="A456" s="195" t="n"/>
      <c r="B456" s="183" t="n">
        <v>436</v>
      </c>
      <c r="C456" s="195" t="inlineStr">
        <is>
          <t>ROSAS LUNA CATALINA</t>
        </is>
      </c>
      <c r="D456" s="544" t="n">
        <v>300</v>
      </c>
      <c r="E456" s="545" t="n">
        <v>150</v>
      </c>
      <c r="F456" s="183" t="n">
        <v>1</v>
      </c>
      <c r="G456" s="546" t="n">
        <v>640</v>
      </c>
      <c r="H456" s="183" t="n"/>
      <c r="I456" s="195" t="n"/>
      <c r="J456" s="196" t="n"/>
      <c r="K456" s="195" t="n"/>
      <c r="L456" s="195" t="n"/>
      <c r="M456" s="195" t="inlineStr">
        <is>
          <t>19 SUR NO. 1309 ENTRE 13 Y 15 SUR</t>
        </is>
      </c>
      <c r="N456" s="195" t="n">
        <v>2026</v>
      </c>
      <c r="O456" s="195" t="n"/>
      <c r="P456" s="195" t="n"/>
      <c r="Q456" s="195" t="n"/>
      <c r="R456" s="195" t="n"/>
      <c r="S456" s="195" t="n"/>
      <c r="T456" s="195" t="n"/>
      <c r="U456" s="195" t="n"/>
      <c r="V456" s="195" t="n"/>
      <c r="W456" s="195" t="n"/>
      <c r="X456" s="195" t="n"/>
      <c r="Y456" s="195" t="n"/>
      <c r="Z456" s="195" t="n"/>
      <c r="AA456" s="195" t="n"/>
    </row>
    <row r="457">
      <c r="A457" s="195" t="n"/>
      <c r="B457" s="127" t="n">
        <v>437</v>
      </c>
      <c r="C457" s="195" t="inlineStr">
        <is>
          <t xml:space="preserve">ROSAS LUNA MANUEL </t>
        </is>
      </c>
      <c r="D457" s="544" t="n">
        <v>300</v>
      </c>
      <c r="E457" s="545" t="n">
        <v>150</v>
      </c>
      <c r="F457" s="183" t="n">
        <v>1</v>
      </c>
      <c r="G457" s="546" t="n">
        <v>320</v>
      </c>
      <c r="H457" s="183" t="n"/>
      <c r="I457" s="195" t="n"/>
      <c r="J457" s="196" t="n"/>
      <c r="K457" s="195" t="n"/>
      <c r="L457" s="195" t="n"/>
      <c r="M457" s="195" t="inlineStr">
        <is>
          <t xml:space="preserve">15 SUR ENTRE 19 Y 21 PTE. </t>
        </is>
      </c>
      <c r="N457" s="195" t="n">
        <v>2026</v>
      </c>
      <c r="O457" s="195" t="inlineStr">
        <is>
          <t>PENIENTE ASISTENCIAS</t>
        </is>
      </c>
      <c r="P457" s="195" t="n"/>
      <c r="Q457" s="195" t="n"/>
      <c r="R457" s="195" t="n"/>
      <c r="S457" s="195" t="n"/>
      <c r="T457" s="195" t="n"/>
      <c r="U457" s="195" t="n"/>
      <c r="V457" s="195" t="n"/>
      <c r="W457" s="195" t="n"/>
      <c r="X457" s="195" t="n"/>
      <c r="Y457" s="195" t="n"/>
      <c r="Z457" s="195" t="n"/>
      <c r="AA457" s="195" t="n"/>
    </row>
    <row r="458" ht="15" customHeight="1" s="308">
      <c r="A458" s="158" t="inlineStr">
        <is>
          <t>BAJA</t>
        </is>
      </c>
      <c r="B458" s="183" t="n">
        <v>438</v>
      </c>
      <c r="C458" s="195" t="inlineStr">
        <is>
          <t>ROSAS NOTARIO FACUNDO</t>
        </is>
      </c>
      <c r="D458" s="544" t="n"/>
      <c r="E458" s="545" t="n"/>
      <c r="F458" s="183" t="n"/>
      <c r="G458" s="546" t="n">
        <v>320</v>
      </c>
      <c r="H458" s="183" t="n"/>
      <c r="I458" s="195" t="n">
        <v>1</v>
      </c>
      <c r="J458" s="196" t="n"/>
      <c r="K458" s="195" t="n"/>
      <c r="L458" s="195" t="n"/>
      <c r="M458" s="195" t="inlineStr">
        <is>
          <t>15 PTE. ESQ. 13 SUR</t>
        </is>
      </c>
      <c r="N458" s="195" t="n">
        <v>0</v>
      </c>
      <c r="O458" s="195" t="inlineStr">
        <is>
          <t xml:space="preserve">SE DA DE BAJA </t>
        </is>
      </c>
      <c r="P458" s="195" t="n"/>
      <c r="Q458" s="195" t="n"/>
      <c r="R458" s="195" t="n"/>
      <c r="S458" s="195" t="n"/>
      <c r="T458" s="195" t="n"/>
      <c r="U458" s="195" t="n"/>
      <c r="V458" s="195" t="n"/>
      <c r="W458" s="195" t="n"/>
      <c r="X458" s="195" t="n"/>
      <c r="Y458" s="195" t="n"/>
      <c r="Z458" s="195" t="n"/>
      <c r="AA458" s="158" t="inlineStr">
        <is>
          <t>BAJA</t>
        </is>
      </c>
    </row>
    <row r="459" ht="15" customHeight="1" s="308">
      <c r="A459" s="195" t="inlineStr">
        <is>
          <t>BAJA VENDIO SU CASA ROSAS POZOSOSCAR A MARIBEL</t>
        </is>
      </c>
      <c r="B459" s="127" t="n">
        <v>439</v>
      </c>
      <c r="C459" s="195" t="inlineStr">
        <is>
          <t>FERNANDEZ SANTOS MARIBEL</t>
        </is>
      </c>
      <c r="D459" s="544" t="n">
        <v>900</v>
      </c>
      <c r="E459" s="545" t="n">
        <v>450</v>
      </c>
      <c r="F459" s="183" t="n">
        <v>3</v>
      </c>
      <c r="G459" s="546" t="n">
        <v>640</v>
      </c>
      <c r="H459" s="183" t="n"/>
      <c r="I459" s="195" t="n"/>
      <c r="J459" s="196" t="n"/>
      <c r="K459" s="195" t="n"/>
      <c r="L459" s="195" t="inlineStr">
        <is>
          <t>2 TOMAS ESTAN 15 PTE Y 1 TOMA EN LA PRIVADA DE 15 PTE</t>
        </is>
      </c>
      <c r="M459" s="195" t="inlineStr">
        <is>
          <t xml:space="preserve">15 PONIENTE ENTRE 17 Y 19 SUR </t>
        </is>
      </c>
      <c r="N459" s="195" t="n">
        <v>2026</v>
      </c>
      <c r="O459" s="195" t="n"/>
      <c r="P459" s="195" t="n"/>
      <c r="Q459" s="195" t="n"/>
      <c r="R459" s="195" t="n"/>
      <c r="S459" s="195" t="n"/>
      <c r="T459" s="195" t="n"/>
      <c r="U459" s="195" t="n"/>
      <c r="V459" s="195" t="n"/>
      <c r="W459" s="195" t="n"/>
      <c r="X459" s="195" t="n"/>
      <c r="Y459" s="195" t="n"/>
      <c r="Z459" s="195" t="n"/>
      <c r="AA459" s="195" t="inlineStr">
        <is>
          <t>BAJA VENDIO SU CASA ROSAS POZOSOSCAR A MARIBEL</t>
        </is>
      </c>
    </row>
    <row r="460">
      <c r="A460" s="195" t="n"/>
      <c r="B460" s="183" t="n">
        <v>440</v>
      </c>
      <c r="C460" s="180" t="inlineStr">
        <is>
          <t xml:space="preserve">ROMERO LOPEZ ANA ROSA </t>
        </is>
      </c>
      <c r="D460" s="552" t="n">
        <v>300</v>
      </c>
      <c r="E460" s="553" t="n">
        <v>150</v>
      </c>
      <c r="F460" s="183" t="n">
        <v>1</v>
      </c>
      <c r="G460" s="546" t="n">
        <v>320</v>
      </c>
      <c r="H460" s="183" t="inlineStr">
        <is>
          <t>NO</t>
        </is>
      </c>
      <c r="I460" s="195" t="n"/>
      <c r="J460" s="196" t="n"/>
      <c r="K460" s="195" t="n"/>
      <c r="L460" s="195" t="n"/>
      <c r="M460" s="195" t="inlineStr">
        <is>
          <t>15 PONIENTE NO 1701</t>
        </is>
      </c>
      <c r="N460" s="195" t="n">
        <v>2026</v>
      </c>
      <c r="O460" s="195" t="n"/>
      <c r="P460" s="195" t="n"/>
      <c r="Q460" s="195" t="n"/>
      <c r="R460" s="195" t="n"/>
      <c r="S460" s="195" t="n"/>
      <c r="T460" s="195" t="n"/>
      <c r="U460" s="195" t="n"/>
      <c r="V460" s="195" t="n"/>
      <c r="W460" s="195" t="n"/>
      <c r="X460" s="195" t="n"/>
      <c r="Y460" s="195" t="n"/>
      <c r="Z460" s="195" t="n"/>
      <c r="AA460" s="195" t="n"/>
    </row>
    <row r="461">
      <c r="A461" s="195" t="n"/>
      <c r="B461" s="183" t="inlineStr">
        <is>
          <t xml:space="preserve">440A </t>
        </is>
      </c>
      <c r="C461" s="180" t="inlineStr">
        <is>
          <t>ROMERO LOPEZ GUADALUPE</t>
        </is>
      </c>
      <c r="D461" s="552" t="n">
        <v>300</v>
      </c>
      <c r="E461" s="553" t="n">
        <v>150</v>
      </c>
      <c r="F461" s="183" t="n"/>
      <c r="G461" s="546" t="n"/>
      <c r="H461" s="183" t="n"/>
      <c r="I461" s="195" t="n">
        <v>1</v>
      </c>
      <c r="J461" s="196" t="n"/>
      <c r="K461" s="195" t="n"/>
      <c r="L461" s="195" t="n"/>
      <c r="M461" s="195" t="inlineStr">
        <is>
          <t>15 PONIENTE  No.706 ENTRE 7 Y 9 SUR</t>
        </is>
      </c>
      <c r="N461" s="195" t="n">
        <v>2026</v>
      </c>
      <c r="O461" s="195" t="n"/>
      <c r="P461" s="195" t="n"/>
      <c r="Q461" s="195" t="n"/>
      <c r="R461" s="195" t="n"/>
      <c r="S461" s="195" t="n"/>
      <c r="T461" s="195" t="n"/>
      <c r="U461" s="195" t="n"/>
      <c r="V461" s="195" t="n"/>
      <c r="W461" s="195" t="n"/>
      <c r="X461" s="195" t="n"/>
      <c r="Y461" s="195" t="n"/>
      <c r="Z461" s="195" t="n"/>
      <c r="AA461" s="195" t="n"/>
    </row>
    <row r="462">
      <c r="A462" s="195" t="n"/>
      <c r="B462" s="183" t="n">
        <v>441</v>
      </c>
      <c r="C462" s="195" t="inlineStr">
        <is>
          <t>ROSAS RODRIGUEZ CARMEN</t>
        </is>
      </c>
      <c r="D462" s="544" t="n">
        <v>300</v>
      </c>
      <c r="E462" s="545" t="n">
        <v>150</v>
      </c>
      <c r="F462" s="183" t="n">
        <v>1</v>
      </c>
      <c r="G462" s="546" t="n">
        <v>320</v>
      </c>
      <c r="H462" s="183" t="n"/>
      <c r="I462" s="195" t="n"/>
      <c r="J462" s="196" t="n"/>
      <c r="K462" s="195" t="n"/>
      <c r="L462" s="195" t="n"/>
      <c r="M462" s="195" t="inlineStr">
        <is>
          <t xml:space="preserve">17 PTE. ENTRE 7 Y 9 SUR </t>
        </is>
      </c>
      <c r="N462" s="195" t="n">
        <v>2026</v>
      </c>
      <c r="O462" s="195" t="n"/>
      <c r="P462" s="195" t="n"/>
      <c r="Q462" s="195" t="n"/>
      <c r="R462" s="195" t="n"/>
      <c r="S462" s="195" t="n"/>
      <c r="T462" s="195" t="n"/>
      <c r="U462" s="195" t="n"/>
      <c r="V462" s="195" t="n"/>
      <c r="W462" s="195" t="n"/>
      <c r="X462" s="195" t="n"/>
      <c r="Y462" s="195" t="n"/>
      <c r="Z462" s="195" t="n"/>
      <c r="AA462" s="195" t="n"/>
      <c r="AB462" t="inlineStr">
        <is>
          <t>1INQ. DIC2019</t>
        </is>
      </c>
    </row>
    <row r="463">
      <c r="A463" s="195" t="n"/>
      <c r="B463" s="183" t="n">
        <v>442</v>
      </c>
      <c r="C463" s="195" t="inlineStr">
        <is>
          <t>ROSAS RODRIGUEZ DELFINO</t>
        </is>
      </c>
      <c r="D463" s="544" t="n">
        <v>300</v>
      </c>
      <c r="E463" s="545" t="n">
        <v>150</v>
      </c>
      <c r="F463" s="183" t="n">
        <v>1</v>
      </c>
      <c r="G463" s="546" t="n">
        <v>320</v>
      </c>
      <c r="H463" s="183" t="n"/>
      <c r="I463" s="195" t="n"/>
      <c r="J463" s="196" t="n"/>
      <c r="K463" s="195" t="n"/>
      <c r="L463" s="195" t="n"/>
      <c r="M463" s="195" t="inlineStr">
        <is>
          <t>17 PONIENTE</t>
        </is>
      </c>
      <c r="N463" s="195" t="n">
        <v>2026</v>
      </c>
      <c r="O463" s="195" t="n"/>
      <c r="P463" s="195" t="n"/>
      <c r="Q463" s="195" t="n"/>
      <c r="R463" s="195" t="n"/>
      <c r="S463" s="195" t="n"/>
      <c r="T463" s="195" t="n"/>
      <c r="U463" s="195" t="n"/>
      <c r="V463" s="195" t="n"/>
      <c r="W463" s="195" t="n"/>
      <c r="X463" s="195" t="n"/>
      <c r="Y463" s="195" t="n"/>
      <c r="Z463" s="195" t="n"/>
      <c r="AA463" s="195" t="n"/>
    </row>
    <row r="464">
      <c r="A464" s="195" t="n"/>
      <c r="B464" s="183" t="n">
        <v>443</v>
      </c>
      <c r="C464" s="195" t="inlineStr">
        <is>
          <t>ROSAS RODRIGUEZ GUADALUPE</t>
        </is>
      </c>
      <c r="D464" s="544" t="n">
        <v>300</v>
      </c>
      <c r="E464" s="545" t="n">
        <v>150</v>
      </c>
      <c r="F464" s="183" t="n">
        <v>1</v>
      </c>
      <c r="G464" s="546" t="n">
        <v>320</v>
      </c>
      <c r="H464" s="183" t="n"/>
      <c r="I464" s="195" t="n"/>
      <c r="J464" s="196" t="n"/>
      <c r="K464" s="195" t="n"/>
      <c r="L464" s="195" t="n"/>
      <c r="M464" s="195" t="inlineStr">
        <is>
          <t xml:space="preserve">19 PTE. ENTRE 13 Y 15 SUR </t>
        </is>
      </c>
      <c r="N464" s="195" t="n">
        <v>2026</v>
      </c>
      <c r="O464" s="195" t="n"/>
      <c r="P464" s="195" t="n"/>
      <c r="Q464" s="195" t="n"/>
      <c r="R464" s="195" t="n"/>
      <c r="S464" s="195" t="n"/>
      <c r="T464" s="195" t="n"/>
      <c r="U464" s="195" t="n"/>
      <c r="V464" s="195" t="n"/>
      <c r="W464" s="195" t="n"/>
      <c r="X464" s="195" t="n"/>
      <c r="Y464" s="195" t="n"/>
      <c r="Z464" s="195" t="n"/>
      <c r="AA464" s="195" t="n"/>
    </row>
    <row r="465">
      <c r="A465" s="195" t="n"/>
      <c r="B465" s="183" t="n">
        <v>444</v>
      </c>
      <c r="C465" s="195" t="inlineStr">
        <is>
          <t>ROSAS RODRIGUEZ IGNACIO</t>
        </is>
      </c>
      <c r="D465" s="544" t="n">
        <v>300</v>
      </c>
      <c r="E465" s="545" t="n">
        <v>150</v>
      </c>
      <c r="F465" s="183" t="n">
        <v>1</v>
      </c>
      <c r="G465" s="546" t="n">
        <v>320</v>
      </c>
      <c r="H465" s="183" t="n"/>
      <c r="I465" s="195" t="n"/>
      <c r="J465" s="196" t="n"/>
      <c r="K465" s="195" t="n"/>
      <c r="L465" s="195" t="n"/>
      <c r="M465" s="195" t="inlineStr">
        <is>
          <t>15 SUR NO. 1902</t>
        </is>
      </c>
      <c r="N465" s="195" t="n">
        <v>2026</v>
      </c>
      <c r="O465" s="195" t="n"/>
      <c r="P465" s="195" t="n"/>
      <c r="Q465" s="195" t="n"/>
      <c r="R465" s="195" t="n"/>
      <c r="S465" s="195" t="n"/>
      <c r="T465" s="195" t="n"/>
      <c r="U465" s="195" t="n"/>
      <c r="V465" s="195" t="n"/>
      <c r="W465" s="195" t="n"/>
      <c r="X465" s="195" t="n"/>
      <c r="Y465" s="195" t="n"/>
      <c r="Z465" s="195" t="n"/>
      <c r="AA465" s="195" t="n"/>
    </row>
    <row r="466">
      <c r="A466" s="195" t="n"/>
      <c r="B466" s="183" t="n">
        <v>445</v>
      </c>
      <c r="C466" s="195" t="inlineStr">
        <is>
          <t>ROSAS RODRIGUEZ JAVIER</t>
        </is>
      </c>
      <c r="D466" s="544" t="n">
        <v>300</v>
      </c>
      <c r="E466" s="545" t="n">
        <v>150</v>
      </c>
      <c r="F466" s="183" t="n">
        <v>1</v>
      </c>
      <c r="G466" s="546" t="n">
        <v>320</v>
      </c>
      <c r="H466" s="183" t="n"/>
      <c r="I466" s="195" t="n"/>
      <c r="J466" s="196" t="n"/>
      <c r="K466" s="195" t="n"/>
      <c r="L466" s="195" t="n"/>
      <c r="M466" s="195" t="inlineStr">
        <is>
          <t>13 SUR ENTRE 19 Y 21 PTE</t>
        </is>
      </c>
      <c r="N466" s="195" t="n">
        <v>2026</v>
      </c>
      <c r="O466" s="195" t="n"/>
      <c r="P466" s="195" t="n"/>
      <c r="Q466" s="195" t="n"/>
      <c r="R466" s="195" t="n"/>
      <c r="S466" s="195" t="n"/>
      <c r="T466" s="195" t="n"/>
      <c r="U466" s="195" t="n"/>
      <c r="V466" s="195" t="n"/>
      <c r="W466" s="195" t="n"/>
      <c r="X466" s="195" t="n"/>
      <c r="Y466" s="195" t="n"/>
      <c r="Z466" s="195" t="n"/>
      <c r="AA466" s="195" t="n"/>
    </row>
    <row r="467">
      <c r="A467" s="195" t="n"/>
      <c r="B467" s="183" t="n">
        <v>446</v>
      </c>
      <c r="C467" s="195" t="inlineStr">
        <is>
          <t>ROSAS RODRIGUEZ JOSEFINA</t>
        </is>
      </c>
      <c r="D467" s="544" t="n">
        <v>300</v>
      </c>
      <c r="E467" s="545" t="n">
        <v>150</v>
      </c>
      <c r="F467" s="183" t="n">
        <v>1</v>
      </c>
      <c r="G467" s="546" t="n">
        <v>320</v>
      </c>
      <c r="H467" s="183" t="n"/>
      <c r="I467" s="195" t="n"/>
      <c r="J467" s="196" t="n"/>
      <c r="K467" s="195" t="n"/>
      <c r="L467" s="195" t="n"/>
      <c r="M467" s="195" t="inlineStr">
        <is>
          <t>17 PTE. NO. 1902 BARRIO SAN ANTONIO TECAMACHALCO</t>
        </is>
      </c>
      <c r="N467" s="195" t="n">
        <v>2026</v>
      </c>
      <c r="O467" s="195" t="n"/>
      <c r="P467" s="195" t="n"/>
      <c r="Q467" s="195" t="n"/>
      <c r="R467" s="195" t="n"/>
      <c r="S467" s="195" t="n"/>
      <c r="T467" s="195" t="n"/>
      <c r="U467" s="195" t="n"/>
      <c r="V467" s="195" t="n"/>
      <c r="W467" s="195" t="n"/>
      <c r="X467" s="195" t="n"/>
      <c r="Y467" s="195" t="n"/>
      <c r="Z467" s="195" t="n"/>
      <c r="AA467" s="195" t="n"/>
    </row>
    <row r="468">
      <c r="A468" s="195" t="n"/>
      <c r="B468" s="183" t="n">
        <v>447</v>
      </c>
      <c r="C468" s="195" t="inlineStr">
        <is>
          <t>ROSAS RODRIGUEZ MARIA DE LOURDES</t>
        </is>
      </c>
      <c r="D468" s="544" t="n">
        <v>300</v>
      </c>
      <c r="E468" s="545" t="n">
        <v>150</v>
      </c>
      <c r="F468" s="183" t="n">
        <v>1</v>
      </c>
      <c r="G468" s="546" t="n">
        <v>640</v>
      </c>
      <c r="H468" s="183" t="n"/>
      <c r="I468" s="195" t="n"/>
      <c r="J468" s="196" t="n"/>
      <c r="K468" s="195" t="n"/>
      <c r="L468" s="195" t="n"/>
      <c r="M468" s="195" t="inlineStr">
        <is>
          <t xml:space="preserve">11 SUR ENTRE 15 Y 17 PTE. </t>
        </is>
      </c>
      <c r="N468" s="195" t="n">
        <v>2026</v>
      </c>
      <c r="O468" s="195" t="n"/>
      <c r="P468" s="195" t="n"/>
      <c r="Q468" s="195" t="n"/>
      <c r="R468" s="195" t="n"/>
      <c r="S468" s="195" t="n"/>
      <c r="T468" s="195" t="n"/>
      <c r="U468" s="195" t="n"/>
      <c r="V468" s="195" t="n"/>
      <c r="W468" s="195" t="n"/>
      <c r="X468" s="195" t="n"/>
      <c r="Y468" s="195" t="n"/>
      <c r="Z468" s="195" t="n"/>
      <c r="AA468" s="195" t="n"/>
    </row>
    <row r="469">
      <c r="A469" s="195" t="n"/>
      <c r="B469" s="183" t="n">
        <v>448</v>
      </c>
      <c r="C469" s="195" t="inlineStr">
        <is>
          <t>ROSAS RODRIGUEZ MATILDE</t>
        </is>
      </c>
      <c r="D469" s="544" t="n">
        <v>300</v>
      </c>
      <c r="E469" s="545" t="n">
        <v>150</v>
      </c>
      <c r="F469" s="183" t="n">
        <v>1</v>
      </c>
      <c r="G469" s="546" t="n">
        <v>320</v>
      </c>
      <c r="H469" s="183" t="n"/>
      <c r="I469" s="195" t="n"/>
      <c r="J469" s="196" t="n"/>
      <c r="K469" s="195" t="n"/>
      <c r="L469" s="195" t="n"/>
      <c r="M469" s="195" t="inlineStr">
        <is>
          <t>17 PTE. ESQ. PRIVADA 7 SUR</t>
        </is>
      </c>
      <c r="N469" s="195" t="n">
        <v>2025</v>
      </c>
      <c r="O469" s="195" t="inlineStr">
        <is>
          <t>PAGADO</t>
        </is>
      </c>
      <c r="P469" s="195" t="inlineStr">
        <is>
          <t>PAGADO</t>
        </is>
      </c>
      <c r="Q469" s="195" t="inlineStr">
        <is>
          <t>PAGADO</t>
        </is>
      </c>
      <c r="R469" s="195" t="inlineStr">
        <is>
          <t>PAGADO</t>
        </is>
      </c>
      <c r="S469" s="195" t="inlineStr">
        <is>
          <t>PAGADO</t>
        </is>
      </c>
      <c r="T469" s="195" t="inlineStr">
        <is>
          <t>PAGADO</t>
        </is>
      </c>
      <c r="U469" s="195" t="inlineStr">
        <is>
          <t>PAGADO</t>
        </is>
      </c>
      <c r="V469" s="195" t="n"/>
      <c r="W469" s="195" t="n"/>
      <c r="X469" s="195" t="n"/>
      <c r="Y469" s="195" t="n"/>
      <c r="Z469" s="195" t="n"/>
      <c r="AA469" s="195" t="n"/>
    </row>
    <row r="470">
      <c r="A470" s="195" t="n"/>
      <c r="B470" s="183" t="n">
        <v>449</v>
      </c>
      <c r="C470" s="195" t="inlineStr">
        <is>
          <t>ROSAS RODRIGUEZ MAXIMO</t>
        </is>
      </c>
      <c r="D470" s="544" t="n">
        <v>300</v>
      </c>
      <c r="E470" s="545" t="n">
        <v>150</v>
      </c>
      <c r="F470" s="183" t="n">
        <v>1</v>
      </c>
      <c r="G470" s="546" t="n">
        <v>320</v>
      </c>
      <c r="H470" s="183" t="n"/>
      <c r="I470" s="195" t="n"/>
      <c r="J470" s="196" t="n"/>
      <c r="K470" s="195" t="n"/>
      <c r="L470" s="195" t="n"/>
      <c r="M470" s="195" t="inlineStr">
        <is>
          <t xml:space="preserve">17 PTE. ENTRE 9 Y 11 SUR </t>
        </is>
      </c>
      <c r="N470" s="195" t="n">
        <v>2026</v>
      </c>
      <c r="O470" s="195" t="n"/>
      <c r="P470" s="195" t="n"/>
      <c r="Q470" s="195" t="n"/>
      <c r="R470" s="195" t="n"/>
      <c r="S470" s="195" t="n"/>
      <c r="T470" s="195" t="n"/>
      <c r="U470" s="195" t="n"/>
      <c r="V470" s="195" t="n"/>
      <c r="W470" s="195" t="n"/>
      <c r="X470" s="195" t="n"/>
      <c r="Y470" s="195" t="n"/>
      <c r="Z470" s="195" t="n"/>
      <c r="AA470" s="195" t="n"/>
    </row>
    <row r="471">
      <c r="A471" s="195" t="n"/>
      <c r="B471" s="183" t="n">
        <v>450</v>
      </c>
      <c r="C471" s="195" t="inlineStr">
        <is>
          <t>ROSAS RODRIGUEZ MIGUEL</t>
        </is>
      </c>
      <c r="D471" s="544" t="n">
        <v>300</v>
      </c>
      <c r="E471" s="545" t="n">
        <v>150</v>
      </c>
      <c r="F471" s="183" t="n">
        <v>1</v>
      </c>
      <c r="G471" s="546" t="n">
        <v>320</v>
      </c>
      <c r="H471" s="183" t="n"/>
      <c r="I471" s="195" t="n"/>
      <c r="J471" s="196" t="n"/>
      <c r="K471" s="195" t="n"/>
      <c r="L471" s="195" t="n"/>
      <c r="M471" s="195" t="inlineStr">
        <is>
          <t xml:space="preserve">13 SUR ENTRE 19 Y 21 PTE- </t>
        </is>
      </c>
      <c r="N471" s="195" t="n">
        <v>2026</v>
      </c>
      <c r="O471" s="195" t="n"/>
      <c r="P471" s="195" t="n"/>
      <c r="Q471" s="195" t="n"/>
      <c r="R471" s="195" t="n"/>
      <c r="S471" s="195" t="n"/>
      <c r="T471" s="195" t="n"/>
      <c r="U471" s="195" t="n"/>
      <c r="V471" s="195" t="n"/>
      <c r="W471" s="195" t="n"/>
      <c r="X471" s="195" t="n"/>
      <c r="Y471" s="195" t="n"/>
      <c r="Z471" s="195" t="n"/>
      <c r="AA471" s="195" t="n"/>
    </row>
    <row r="472">
      <c r="A472" s="195" t="n"/>
      <c r="B472" s="183" t="n">
        <v>451</v>
      </c>
      <c r="C472" s="195" t="inlineStr">
        <is>
          <t>ROSAS RODRIGUEZ PATRICIA</t>
        </is>
      </c>
      <c r="D472" s="544" t="n">
        <v>300</v>
      </c>
      <c r="E472" s="545" t="n">
        <v>150</v>
      </c>
      <c r="F472" s="183" t="n">
        <v>1</v>
      </c>
      <c r="G472" s="546" t="n">
        <v>320</v>
      </c>
      <c r="H472" s="183" t="n"/>
      <c r="I472" s="195" t="n"/>
      <c r="J472" s="196" t="n"/>
      <c r="K472" s="195" t="n"/>
      <c r="L472" s="195" t="n"/>
      <c r="M472" s="195" t="inlineStr">
        <is>
          <t>AV 17 PONIENTE 720 BARRIO SAN ANTONIO TECAM.</t>
        </is>
      </c>
      <c r="N472" s="195" t="n">
        <v>2025</v>
      </c>
      <c r="O472" s="195" t="inlineStr">
        <is>
          <t>PAGADO</t>
        </is>
      </c>
      <c r="P472" s="195" t="inlineStr">
        <is>
          <t>PAGADO</t>
        </is>
      </c>
      <c r="Q472" s="195" t="inlineStr">
        <is>
          <t>PAGADO</t>
        </is>
      </c>
      <c r="R472" s="195" t="inlineStr">
        <is>
          <t>PAGADO</t>
        </is>
      </c>
      <c r="S472" s="195" t="inlineStr">
        <is>
          <t>PAGADO</t>
        </is>
      </c>
      <c r="T472" s="195" t="inlineStr">
        <is>
          <t>PAGADO</t>
        </is>
      </c>
      <c r="U472" s="195" t="inlineStr">
        <is>
          <t>PAGADO</t>
        </is>
      </c>
      <c r="V472" s="195" t="inlineStr">
        <is>
          <t>PAGADO</t>
        </is>
      </c>
      <c r="W472" s="195" t="n"/>
      <c r="X472" s="195" t="n"/>
      <c r="Y472" s="195" t="n"/>
      <c r="Z472" s="195" t="n"/>
      <c r="AA472" s="195" t="n"/>
    </row>
    <row r="473">
      <c r="A473" s="195" t="n"/>
      <c r="B473" s="183" t="n">
        <v>452</v>
      </c>
      <c r="C473" s="195" t="inlineStr">
        <is>
          <t>ROSAS RODRIGUEZ SERGIO</t>
        </is>
      </c>
      <c r="D473" s="544" t="n">
        <v>300</v>
      </c>
      <c r="E473" s="545" t="n">
        <v>150</v>
      </c>
      <c r="F473" s="183" t="n">
        <v>1</v>
      </c>
      <c r="G473" s="546" t="n">
        <v>640</v>
      </c>
      <c r="H473" s="183" t="n"/>
      <c r="I473" s="195" t="n"/>
      <c r="J473" s="196" t="n"/>
      <c r="K473" s="195" t="n"/>
      <c r="L473" s="195" t="n"/>
      <c r="M473" s="195" t="inlineStr">
        <is>
          <t>13 SUR ENTRE 19 Y 21 PTE</t>
        </is>
      </c>
      <c r="N473" s="195" t="n">
        <v>2026</v>
      </c>
      <c r="O473" s="195" t="n"/>
      <c r="P473" s="195" t="n"/>
      <c r="Q473" s="195" t="n"/>
      <c r="R473" s="195" t="n"/>
      <c r="S473" s="195" t="n"/>
      <c r="T473" s="195" t="n"/>
      <c r="U473" s="195" t="n"/>
      <c r="V473" s="195" t="n"/>
      <c r="W473" s="195" t="n"/>
      <c r="X473" s="195" t="n"/>
      <c r="Y473" s="195" t="n"/>
      <c r="Z473" s="195" t="n"/>
      <c r="AA473" s="195" t="n"/>
    </row>
    <row r="474">
      <c r="A474" s="195" t="n"/>
      <c r="B474" s="183" t="n">
        <v>453</v>
      </c>
      <c r="C474" s="195" t="inlineStr">
        <is>
          <t>ROSAS SALAS ERNESTO</t>
        </is>
      </c>
      <c r="D474" s="544" t="n">
        <v>300</v>
      </c>
      <c r="E474" s="545" t="n">
        <v>150</v>
      </c>
      <c r="F474" s="183" t="n">
        <v>1</v>
      </c>
      <c r="G474" s="546" t="n">
        <v>320</v>
      </c>
      <c r="H474" s="183" t="n"/>
      <c r="I474" s="195" t="n"/>
      <c r="J474" s="196" t="n"/>
      <c r="K474" s="195" t="n"/>
      <c r="L474" s="195" t="n"/>
      <c r="M474" s="195" t="inlineStr">
        <is>
          <t>13 SUR ENTRE 19 Y 21 PTE.</t>
        </is>
      </c>
      <c r="N474" s="195" t="n">
        <v>2026</v>
      </c>
      <c r="O474" s="195" t="n"/>
      <c r="P474" s="195" t="n"/>
      <c r="Q474" s="195" t="n"/>
      <c r="R474" s="195" t="n"/>
      <c r="S474" s="195" t="n"/>
      <c r="T474" s="195" t="n"/>
      <c r="U474" s="195" t="n"/>
      <c r="V474" s="195" t="n"/>
      <c r="W474" s="195" t="n"/>
      <c r="X474" s="195" t="n"/>
      <c r="Y474" s="195" t="n"/>
      <c r="Z474" s="195" t="n"/>
      <c r="AA474" s="195" t="n"/>
      <c r="AB474" s="93" t="inlineStr">
        <is>
          <t>PAGO 4 INASISTENCIAS</t>
        </is>
      </c>
    </row>
    <row r="475">
      <c r="A475" s="195" t="n"/>
      <c r="B475" s="183" t="n">
        <v>454</v>
      </c>
      <c r="C475" s="195" t="inlineStr">
        <is>
          <t>ROSAS RAMIREZ MARIA ANGELICA</t>
        </is>
      </c>
      <c r="D475" s="544" t="n">
        <v>300</v>
      </c>
      <c r="E475" s="545" t="n">
        <v>150</v>
      </c>
      <c r="F475" s="183" t="n">
        <v>1</v>
      </c>
      <c r="G475" s="546" t="n">
        <v>320</v>
      </c>
      <c r="H475" s="183" t="n"/>
      <c r="I475" s="195" t="n"/>
      <c r="J475" s="196" t="n"/>
      <c r="K475" s="195" t="n"/>
      <c r="L475" s="195" t="inlineStr">
        <is>
          <t>ANTES ROSAS SALAS JUAN</t>
        </is>
      </c>
      <c r="M475" s="195" t="inlineStr">
        <is>
          <t>13 SUR 1503 ENTRE 15 Y 17 PTE.</t>
        </is>
      </c>
      <c r="N475" s="195" t="n">
        <v>2026</v>
      </c>
      <c r="O475" s="195" t="n"/>
      <c r="P475" s="195" t="n"/>
      <c r="Q475" s="195" t="n"/>
      <c r="R475" s="195" t="n"/>
      <c r="S475" s="195" t="n"/>
      <c r="T475" s="195" t="n"/>
      <c r="U475" s="195" t="n"/>
      <c r="V475" s="195" t="n"/>
      <c r="W475" s="195" t="n"/>
      <c r="X475" s="195" t="n"/>
      <c r="Y475" s="195" t="n"/>
      <c r="Z475" s="195" t="n"/>
      <c r="AA475" s="195" t="n"/>
    </row>
    <row r="476">
      <c r="A476" s="195" t="n"/>
      <c r="B476" s="183" t="inlineStr">
        <is>
          <t>454A</t>
        </is>
      </c>
      <c r="C476" s="195" t="inlineStr">
        <is>
          <t>ROSAS RAMIREZ GUADALUPE</t>
        </is>
      </c>
      <c r="D476" s="544" t="n">
        <v>300</v>
      </c>
      <c r="E476" s="545" t="n">
        <v>150</v>
      </c>
      <c r="F476" s="183" t="n"/>
      <c r="G476" s="546" t="n"/>
      <c r="H476" s="183" t="n"/>
      <c r="I476" s="195" t="n">
        <v>1</v>
      </c>
      <c r="J476" s="196" t="n"/>
      <c r="K476" s="195" t="n"/>
      <c r="L476" s="195" t="inlineStr">
        <is>
          <t>ALTA 29 DE JUNIO 2025</t>
        </is>
      </c>
      <c r="M476" s="195" t="inlineStr">
        <is>
          <t>13 SUR 1503 ENTRE 15 Y 17 PTE</t>
        </is>
      </c>
      <c r="N476" s="195" t="n">
        <v>2025</v>
      </c>
      <c r="O476" s="195" t="n"/>
      <c r="P476" s="195" t="n"/>
      <c r="Q476" s="195" t="n"/>
      <c r="R476" s="195" t="n"/>
      <c r="S476" s="195" t="n"/>
      <c r="T476" s="195" t="n"/>
      <c r="U476" s="195" t="inlineStr">
        <is>
          <t>PAGADO</t>
        </is>
      </c>
      <c r="V476" s="195" t="inlineStr">
        <is>
          <t>PAGADO</t>
        </is>
      </c>
      <c r="W476" s="195" t="inlineStr">
        <is>
          <t>PAGADO</t>
        </is>
      </c>
      <c r="X476" s="195" t="n"/>
      <c r="Y476" s="195" t="n"/>
      <c r="Z476" s="195" t="n"/>
      <c r="AA476" s="195" t="n"/>
    </row>
    <row r="477">
      <c r="A477" s="195" t="n"/>
      <c r="B477" s="183" t="n">
        <v>455</v>
      </c>
      <c r="C477" s="195" t="inlineStr">
        <is>
          <t>ROSAS SALAS PEDRO</t>
        </is>
      </c>
      <c r="D477" s="544" t="n">
        <v>300</v>
      </c>
      <c r="E477" s="545" t="n">
        <v>150</v>
      </c>
      <c r="F477" s="183" t="n">
        <v>1</v>
      </c>
      <c r="G477" s="546" t="n">
        <v>320</v>
      </c>
      <c r="H477" s="183" t="n"/>
      <c r="I477" s="195" t="n"/>
      <c r="J477" s="183" t="n"/>
      <c r="K477" s="195" t="n"/>
      <c r="L477" s="195" t="n"/>
      <c r="M477" s="195" t="inlineStr">
        <is>
          <t>13 SUR ENTRE 19 Y 21 SUR</t>
        </is>
      </c>
      <c r="N477" s="195" t="n">
        <v>2026</v>
      </c>
      <c r="O477" s="195" t="n"/>
      <c r="P477" s="195" t="n"/>
      <c r="Q477" s="195" t="n"/>
      <c r="R477" s="195" t="n"/>
      <c r="S477" s="195" t="n"/>
      <c r="T477" s="195" t="n"/>
      <c r="U477" s="195" t="n"/>
      <c r="V477" s="195" t="n"/>
      <c r="W477" s="195" t="n"/>
      <c r="X477" s="195" t="n"/>
      <c r="Y477" s="195" t="n"/>
      <c r="Z477" s="195" t="n"/>
      <c r="AA477" s="195" t="n"/>
    </row>
    <row r="478">
      <c r="A478" s="195" t="n"/>
      <c r="B478" s="183" t="n">
        <v>456</v>
      </c>
      <c r="C478" s="195" t="inlineStr">
        <is>
          <t>ROSAS SALAS RAFAEL</t>
        </is>
      </c>
      <c r="D478" s="544" t="n">
        <v>300</v>
      </c>
      <c r="E478" s="545" t="n">
        <v>150</v>
      </c>
      <c r="F478" s="183" t="n">
        <v>1</v>
      </c>
      <c r="G478" s="546" t="n">
        <v>320</v>
      </c>
      <c r="H478" s="183" t="n"/>
      <c r="I478" s="195" t="n"/>
      <c r="J478" s="196" t="n"/>
      <c r="K478" s="195" t="n"/>
      <c r="L478" s="195" t="n"/>
      <c r="M478" s="195" t="inlineStr">
        <is>
          <t>13 SUR ENTRE 19 Y 21 PTE.</t>
        </is>
      </c>
      <c r="N478" s="195" t="n">
        <v>2026</v>
      </c>
      <c r="O478" s="195" t="n"/>
      <c r="P478" s="195" t="n"/>
      <c r="Q478" s="195" t="n"/>
      <c r="R478" s="195" t="n"/>
      <c r="S478" s="195" t="n"/>
      <c r="T478" s="195" t="n"/>
      <c r="U478" s="195" t="n"/>
      <c r="V478" s="195" t="n"/>
      <c r="W478" s="195" t="n"/>
      <c r="X478" s="195" t="n"/>
      <c r="Y478" s="195" t="n"/>
      <c r="Z478" s="195" t="n"/>
      <c r="AA478" s="195" t="n"/>
      <c r="AB478" s="93" t="inlineStr">
        <is>
          <t>PENDIENTE INASISTENCIAS</t>
        </is>
      </c>
    </row>
    <row r="479">
      <c r="A479" s="195" t="n"/>
      <c r="B479" s="183" t="n">
        <v>457</v>
      </c>
      <c r="C479" s="195" t="inlineStr">
        <is>
          <t>ROSAS SALAS TERESA</t>
        </is>
      </c>
      <c r="D479" s="544" t="n">
        <v>300</v>
      </c>
      <c r="E479" s="545" t="n">
        <v>150</v>
      </c>
      <c r="F479" s="183" t="n">
        <v>1</v>
      </c>
      <c r="G479" s="546" t="n">
        <v>320</v>
      </c>
      <c r="H479" s="183" t="n"/>
      <c r="I479" s="195" t="n"/>
      <c r="J479" s="196" t="n"/>
      <c r="K479" s="195" t="n"/>
      <c r="L479" s="195" t="n"/>
      <c r="M479" s="195" t="inlineStr">
        <is>
          <t>13 SUR NO. 1903</t>
        </is>
      </c>
      <c r="N479" s="195" t="n">
        <v>2026</v>
      </c>
      <c r="O479" s="195" t="n"/>
      <c r="P479" s="195" t="n"/>
      <c r="Q479" s="195" t="n"/>
      <c r="R479" s="195" t="n"/>
      <c r="S479" s="195" t="n"/>
      <c r="T479" s="195" t="n"/>
      <c r="U479" s="195" t="n"/>
      <c r="V479" s="195" t="n"/>
      <c r="W479" s="195" t="n"/>
      <c r="X479" s="195" t="n"/>
      <c r="Y479" s="195" t="n"/>
      <c r="Z479" s="195" t="n"/>
      <c r="AA479" s="195" t="n"/>
      <c r="AB479" s="93" t="inlineStr">
        <is>
          <t>PAGO 11 INASISTENCIAS</t>
        </is>
      </c>
    </row>
    <row r="480">
      <c r="A480" s="195" t="n"/>
      <c r="B480" s="183" t="n">
        <v>458</v>
      </c>
      <c r="C480" s="195" t="inlineStr">
        <is>
          <t>ROSAS ZARATE JUAN</t>
        </is>
      </c>
      <c r="D480" s="544" t="n">
        <v>300</v>
      </c>
      <c r="E480" s="545" t="n">
        <v>150</v>
      </c>
      <c r="F480" s="183" t="n">
        <v>1</v>
      </c>
      <c r="G480" s="546" t="n">
        <v>320</v>
      </c>
      <c r="H480" s="183" t="n"/>
      <c r="I480" s="195" t="n"/>
      <c r="J480" s="196" t="n"/>
      <c r="K480" s="195" t="n"/>
      <c r="L480" s="195" t="n"/>
      <c r="M480" s="195" t="inlineStr">
        <is>
          <t>15 PTE- NO. 1710</t>
        </is>
      </c>
      <c r="N480" s="195" t="n">
        <v>2026</v>
      </c>
      <c r="O480" s="195" t="n"/>
      <c r="P480" s="195" t="n"/>
      <c r="Q480" s="195" t="n"/>
      <c r="R480" s="195" t="n"/>
      <c r="S480" s="195" t="n"/>
      <c r="T480" s="195" t="n"/>
      <c r="U480" s="195" t="n"/>
      <c r="V480" s="195" t="n"/>
      <c r="W480" s="195" t="n"/>
      <c r="X480" s="195" t="n"/>
      <c r="Y480" s="195" t="n"/>
      <c r="Z480" s="195" t="n"/>
      <c r="AA480" s="195" t="n"/>
    </row>
    <row r="481">
      <c r="A481" s="195" t="n"/>
      <c r="B481" s="183" t="n">
        <v>459</v>
      </c>
      <c r="C481" s="195" t="inlineStr">
        <is>
          <t>AVELINO SALAS MARIA DEL REFUGIO</t>
        </is>
      </c>
      <c r="D481" s="544" t="n">
        <v>399</v>
      </c>
      <c r="E481" s="545" t="n">
        <v>150</v>
      </c>
      <c r="F481" s="183" t="n">
        <v>1</v>
      </c>
      <c r="G481" s="546" t="n">
        <v>320</v>
      </c>
      <c r="H481" s="183" t="n"/>
      <c r="I481" s="195" t="n"/>
      <c r="J481" s="196" t="n"/>
      <c r="K481" s="195" t="n"/>
      <c r="L481" s="195" t="n"/>
      <c r="M481" s="195" t="inlineStr">
        <is>
          <t xml:space="preserve">11 SUR ENTRE 13 Y 15 PTE. </t>
        </is>
      </c>
      <c r="N481" s="195" t="n">
        <v>2026</v>
      </c>
      <c r="O481" s="195" t="n"/>
      <c r="P481" s="195" t="n"/>
      <c r="Q481" s="195" t="n"/>
      <c r="R481" s="195" t="n"/>
      <c r="S481" s="195" t="n"/>
      <c r="T481" s="195" t="n"/>
      <c r="U481" s="195" t="n"/>
      <c r="V481" s="195" t="n"/>
      <c r="W481" s="195" t="n"/>
      <c r="X481" s="195" t="n"/>
      <c r="Y481" s="195" t="n"/>
      <c r="Z481" s="195" t="n"/>
      <c r="AA481" s="195" t="n"/>
      <c r="AB481" s="93" t="inlineStr">
        <is>
          <t>PENDIENTE INASISTENCIAS AÑO 2019</t>
        </is>
      </c>
    </row>
    <row r="482">
      <c r="A482" s="195" t="n"/>
      <c r="B482" s="183" t="n">
        <v>460</v>
      </c>
      <c r="C482" s="195" t="inlineStr">
        <is>
          <t>SALAS FLORES JUSTINA</t>
        </is>
      </c>
      <c r="D482" s="544" t="n">
        <v>300</v>
      </c>
      <c r="E482" s="545" t="n">
        <v>150</v>
      </c>
      <c r="F482" s="183" t="n">
        <v>1</v>
      </c>
      <c r="G482" s="546" t="n">
        <v>320</v>
      </c>
      <c r="H482" s="183" t="inlineStr">
        <is>
          <t>NO DRENAJE</t>
        </is>
      </c>
      <c r="I482" s="195" t="n"/>
      <c r="J482" s="196" t="n"/>
      <c r="K482" s="195" t="n"/>
      <c r="L482" s="195" t="n"/>
      <c r="M482" s="195" t="inlineStr">
        <is>
          <t>7 SUR ENTRE 13 Y 15 PTE.</t>
        </is>
      </c>
      <c r="N482" s="195" t="n">
        <v>2026</v>
      </c>
      <c r="O482" s="195" t="n"/>
      <c r="P482" s="195" t="n"/>
      <c r="Q482" s="195" t="n"/>
      <c r="R482" s="195" t="n"/>
      <c r="S482" s="195" t="n"/>
      <c r="T482" s="195" t="n"/>
      <c r="U482" s="195" t="n"/>
      <c r="V482" s="195" t="n"/>
      <c r="W482" s="195" t="n"/>
      <c r="X482" s="195" t="n"/>
      <c r="Y482" s="195" t="n"/>
      <c r="Z482" s="195" t="n"/>
      <c r="AA482" s="195" t="n"/>
    </row>
    <row r="483">
      <c r="A483" s="195" t="n"/>
      <c r="B483" s="183" t="n">
        <v>461</v>
      </c>
      <c r="C483" s="195" t="inlineStr">
        <is>
          <t>SALAS JIMENEZ ARTURO</t>
        </is>
      </c>
      <c r="D483" s="544" t="n">
        <v>300</v>
      </c>
      <c r="E483" s="545" t="n">
        <v>150</v>
      </c>
      <c r="F483" s="183" t="n">
        <v>1</v>
      </c>
      <c r="G483" s="546" t="n">
        <v>320</v>
      </c>
      <c r="H483" s="183" t="n"/>
      <c r="I483" s="195" t="n"/>
      <c r="J483" s="196" t="n"/>
      <c r="K483" s="195" t="n"/>
      <c r="L483" s="195" t="n"/>
      <c r="M483" s="195" t="inlineStr">
        <is>
          <t>11 SUR ENTRE 13 Y 15 PTE.</t>
        </is>
      </c>
      <c r="N483" s="195" t="n">
        <v>2026</v>
      </c>
      <c r="O483" s="195" t="n"/>
      <c r="P483" s="195" t="n"/>
      <c r="Q483" s="195" t="n"/>
      <c r="R483" s="195" t="n"/>
      <c r="S483" s="195" t="n"/>
      <c r="T483" s="195" t="n"/>
      <c r="U483" s="195" t="n"/>
      <c r="V483" s="195" t="n"/>
      <c r="W483" s="195" t="n"/>
      <c r="X483" s="195" t="n"/>
      <c r="Y483" s="195" t="n"/>
      <c r="Z483" s="195" t="n"/>
      <c r="AA483" s="195" t="n"/>
    </row>
    <row r="484">
      <c r="A484" s="195" t="n"/>
      <c r="B484" s="183" t="n">
        <v>462</v>
      </c>
      <c r="C484" s="195" t="inlineStr">
        <is>
          <t xml:space="preserve">SALAS JIMENEZ JUAN JOSE </t>
        </is>
      </c>
      <c r="D484" s="544" t="n">
        <v>300</v>
      </c>
      <c r="E484" s="545" t="n">
        <v>150</v>
      </c>
      <c r="F484" s="183" t="n">
        <v>1</v>
      </c>
      <c r="G484" s="546" t="n">
        <v>320</v>
      </c>
      <c r="H484" s="183" t="n"/>
      <c r="I484" s="195" t="n"/>
      <c r="J484" s="196" t="n"/>
      <c r="K484" s="195" t="n"/>
      <c r="L484" s="195" t="n"/>
      <c r="M484" s="195" t="inlineStr">
        <is>
          <t>11 SUR ENTRE 13 Y 15 PTE.</t>
        </is>
      </c>
      <c r="N484" s="195" t="n">
        <v>2026</v>
      </c>
      <c r="O484" s="195" t="n"/>
      <c r="P484" s="195" t="n"/>
      <c r="Q484" s="195" t="n"/>
      <c r="R484" s="195" t="n"/>
      <c r="S484" s="195" t="n"/>
      <c r="T484" s="195" t="n"/>
      <c r="U484" s="195" t="n"/>
      <c r="V484" s="195" t="n"/>
      <c r="W484" s="195" t="n"/>
      <c r="X484" s="195" t="n"/>
      <c r="Y484" s="195" t="n"/>
      <c r="Z484" s="195" t="n"/>
      <c r="AA484" s="195" t="n"/>
      <c r="AB484" s="93" t="inlineStr">
        <is>
          <t>PAGO 12 INASISTENCIAS</t>
        </is>
      </c>
    </row>
    <row r="485">
      <c r="A485" s="195" t="n"/>
      <c r="B485" s="183" t="n">
        <v>463</v>
      </c>
      <c r="C485" s="195" t="inlineStr">
        <is>
          <t>SALAS JIMENEZ SOCORRO</t>
        </is>
      </c>
      <c r="D485" s="544" t="n">
        <v>300</v>
      </c>
      <c r="E485" s="545" t="n">
        <v>150</v>
      </c>
      <c r="F485" s="183" t="n">
        <v>1</v>
      </c>
      <c r="G485" s="546" t="n">
        <v>320</v>
      </c>
      <c r="H485" s="183" t="n"/>
      <c r="I485" s="195" t="n"/>
      <c r="J485" s="196" t="n"/>
      <c r="K485" s="195" t="n"/>
      <c r="L485" s="195" t="n"/>
      <c r="M485" s="195" t="inlineStr">
        <is>
          <t xml:space="preserve">11 SUR ESQ. 15 PTE. </t>
        </is>
      </c>
      <c r="N485" s="195" t="n">
        <v>2026</v>
      </c>
      <c r="O485" s="195" t="n"/>
      <c r="P485" s="195" t="n"/>
      <c r="Q485" s="195" t="n"/>
      <c r="R485" s="195" t="n"/>
      <c r="S485" s="195" t="n"/>
      <c r="T485" s="195" t="n"/>
      <c r="U485" s="195" t="n"/>
      <c r="V485" s="195" t="n"/>
      <c r="W485" s="195" t="n"/>
      <c r="X485" s="195" t="n"/>
      <c r="Y485" s="195" t="n"/>
      <c r="Z485" s="195" t="n"/>
      <c r="AA485" s="195" t="n"/>
    </row>
    <row r="486">
      <c r="A486" s="195" t="n"/>
      <c r="B486" s="183" t="n">
        <v>464</v>
      </c>
      <c r="C486" s="195" t="inlineStr">
        <is>
          <t>SALAS JIMENEZ URY DIEGO</t>
        </is>
      </c>
      <c r="D486" s="544" t="n">
        <v>300</v>
      </c>
      <c r="E486" s="545" t="n">
        <v>150</v>
      </c>
      <c r="F486" s="183" t="n"/>
      <c r="G486" s="546" t="n">
        <v>320</v>
      </c>
      <c r="H486" s="183" t="n"/>
      <c r="I486" s="195" t="n">
        <v>1</v>
      </c>
      <c r="J486" s="196" t="n"/>
      <c r="K486" s="195" t="n"/>
      <c r="L486" s="195" t="n"/>
      <c r="M486" s="195" t="inlineStr">
        <is>
          <t>11 SUR Y 15 PTE</t>
        </is>
      </c>
      <c r="N486" s="195" t="n">
        <v>2026</v>
      </c>
      <c r="O486" s="195" t="n"/>
      <c r="P486" s="195" t="n"/>
      <c r="Q486" s="195" t="n"/>
      <c r="R486" s="195" t="n"/>
      <c r="S486" s="195" t="n"/>
      <c r="T486" s="195" t="n"/>
      <c r="U486" s="195" t="n"/>
      <c r="V486" s="195" t="n"/>
      <c r="W486" s="195" t="n"/>
      <c r="X486" s="195" t="n"/>
      <c r="Y486" s="195" t="n"/>
      <c r="Z486" s="195" t="n"/>
      <c r="AA486" s="195" t="n"/>
    </row>
    <row r="487" ht="15" customHeight="1" s="308">
      <c r="A487" s="158" t="inlineStr">
        <is>
          <t>BAJA POR EDAD AVANZADA</t>
        </is>
      </c>
      <c r="B487" s="183" t="n">
        <v>465</v>
      </c>
      <c r="C487" s="195" t="inlineStr">
        <is>
          <t>SANCHEZ DAVILA GUADALUPE</t>
        </is>
      </c>
      <c r="D487" s="544" t="n">
        <v>300</v>
      </c>
      <c r="E487" s="545" t="n">
        <v>150</v>
      </c>
      <c r="F487" s="183" t="n">
        <v>1</v>
      </c>
      <c r="G487" s="546" t="n">
        <v>320</v>
      </c>
      <c r="H487" s="183" t="n"/>
      <c r="I487" s="195" t="n"/>
      <c r="J487" s="196" t="n"/>
      <c r="K487" s="195" t="n"/>
      <c r="L487" s="195" t="inlineStr">
        <is>
          <t>CAMBIO DE PROPIETARIO SANCHEZ DAVILA GUADALUPE Y QUEDANDO SU HIJA MARIA DE LOURDES LOPEZ SANCHEZ</t>
        </is>
      </c>
      <c r="M487" s="195" t="inlineStr">
        <is>
          <t>13 SUR ENTRE 21 PTE. Y CANAL</t>
        </is>
      </c>
      <c r="N487" s="195" t="n"/>
      <c r="O487" s="172" t="n">
        <v>2025</v>
      </c>
      <c r="P487" s="195" t="n"/>
      <c r="Q487" s="195" t="n"/>
      <c r="R487" s="195" t="n"/>
      <c r="S487" s="195" t="n"/>
      <c r="T487" s="195" t="n"/>
      <c r="U487" s="195" t="n"/>
      <c r="V487" s="195" t="n"/>
      <c r="W487" s="195" t="n"/>
      <c r="X487" s="195" t="n"/>
      <c r="Y487" s="195" t="n"/>
      <c r="Z487" s="195" t="n"/>
      <c r="AA487" s="158" t="inlineStr">
        <is>
          <t>BAJA POR EDAD AVANZADA</t>
        </is>
      </c>
    </row>
    <row r="488">
      <c r="A488" s="195" t="n"/>
      <c r="B488" s="183" t="n">
        <v>466</v>
      </c>
      <c r="C488" s="195" t="inlineStr">
        <is>
          <t xml:space="preserve">RODRIGUEZ RODRIGUEZ  JORGE </t>
        </is>
      </c>
      <c r="D488" s="544" t="n">
        <v>300</v>
      </c>
      <c r="E488" s="545" t="n">
        <v>150</v>
      </c>
      <c r="F488" s="183" t="n">
        <v>1</v>
      </c>
      <c r="G488" s="546" t="n">
        <v>320</v>
      </c>
      <c r="H488" s="183" t="n"/>
      <c r="I488" s="195" t="n"/>
      <c r="J488" s="196" t="n"/>
      <c r="K488" s="195" t="n"/>
      <c r="L488" s="195" t="n"/>
      <c r="M488" s="195" t="inlineStr">
        <is>
          <t>13 SUR NO. 1109</t>
        </is>
      </c>
      <c r="N488" s="195" t="n">
        <v>2026</v>
      </c>
      <c r="O488" s="195" t="n"/>
      <c r="P488" s="195" t="n"/>
      <c r="Q488" s="195" t="n"/>
      <c r="R488" s="195" t="n"/>
      <c r="S488" s="195" t="n"/>
      <c r="T488" s="195" t="n"/>
      <c r="U488" s="195" t="n"/>
      <c r="V488" s="195" t="n"/>
      <c r="W488" s="195" t="n"/>
      <c r="X488" s="195" t="n"/>
      <c r="Y488" s="195" t="n"/>
      <c r="Z488" s="195" t="n"/>
      <c r="AA488" s="195" t="n"/>
    </row>
    <row r="489">
      <c r="A489" s="195" t="n"/>
      <c r="B489" s="183" t="n">
        <v>467</v>
      </c>
      <c r="C489" s="195" t="inlineStr">
        <is>
          <t>SANCHEZ GALICIA ANTONIO CONAFE</t>
        </is>
      </c>
      <c r="D489" s="544" t="n"/>
      <c r="E489" s="545" t="n"/>
      <c r="F489" s="183" t="n">
        <v>1</v>
      </c>
      <c r="G489" s="546" t="n">
        <v>320</v>
      </c>
      <c r="H489" s="183" t="n"/>
      <c r="I489" s="195" t="n"/>
      <c r="J489" s="196" t="n"/>
      <c r="K489" s="195" t="n"/>
      <c r="L489" s="195" t="n"/>
      <c r="M489" s="195" t="n">
        <v>1</v>
      </c>
      <c r="N489" s="195" t="n">
        <v>2020</v>
      </c>
      <c r="O489" s="195" t="n"/>
      <c r="P489" s="195" t="n"/>
      <c r="Q489" s="195" t="n"/>
      <c r="R489" s="195" t="n"/>
      <c r="S489" s="195" t="n"/>
      <c r="T489" s="195" t="n"/>
      <c r="U489" s="195" t="n"/>
      <c r="V489" s="195" t="n"/>
      <c r="W489" s="195" t="n"/>
      <c r="X489" s="195" t="n"/>
      <c r="Y489" s="195" t="n"/>
      <c r="Z489" s="195" t="n"/>
      <c r="AA489" s="195" t="n"/>
    </row>
    <row r="490" ht="15" customHeight="1" s="308">
      <c r="A490" s="195" t="inlineStr">
        <is>
          <t>EL TITULAR NO VIVE EN EL DOMICILIO Y SU ESPOSA ESTA ENFERMA</t>
        </is>
      </c>
      <c r="B490" s="183" t="n">
        <v>468</v>
      </c>
      <c r="C490" s="195" t="inlineStr">
        <is>
          <t>SANCHEZ GONZALEZ OMAR LUCIO</t>
        </is>
      </c>
      <c r="D490" s="544" t="n">
        <v>300</v>
      </c>
      <c r="E490" s="545" t="n">
        <v>150</v>
      </c>
      <c r="F490" s="183" t="n">
        <v>1</v>
      </c>
      <c r="G490" s="546" t="n"/>
      <c r="H490" s="183" t="n"/>
      <c r="I490" s="195" t="n"/>
      <c r="J490" s="196" t="n"/>
      <c r="K490" s="195" t="n"/>
      <c r="L490" s="195" t="n"/>
      <c r="M490" s="195" t="inlineStr">
        <is>
          <t>9 SUR ENTRE 15 Y 17 PTE.</t>
        </is>
      </c>
      <c r="N490" s="195" t="n">
        <v>2026</v>
      </c>
      <c r="O490" s="195" t="n"/>
      <c r="P490" s="195" t="n"/>
      <c r="Q490" s="195" t="n"/>
      <c r="R490" s="195" t="n"/>
      <c r="S490" s="195" t="n"/>
      <c r="T490" s="195" t="n"/>
      <c r="U490" s="195" t="n"/>
      <c r="V490" s="195" t="n"/>
      <c r="W490" s="195" t="n"/>
      <c r="X490" s="195" t="n"/>
      <c r="Y490" s="195" t="n"/>
      <c r="Z490" s="195" t="n"/>
      <c r="AA490" s="195" t="inlineStr">
        <is>
          <t>EL TITULAR NO VIVE EN EL DOMICILIO Y SU ESPOSA ESTA ENFERMA</t>
        </is>
      </c>
    </row>
    <row r="491" ht="15.75" customHeight="1" s="308">
      <c r="A491" s="158" t="inlineStr">
        <is>
          <t>CAMBIO DE DOMICILIO</t>
        </is>
      </c>
      <c r="B491" s="183" t="n">
        <v>469</v>
      </c>
      <c r="C491" s="195" t="inlineStr">
        <is>
          <t xml:space="preserve">SANCHEZ MALDONADO SERGIO </t>
        </is>
      </c>
      <c r="D491" s="544" t="n"/>
      <c r="E491" s="545" t="n"/>
      <c r="F491" s="183" t="n">
        <v>1</v>
      </c>
      <c r="G491" s="546" t="n"/>
      <c r="H491" s="183" t="n"/>
      <c r="I491" s="195" t="n"/>
      <c r="J491" s="196" t="n"/>
      <c r="K491" s="195" t="n"/>
      <c r="L491" s="195" t="n"/>
      <c r="M491" s="195" t="inlineStr">
        <is>
          <t>15 PTE. NO. 1710</t>
        </is>
      </c>
      <c r="N491" s="195" t="n">
        <v>2016</v>
      </c>
      <c r="O491" s="195" t="n"/>
      <c r="P491" s="195" t="n"/>
      <c r="Q491" s="195" t="n"/>
      <c r="R491" s="195" t="n"/>
      <c r="S491" s="195" t="n"/>
      <c r="T491" s="195" t="n"/>
      <c r="U491" s="195" t="n"/>
      <c r="V491" s="195" t="n"/>
      <c r="W491" s="195" t="n"/>
      <c r="X491" s="195" t="n"/>
      <c r="Y491" s="195" t="n"/>
      <c r="Z491" s="195" t="n"/>
      <c r="AA491" s="158" t="inlineStr">
        <is>
          <t>CAMBIO DE DOMICILIO</t>
        </is>
      </c>
    </row>
    <row r="492">
      <c r="A492" s="195" t="n"/>
      <c r="B492" s="183" t="n">
        <v>470</v>
      </c>
      <c r="C492" s="195" t="inlineStr">
        <is>
          <t>GUTIERREZ LUNA JAIME</t>
        </is>
      </c>
      <c r="D492" s="544" t="n">
        <v>300</v>
      </c>
      <c r="E492" s="545" t="n">
        <v>150</v>
      </c>
      <c r="F492" s="183" t="n">
        <v>1</v>
      </c>
      <c r="G492" s="546" t="n">
        <v>320</v>
      </c>
      <c r="H492" s="183" t="n"/>
      <c r="I492" s="195" t="inlineStr">
        <is>
          <t>HIJOS</t>
        </is>
      </c>
      <c r="J492" s="196" t="n"/>
      <c r="K492" s="195" t="n"/>
      <c r="L492" s="195" t="n"/>
      <c r="M492" s="195" t="inlineStr">
        <is>
          <t>13 SUR Y 17 PTE.</t>
        </is>
      </c>
      <c r="N492" s="195" t="n">
        <v>2026</v>
      </c>
      <c r="O492" s="195" t="n"/>
      <c r="P492" s="195" t="n"/>
      <c r="Q492" s="195" t="n"/>
      <c r="R492" s="195" t="n"/>
      <c r="S492" s="195" t="n"/>
      <c r="T492" s="195" t="n"/>
      <c r="U492" s="195" t="n"/>
      <c r="V492" s="195" t="n"/>
      <c r="W492" s="195" t="n"/>
      <c r="X492" s="195" t="n"/>
      <c r="Y492" s="195" t="n"/>
      <c r="Z492" s="195" t="n"/>
      <c r="AA492" s="195" t="n"/>
    </row>
    <row r="493">
      <c r="A493" s="195" t="n"/>
      <c r="B493" s="127" t="n">
        <v>471</v>
      </c>
      <c r="C493" s="195" t="inlineStr">
        <is>
          <t>SANCHEZ VARGAS DIANA LAURA</t>
        </is>
      </c>
      <c r="D493" s="544" t="n">
        <v>300</v>
      </c>
      <c r="E493" s="545" t="n">
        <v>150</v>
      </c>
      <c r="F493" s="183" t="n"/>
      <c r="G493" s="546" t="n">
        <v>320</v>
      </c>
      <c r="H493" s="183" t="n"/>
      <c r="I493" s="195" t="n">
        <v>1</v>
      </c>
      <c r="J493" s="196" t="n"/>
      <c r="K493" s="195" t="n"/>
      <c r="L493" s="195" t="n"/>
      <c r="M493" s="195" t="inlineStr">
        <is>
          <t xml:space="preserve">13 PONIENTE NO. 1507  ENTRE 17Y 15 SUR </t>
        </is>
      </c>
      <c r="N493" s="195" t="n">
        <v>2026</v>
      </c>
      <c r="O493" s="195" t="n"/>
      <c r="P493" s="195" t="n"/>
      <c r="Q493" s="195" t="n"/>
      <c r="R493" s="195" t="n"/>
      <c r="S493" s="195" t="n"/>
      <c r="T493" s="195" t="n"/>
      <c r="U493" s="195" t="n"/>
      <c r="V493" s="195" t="n"/>
      <c r="W493" s="195" t="n"/>
      <c r="X493" s="195" t="n"/>
      <c r="Y493" s="195" t="n"/>
      <c r="Z493" s="195" t="n"/>
      <c r="AA493" s="195" t="n"/>
    </row>
    <row r="494">
      <c r="A494" s="195" t="n"/>
      <c r="B494" s="183" t="n">
        <v>472</v>
      </c>
      <c r="C494" s="195" t="inlineStr">
        <is>
          <t>RODRIGUEZ GONZALEZ MARIA ENRIQUETA</t>
        </is>
      </c>
      <c r="D494" s="544" t="n">
        <v>300</v>
      </c>
      <c r="E494" s="545" t="n">
        <v>150</v>
      </c>
      <c r="F494" s="183" t="n">
        <v>1</v>
      </c>
      <c r="G494" s="546" t="n">
        <v>320</v>
      </c>
      <c r="H494" s="183" t="n"/>
      <c r="I494" s="195" t="n"/>
      <c r="J494" s="196" t="n"/>
      <c r="K494" s="195" t="n"/>
      <c r="L494" s="195" t="n"/>
      <c r="M494" s="195" t="inlineStr">
        <is>
          <t>15 SUR. 1505 ENTRE 15 Y 17 PTE.</t>
        </is>
      </c>
      <c r="N494" s="195" t="n">
        <v>2026</v>
      </c>
      <c r="O494" s="195" t="inlineStr">
        <is>
          <t>PENDIENTE D0S INQUILINOS</t>
        </is>
      </c>
      <c r="P494" s="195" t="n"/>
      <c r="Q494" s="195" t="n"/>
      <c r="R494" s="195" t="n"/>
      <c r="S494" s="195" t="n"/>
      <c r="T494" s="195" t="n"/>
      <c r="U494" s="195" t="n"/>
      <c r="V494" s="195" t="n"/>
      <c r="W494" s="195" t="n"/>
      <c r="X494" s="195" t="n"/>
      <c r="Y494" s="195" t="n"/>
      <c r="Z494" s="195" t="n"/>
      <c r="AA494" s="195" t="n"/>
      <c r="AB494" t="inlineStr">
        <is>
          <t>PAGO DE 1 INQ. DE ABRIL A DICIEMBRE DE 2019.</t>
        </is>
      </c>
      <c r="AC494" t="inlineStr">
        <is>
          <t>ALTA 25 DE SEP 2018 TOMA NUEVA</t>
        </is>
      </c>
    </row>
    <row r="495">
      <c r="A495" s="195" t="n"/>
      <c r="B495" s="183" t="n">
        <v>473</v>
      </c>
      <c r="C495" s="195" t="inlineStr">
        <is>
          <t>SANTOS CERVANTES IRMA</t>
        </is>
      </c>
      <c r="D495" s="544" t="n">
        <v>300</v>
      </c>
      <c r="E495" s="545" t="n">
        <v>150</v>
      </c>
      <c r="F495" s="183" t="n">
        <v>1</v>
      </c>
      <c r="G495" s="546" t="n">
        <v>320</v>
      </c>
      <c r="H495" s="183" t="n"/>
      <c r="I495" s="195" t="n">
        <v>1</v>
      </c>
      <c r="J495" s="196" t="n"/>
      <c r="K495" s="195" t="n"/>
      <c r="L495" s="195" t="n"/>
      <c r="M495" s="195" t="inlineStr">
        <is>
          <t>15 SUR ENTRE 11 Y 13 PTE. 2015</t>
        </is>
      </c>
      <c r="N495" s="195" t="n">
        <v>2026</v>
      </c>
      <c r="O495" s="195" t="inlineStr">
        <is>
          <t>PAGO 1 TOMA DEL 2020 FALTA UNA</t>
        </is>
      </c>
      <c r="P495" s="195" t="n"/>
      <c r="Q495" s="195" t="n"/>
      <c r="R495" s="195" t="n"/>
      <c r="S495" s="195" t="n"/>
      <c r="T495" s="195" t="n"/>
      <c r="U495" s="195" t="n"/>
      <c r="V495" s="195" t="n"/>
      <c r="W495" s="195" t="n"/>
      <c r="X495" s="195" t="n"/>
      <c r="Y495" s="195" t="n"/>
      <c r="Z495" s="195" t="n"/>
      <c r="AA495" s="195" t="n"/>
    </row>
    <row r="496">
      <c r="A496" s="195" t="n"/>
      <c r="B496" s="183" t="n">
        <v>474</v>
      </c>
      <c r="C496" s="195" t="inlineStr">
        <is>
          <t>SANTOS COETO AMPARO</t>
        </is>
      </c>
      <c r="D496" s="544" t="n">
        <v>300</v>
      </c>
      <c r="E496" s="545" t="n">
        <v>150</v>
      </c>
      <c r="F496" s="183" t="n"/>
      <c r="G496" s="546" t="n">
        <v>320</v>
      </c>
      <c r="H496" s="183" t="n"/>
      <c r="I496" s="195" t="n">
        <v>1</v>
      </c>
      <c r="J496" s="196" t="n"/>
      <c r="K496" s="195" t="n"/>
      <c r="L496" s="195" t="n"/>
      <c r="M496" s="195" t="inlineStr">
        <is>
          <t>13 PTE Y 17 SUR</t>
        </is>
      </c>
      <c r="N496" s="195" t="n">
        <v>2026</v>
      </c>
      <c r="O496" s="195" t="n"/>
      <c r="P496" s="195" t="n"/>
      <c r="Q496" s="195" t="n"/>
      <c r="R496" s="195" t="n"/>
      <c r="S496" s="195" t="n"/>
      <c r="T496" s="195" t="n"/>
      <c r="U496" s="195" t="n"/>
      <c r="V496" s="195" t="n"/>
      <c r="W496" s="195" t="n"/>
      <c r="X496" s="195" t="n"/>
      <c r="Y496" s="195" t="n"/>
      <c r="Z496" s="195" t="n"/>
      <c r="AA496" s="195" t="n"/>
      <c r="AB496" s="93" t="inlineStr">
        <is>
          <t>PENDIENTE INASISTENCIAS</t>
        </is>
      </c>
    </row>
    <row r="497">
      <c r="A497" s="195" t="n"/>
      <c r="B497" s="183" t="n">
        <v>475</v>
      </c>
      <c r="C497" s="195" t="inlineStr">
        <is>
          <t>SANTOS COETO MARTHA</t>
        </is>
      </c>
      <c r="D497" s="544" t="n">
        <v>300</v>
      </c>
      <c r="E497" s="545" t="n">
        <v>150</v>
      </c>
      <c r="F497" s="183" t="n">
        <v>1</v>
      </c>
      <c r="G497" s="546" t="n">
        <v>320</v>
      </c>
      <c r="H497" s="183" t="n"/>
      <c r="I497" s="195" t="n"/>
      <c r="J497" s="196" t="n"/>
      <c r="K497" s="195" t="n"/>
      <c r="L497" s="195" t="n"/>
      <c r="M497" s="195" t="inlineStr">
        <is>
          <t>17 SUR ENTRE 11 Y 13 PTE.</t>
        </is>
      </c>
      <c r="N497" s="195" t="n">
        <v>2026</v>
      </c>
      <c r="O497" s="195" t="n"/>
      <c r="P497" s="195" t="n"/>
      <c r="Q497" s="195" t="n"/>
      <c r="R497" s="195" t="n"/>
      <c r="S497" s="195" t="n"/>
      <c r="T497" s="195" t="n"/>
      <c r="U497" s="195" t="n"/>
      <c r="V497" s="195" t="n"/>
      <c r="W497" s="195" t="n"/>
      <c r="X497" s="195" t="n"/>
      <c r="Y497" s="195" t="n"/>
      <c r="Z497" s="195" t="n"/>
      <c r="AA497" s="195" t="n"/>
      <c r="AB497" s="93" t="inlineStr">
        <is>
          <t>PAGO 2 INASISTENCIAS</t>
        </is>
      </c>
    </row>
    <row r="498">
      <c r="A498" s="195" t="n"/>
      <c r="B498" s="183" t="inlineStr">
        <is>
          <t>475 A</t>
        </is>
      </c>
      <c r="C498" s="195" t="inlineStr">
        <is>
          <t>LUNA SANTOS MARTHA VERONICA</t>
        </is>
      </c>
      <c r="D498" s="544" t="n">
        <v>300</v>
      </c>
      <c r="E498" s="545" t="n">
        <v>150</v>
      </c>
      <c r="F498" s="183" t="n"/>
      <c r="G498" s="546" t="n"/>
      <c r="H498" s="183" t="n"/>
      <c r="I498" s="195" t="n"/>
      <c r="J498" s="196" t="n"/>
      <c r="K498" s="195" t="n"/>
      <c r="L498" s="195" t="n"/>
      <c r="M498" s="195" t="inlineStr">
        <is>
          <t>17 SUR ENTRE 11 Y 13 PTE.</t>
        </is>
      </c>
      <c r="N498" s="195" t="n">
        <v>2025</v>
      </c>
      <c r="O498" s="195" t="inlineStr">
        <is>
          <t>PAGADO</t>
        </is>
      </c>
      <c r="P498" s="195" t="inlineStr">
        <is>
          <t>PAGADO</t>
        </is>
      </c>
      <c r="Q498" s="195" t="inlineStr">
        <is>
          <t>PAGADO</t>
        </is>
      </c>
      <c r="R498" s="195" t="n"/>
      <c r="S498" s="195" t="n"/>
      <c r="T498" s="195" t="n"/>
      <c r="U498" s="195" t="n"/>
      <c r="V498" s="195" t="n"/>
      <c r="W498" s="195" t="n"/>
      <c r="X498" s="195" t="n"/>
      <c r="Y498" s="195" t="n"/>
      <c r="Z498" s="195" t="n"/>
      <c r="AA498" s="195" t="n"/>
      <c r="AB498" s="93" t="n"/>
    </row>
    <row r="499">
      <c r="A499" s="195" t="n"/>
      <c r="B499" s="183" t="n">
        <v>476</v>
      </c>
      <c r="C499" s="195" t="inlineStr">
        <is>
          <t>SANTOS DEONATE ANTONIO</t>
        </is>
      </c>
      <c r="D499" s="544" t="n"/>
      <c r="E499" s="545" t="n"/>
      <c r="F499" s="183" t="n">
        <v>1</v>
      </c>
      <c r="G499" s="546" t="n"/>
      <c r="H499" s="183" t="n"/>
      <c r="I499" s="195" t="n"/>
      <c r="J499" s="196" t="n"/>
      <c r="K499" s="195" t="n"/>
      <c r="L499" s="195" t="inlineStr">
        <is>
          <t>CORTADA 12 DE AGOSTO 2024</t>
        </is>
      </c>
      <c r="M499" s="195" t="inlineStr">
        <is>
          <t xml:space="preserve">17 SUR ENTRE 13 Y 15 PTE. </t>
        </is>
      </c>
      <c r="N499" s="195" t="n">
        <v>2016</v>
      </c>
      <c r="O499" s="195" t="inlineStr">
        <is>
          <t>PAGADO</t>
        </is>
      </c>
      <c r="P499" s="195" t="inlineStr">
        <is>
          <t>PAGADO</t>
        </is>
      </c>
      <c r="Q499" s="195" t="inlineStr">
        <is>
          <t>PAGADO</t>
        </is>
      </c>
      <c r="R499" s="195" t="inlineStr">
        <is>
          <t>PAGADO</t>
        </is>
      </c>
      <c r="S499" s="195" t="inlineStr">
        <is>
          <t>PAGADO</t>
        </is>
      </c>
      <c r="T499" s="195" t="inlineStr">
        <is>
          <t>PAGADO</t>
        </is>
      </c>
      <c r="U499" s="195" t="inlineStr">
        <is>
          <t>PAGADO</t>
        </is>
      </c>
      <c r="V499" s="195" t="inlineStr">
        <is>
          <t>PAGADO</t>
        </is>
      </c>
      <c r="W499" s="195" t="inlineStr">
        <is>
          <t>PAGADO</t>
        </is>
      </c>
      <c r="X499" s="195" t="inlineStr">
        <is>
          <t>PAGADO</t>
        </is>
      </c>
      <c r="Y499" s="195" t="n"/>
      <c r="Z499" s="195" t="n"/>
      <c r="AA499" s="195" t="n"/>
    </row>
    <row r="500">
      <c r="A500" s="195" t="n"/>
      <c r="B500" s="183" t="n">
        <v>477</v>
      </c>
      <c r="C500" s="195" t="inlineStr">
        <is>
          <t>SANTOS DEONATE  MARIA  DEL CARMEN</t>
        </is>
      </c>
      <c r="D500" s="544" t="n">
        <v>300</v>
      </c>
      <c r="E500" s="545" t="n">
        <v>150</v>
      </c>
      <c r="F500" s="183" t="n">
        <v>1</v>
      </c>
      <c r="G500" s="546" t="n">
        <v>320</v>
      </c>
      <c r="H500" s="183" t="n"/>
      <c r="I500" s="195" t="n"/>
      <c r="J500" s="196" t="n"/>
      <c r="K500" s="195" t="n"/>
      <c r="L500" s="195" t="inlineStr">
        <is>
          <t>CORTADA 22 DE NOVIEMBRE DE 2024</t>
        </is>
      </c>
      <c r="M500" s="195" t="inlineStr">
        <is>
          <t xml:space="preserve">17 SUR ENTRE 13 Y 15 PTE. </t>
        </is>
      </c>
      <c r="N500" s="195" t="n">
        <v>2019</v>
      </c>
      <c r="O500" s="195" t="inlineStr">
        <is>
          <t>PAGADO</t>
        </is>
      </c>
      <c r="P500" s="195" t="inlineStr">
        <is>
          <t>PAGADO</t>
        </is>
      </c>
      <c r="Q500" s="195" t="inlineStr">
        <is>
          <t>PAGADO</t>
        </is>
      </c>
      <c r="R500" s="195" t="inlineStr">
        <is>
          <t>PAGADO</t>
        </is>
      </c>
      <c r="S500" s="195" t="n"/>
      <c r="T500" s="195" t="n"/>
      <c r="U500" s="195" t="n"/>
      <c r="V500" s="195" t="n"/>
      <c r="W500" s="195" t="n"/>
      <c r="X500" s="195" t="n"/>
      <c r="Y500" s="195" t="n"/>
      <c r="Z500" s="195" t="n"/>
      <c r="AA500" s="195" t="n"/>
    </row>
    <row r="501">
      <c r="A501" s="195" t="n"/>
      <c r="B501" s="183" t="n">
        <v>478</v>
      </c>
      <c r="C501" s="195" t="inlineStr">
        <is>
          <t>SANTOS DEONATE EULALIO</t>
        </is>
      </c>
      <c r="D501" s="544" t="n">
        <v>300</v>
      </c>
      <c r="E501" s="545" t="n">
        <v>150</v>
      </c>
      <c r="F501" s="183" t="n">
        <v>1</v>
      </c>
      <c r="G501" s="546" t="n"/>
      <c r="H501" s="183" t="n"/>
      <c r="I501" s="195" t="n"/>
      <c r="J501" s="196" t="n"/>
      <c r="K501" s="195" t="n"/>
      <c r="L501" s="195" t="inlineStr">
        <is>
          <t>CORTADA 22 DE NOVIEMBRE DE 2024</t>
        </is>
      </c>
      <c r="M501" s="195" t="inlineStr">
        <is>
          <t xml:space="preserve">17 SUR ENTRE 13 Y 15 PTE. </t>
        </is>
      </c>
      <c r="N501" s="195" t="n">
        <v>2026</v>
      </c>
      <c r="O501" s="195" t="n"/>
      <c r="P501" s="195" t="n"/>
      <c r="Q501" s="195" t="n"/>
      <c r="R501" s="195" t="n"/>
      <c r="S501" s="195" t="n"/>
      <c r="T501" s="195" t="n"/>
      <c r="U501" s="195" t="n"/>
      <c r="V501" s="195" t="n"/>
      <c r="W501" s="195" t="n"/>
      <c r="X501" s="195" t="n"/>
      <c r="Y501" s="195" t="n"/>
      <c r="Z501" s="195" t="n"/>
      <c r="AA501" s="195" t="n"/>
    </row>
    <row r="502">
      <c r="A502" s="195" t="n"/>
      <c r="B502" s="183" t="n">
        <v>479</v>
      </c>
      <c r="C502" s="195" t="inlineStr">
        <is>
          <t>SANTOS DEONATE GILBERTO</t>
        </is>
      </c>
      <c r="D502" s="544" t="n">
        <v>300</v>
      </c>
      <c r="E502" s="545" t="n">
        <v>150</v>
      </c>
      <c r="F502" s="183" t="n">
        <v>1</v>
      </c>
      <c r="G502" s="546" t="n">
        <v>320</v>
      </c>
      <c r="H502" s="183" t="n"/>
      <c r="I502" s="195" t="n"/>
      <c r="J502" s="196" t="n"/>
      <c r="K502" s="195" t="n"/>
      <c r="L502" s="195" t="inlineStr">
        <is>
          <t>SE LE RECONECTO 2 DE DICIEMBRE 2024</t>
        </is>
      </c>
      <c r="M502" s="195" t="inlineStr">
        <is>
          <t>17 SUR ENTRE 13 Y 15 PTE</t>
        </is>
      </c>
      <c r="N502" s="195" t="n">
        <v>2025</v>
      </c>
      <c r="O502" s="195" t="inlineStr">
        <is>
          <t>PAGADO</t>
        </is>
      </c>
      <c r="P502" s="195" t="inlineStr">
        <is>
          <t>PAGADO</t>
        </is>
      </c>
      <c r="Q502" s="195" t="inlineStr">
        <is>
          <t>PAGDO</t>
        </is>
      </c>
      <c r="R502" s="195" t="inlineStr">
        <is>
          <t>PAGADO</t>
        </is>
      </c>
      <c r="S502" s="195" t="inlineStr">
        <is>
          <t>PAGADO</t>
        </is>
      </c>
      <c r="T502" s="195" t="inlineStr">
        <is>
          <t>PAGADO</t>
        </is>
      </c>
      <c r="U502" s="195" t="inlineStr">
        <is>
          <t>PAGADO</t>
        </is>
      </c>
      <c r="V502" s="195" t="n"/>
      <c r="W502" s="195" t="n"/>
      <c r="X502" s="195" t="n"/>
      <c r="Y502" s="195" t="n"/>
      <c r="Z502" s="195" t="n"/>
      <c r="AA502" s="195" t="n"/>
    </row>
    <row r="503">
      <c r="A503" s="195" t="n"/>
      <c r="B503" s="183" t="n">
        <v>480</v>
      </c>
      <c r="C503" s="195" t="inlineStr">
        <is>
          <t>SANTOS DEONATE JUANA</t>
        </is>
      </c>
      <c r="D503" s="544" t="n">
        <v>300</v>
      </c>
      <c r="E503" s="545" t="n">
        <v>150</v>
      </c>
      <c r="F503" s="183" t="n">
        <v>1</v>
      </c>
      <c r="G503" s="546" t="n">
        <v>320</v>
      </c>
      <c r="H503" s="183" t="n"/>
      <c r="I503" s="195" t="n"/>
      <c r="J503" s="196" t="n"/>
      <c r="K503" s="195" t="n"/>
      <c r="L503" s="195" t="inlineStr">
        <is>
          <t>SE LE RECONECTO 2 DE DICIEMBRE 2024</t>
        </is>
      </c>
      <c r="M503" s="195" t="inlineStr">
        <is>
          <t xml:space="preserve">17 SUR ENTRE 13 Y 15 PTE. </t>
        </is>
      </c>
      <c r="N503" s="195" t="n">
        <v>2025</v>
      </c>
      <c r="O503" s="195" t="inlineStr">
        <is>
          <t>PAGADO</t>
        </is>
      </c>
      <c r="P503" s="195" t="inlineStr">
        <is>
          <t>PAGADO</t>
        </is>
      </c>
      <c r="Q503" s="195" t="inlineStr">
        <is>
          <t>PAGADO</t>
        </is>
      </c>
      <c r="R503" s="195" t="inlineStr">
        <is>
          <t>PAGADO</t>
        </is>
      </c>
      <c r="S503" s="195" t="inlineStr">
        <is>
          <t>PAGADO</t>
        </is>
      </c>
      <c r="T503" s="195" t="inlineStr">
        <is>
          <t>PAGADO</t>
        </is>
      </c>
      <c r="U503" s="195" t="inlineStr">
        <is>
          <t>PAGADO</t>
        </is>
      </c>
      <c r="V503" s="195" t="inlineStr">
        <is>
          <t>PAGADO</t>
        </is>
      </c>
      <c r="W503" s="195" t="inlineStr">
        <is>
          <t>PAGADO</t>
        </is>
      </c>
      <c r="X503" s="195" t="n"/>
      <c r="Y503" s="195" t="n"/>
      <c r="Z503" s="195" t="n"/>
      <c r="AA503" s="195" t="n"/>
    </row>
    <row r="504">
      <c r="A504" s="195" t="n"/>
      <c r="B504" s="183" t="n">
        <v>481</v>
      </c>
      <c r="C504" s="195" t="inlineStr">
        <is>
          <t>SANTOS DEONATE PASCUAL</t>
        </is>
      </c>
      <c r="D504" s="544" t="n">
        <v>300</v>
      </c>
      <c r="E504" s="545" t="n">
        <v>150</v>
      </c>
      <c r="F504" s="183" t="n">
        <v>1</v>
      </c>
      <c r="G504" s="546" t="n">
        <v>320</v>
      </c>
      <c r="H504" s="183" t="n"/>
      <c r="I504" s="195" t="n"/>
      <c r="J504" s="196" t="n"/>
      <c r="K504" s="195" t="n"/>
      <c r="L504" s="195" t="n"/>
      <c r="M504" s="195" t="inlineStr">
        <is>
          <t xml:space="preserve">17 SUR ENTRE 13 Y 15 PTE. </t>
        </is>
      </c>
      <c r="N504" s="195" t="n">
        <v>2025</v>
      </c>
      <c r="O504" s="195" t="inlineStr">
        <is>
          <t>PAGADO</t>
        </is>
      </c>
      <c r="P504" s="195" t="inlineStr">
        <is>
          <t>PAGADO</t>
        </is>
      </c>
      <c r="Q504" s="195" t="inlineStr">
        <is>
          <t>PAGADO</t>
        </is>
      </c>
      <c r="R504" s="195" t="n"/>
      <c r="S504" s="195" t="n"/>
      <c r="T504" s="195" t="n"/>
      <c r="U504" s="195" t="n"/>
      <c r="V504" s="195" t="n"/>
      <c r="W504" s="195" t="n"/>
      <c r="X504" s="195" t="n"/>
      <c r="Y504" s="195" t="n"/>
      <c r="Z504" s="195" t="n"/>
      <c r="AA504" s="195" t="n"/>
    </row>
    <row r="505">
      <c r="A505" s="195" t="n"/>
      <c r="B505" s="183" t="n">
        <v>482</v>
      </c>
      <c r="C505" s="195" t="inlineStr">
        <is>
          <t>SANTOS FLORES GENOVEVA</t>
        </is>
      </c>
      <c r="D505" s="544" t="n">
        <v>300</v>
      </c>
      <c r="E505" s="545" t="n">
        <v>150</v>
      </c>
      <c r="F505" s="183" t="n">
        <v>1</v>
      </c>
      <c r="G505" s="546" t="n">
        <v>320</v>
      </c>
      <c r="H505" s="183" t="n"/>
      <c r="I505" s="195" t="n"/>
      <c r="J505" s="196" t="n"/>
      <c r="K505" s="195" t="n"/>
      <c r="L505" s="195" t="n"/>
      <c r="M505" s="195" t="inlineStr">
        <is>
          <t xml:space="preserve">11 SUR ENTRE 15 Y 17 PTE. </t>
        </is>
      </c>
      <c r="N505" s="195" t="n">
        <v>2026</v>
      </c>
      <c r="O505" s="195" t="n"/>
      <c r="P505" s="195" t="n"/>
      <c r="Q505" s="195" t="n"/>
      <c r="R505" s="195" t="n"/>
      <c r="S505" s="195" t="n"/>
      <c r="T505" s="195" t="n"/>
      <c r="U505" s="195" t="n"/>
      <c r="V505" s="195" t="n"/>
      <c r="W505" s="195" t="n"/>
      <c r="X505" s="195" t="n"/>
      <c r="Y505" s="195" t="n"/>
      <c r="Z505" s="195" t="n"/>
      <c r="AA505" s="195" t="n"/>
    </row>
    <row r="506">
      <c r="A506" s="195" t="n"/>
      <c r="B506" s="183" t="n">
        <v>483</v>
      </c>
      <c r="C506" s="195" t="inlineStr">
        <is>
          <t>SANTOS FLORES PEDRO BERNARDINO</t>
        </is>
      </c>
      <c r="D506" s="544" t="n">
        <v>300</v>
      </c>
      <c r="E506" s="545" t="n">
        <v>150</v>
      </c>
      <c r="F506" s="183" t="n">
        <v>1</v>
      </c>
      <c r="G506" s="546" t="n">
        <v>320</v>
      </c>
      <c r="H506" s="183" t="n"/>
      <c r="I506" s="195" t="n"/>
      <c r="J506" s="196" t="n"/>
      <c r="K506" s="195" t="n"/>
      <c r="L506" s="195" t="n"/>
      <c r="M506" s="195" t="inlineStr">
        <is>
          <t>11 SUR NO. 1508</t>
        </is>
      </c>
      <c r="N506" s="195" t="n">
        <v>2026</v>
      </c>
      <c r="O506" s="195" t="n"/>
      <c r="P506" s="195" t="n"/>
      <c r="Q506" s="195" t="n"/>
      <c r="R506" s="195" t="n"/>
      <c r="S506" s="195" t="n"/>
      <c r="T506" s="195" t="n"/>
      <c r="U506" s="195" t="n"/>
      <c r="V506" s="195" t="n"/>
      <c r="W506" s="195" t="n"/>
      <c r="X506" s="195" t="n"/>
      <c r="Y506" s="195" t="n"/>
      <c r="Z506" s="195" t="n"/>
      <c r="AA506" s="195" t="n"/>
    </row>
    <row r="507">
      <c r="A507" s="195" t="n"/>
      <c r="B507" s="183" t="n">
        <v>484</v>
      </c>
      <c r="C507" s="195" t="inlineStr">
        <is>
          <t>SANTOS GARCES CAYETANO</t>
        </is>
      </c>
      <c r="D507" s="544" t="n">
        <v>300</v>
      </c>
      <c r="E507" s="545" t="n">
        <v>150</v>
      </c>
      <c r="F507" s="183" t="n">
        <v>1</v>
      </c>
      <c r="G507" s="546" t="n"/>
      <c r="H507" s="183" t="n"/>
      <c r="I507" s="195" t="n"/>
      <c r="J507" s="196" t="n"/>
      <c r="K507" s="195" t="n"/>
      <c r="L507" s="195" t="n"/>
      <c r="M507" s="195" t="inlineStr">
        <is>
          <t>17 SUR ESQ. 15 PTE-</t>
        </is>
      </c>
      <c r="N507" s="195" t="n">
        <v>2026</v>
      </c>
      <c r="O507" s="195" t="n"/>
      <c r="P507" s="195" t="n"/>
      <c r="Q507" s="195" t="n"/>
      <c r="R507" s="195" t="n"/>
      <c r="S507" s="195" t="n"/>
      <c r="T507" s="195" t="n"/>
      <c r="U507" s="195" t="n"/>
      <c r="V507" s="195" t="n"/>
      <c r="W507" s="195" t="n"/>
      <c r="X507" s="195" t="n"/>
      <c r="Y507" s="195" t="n"/>
      <c r="Z507" s="195" t="n"/>
      <c r="AA507" s="195" t="n"/>
    </row>
    <row r="508" ht="15" customFormat="1" customHeight="1" s="93">
      <c r="A508" s="169" t="inlineStr">
        <is>
          <t>BAJA</t>
        </is>
      </c>
      <c r="B508" s="170" t="n">
        <v>485</v>
      </c>
      <c r="C508" s="172" t="inlineStr">
        <is>
          <t>SANTOS GARCES PASCUAL</t>
        </is>
      </c>
      <c r="D508" s="549" t="n"/>
      <c r="E508" s="550" t="n"/>
      <c r="F508" s="170" t="n">
        <v>1</v>
      </c>
      <c r="G508" s="551" t="n">
        <v>320</v>
      </c>
      <c r="H508" s="170" t="n"/>
      <c r="I508" s="172" t="n"/>
      <c r="J508" s="173" t="n"/>
      <c r="K508" s="172" t="n"/>
      <c r="L508" s="172" t="inlineStr">
        <is>
          <t>CORTADA 12 DE AGOSTO 2024</t>
        </is>
      </c>
      <c r="M508" s="172" t="inlineStr">
        <is>
          <t xml:space="preserve">17 SUR ENTRE 13 Y 15 PTE. </t>
        </is>
      </c>
      <c r="N508" s="172" t="n">
        <v>2020</v>
      </c>
      <c r="O508" s="172" t="inlineStr">
        <is>
          <t>PAGADO</t>
        </is>
      </c>
      <c r="P508" s="172" t="inlineStr">
        <is>
          <t>PAGADO</t>
        </is>
      </c>
      <c r="Q508" s="172" t="inlineStr">
        <is>
          <t>PAGADO</t>
        </is>
      </c>
      <c r="R508" s="172" t="inlineStr">
        <is>
          <t>PAGADO</t>
        </is>
      </c>
      <c r="S508" s="172" t="inlineStr">
        <is>
          <t>PAGADO</t>
        </is>
      </c>
      <c r="T508" s="172" t="inlineStr">
        <is>
          <t>PAGADO</t>
        </is>
      </c>
      <c r="U508" s="172" t="inlineStr">
        <is>
          <t>PAGADO</t>
        </is>
      </c>
      <c r="V508" s="172" t="inlineStr">
        <is>
          <t>PAGADO</t>
        </is>
      </c>
      <c r="W508" s="172" t="inlineStr">
        <is>
          <t>PAGADO</t>
        </is>
      </c>
      <c r="X508" s="172" t="inlineStr">
        <is>
          <t>PAGADO</t>
        </is>
      </c>
      <c r="Y508" s="172" t="inlineStr">
        <is>
          <t>PAGADO</t>
        </is>
      </c>
      <c r="Z508" s="172" t="n"/>
      <c r="AA508" s="169" t="inlineStr">
        <is>
          <t>BAJA</t>
        </is>
      </c>
    </row>
    <row r="509">
      <c r="A509" s="195" t="n"/>
      <c r="B509" s="183" t="n">
        <v>486</v>
      </c>
      <c r="C509" s="195" t="inlineStr">
        <is>
          <t>SANTOS GARCIA ADRIAN</t>
        </is>
      </c>
      <c r="D509" s="544" t="n">
        <v>300</v>
      </c>
      <c r="E509" s="545" t="n">
        <v>150</v>
      </c>
      <c r="F509" s="183" t="n">
        <v>1</v>
      </c>
      <c r="G509" s="546" t="n">
        <v>320</v>
      </c>
      <c r="H509" s="183" t="n"/>
      <c r="I509" s="195" t="n"/>
      <c r="J509" s="196" t="n"/>
      <c r="K509" s="195" t="n"/>
      <c r="L509" s="195" t="n"/>
      <c r="M509" s="195" t="inlineStr">
        <is>
          <t>9 SUR ESQ. 15 Y 17 PTE</t>
        </is>
      </c>
      <c r="N509" s="195" t="n">
        <v>2026</v>
      </c>
      <c r="O509" s="195" t="n"/>
      <c r="P509" s="195" t="n"/>
      <c r="Q509" s="195" t="n"/>
      <c r="R509" s="195" t="n"/>
      <c r="S509" s="195" t="n"/>
      <c r="T509" s="195" t="n"/>
      <c r="U509" s="195" t="n"/>
      <c r="V509" s="195" t="n"/>
      <c r="W509" s="195" t="n"/>
      <c r="X509" s="195" t="n"/>
      <c r="Y509" s="195" t="n"/>
      <c r="Z509" s="195" t="n"/>
      <c r="AA509" s="195" t="n"/>
    </row>
    <row r="510">
      <c r="A510" s="195" t="n"/>
      <c r="B510" s="183" t="n">
        <v>487</v>
      </c>
      <c r="C510" s="195" t="inlineStr">
        <is>
          <t>SANTOS GARCIA JAVIER</t>
        </is>
      </c>
      <c r="D510" s="544" t="n">
        <v>300</v>
      </c>
      <c r="E510" s="545" t="n">
        <v>150</v>
      </c>
      <c r="F510" s="183" t="n">
        <v>1</v>
      </c>
      <c r="G510" s="546" t="n">
        <v>640</v>
      </c>
      <c r="H510" s="183" t="n"/>
      <c r="I510" s="195" t="n"/>
      <c r="J510" s="196" t="n"/>
      <c r="K510" s="195" t="n"/>
      <c r="L510" s="195" t="n"/>
      <c r="M510" s="195" t="inlineStr">
        <is>
          <t>15 PTE. ESQ. 9 SUR</t>
        </is>
      </c>
      <c r="N510" s="195" t="n">
        <v>2026</v>
      </c>
      <c r="O510" s="195" t="n"/>
      <c r="P510" s="195" t="n"/>
      <c r="Q510" s="195" t="n"/>
      <c r="R510" s="195" t="n"/>
      <c r="S510" s="195" t="n"/>
      <c r="T510" s="195" t="n"/>
      <c r="U510" s="195" t="n"/>
      <c r="V510" s="195" t="n"/>
      <c r="W510" s="195" t="n"/>
      <c r="X510" s="195" t="n"/>
      <c r="Y510" s="195" t="n"/>
      <c r="Z510" s="195" t="n"/>
      <c r="AA510" s="195" t="n"/>
    </row>
    <row r="511">
      <c r="A511" s="195" t="n"/>
      <c r="B511" s="183" t="n">
        <v>488</v>
      </c>
      <c r="C511" s="195" t="inlineStr">
        <is>
          <t>SANTOS GARCIA MARIA DE LOS ANGELES</t>
        </is>
      </c>
      <c r="D511" s="544" t="n">
        <v>300</v>
      </c>
      <c r="E511" s="545" t="n">
        <v>150</v>
      </c>
      <c r="F511" s="183" t="n">
        <v>1</v>
      </c>
      <c r="G511" s="546" t="n">
        <v>320</v>
      </c>
      <c r="H511" s="183" t="n"/>
      <c r="I511" s="195" t="n"/>
      <c r="J511" s="196" t="n"/>
      <c r="K511" s="195" t="n"/>
      <c r="L511" s="195" t="n"/>
      <c r="M511" s="195" t="inlineStr">
        <is>
          <t>17 SUR ENTRE 17 PTE. Y CANAL</t>
        </is>
      </c>
      <c r="N511" s="195" t="n">
        <v>2026</v>
      </c>
      <c r="O511" s="195" t="n"/>
      <c r="P511" s="195" t="n"/>
      <c r="Q511" s="195" t="n"/>
      <c r="R511" s="195" t="n"/>
      <c r="S511" s="195" t="n"/>
      <c r="T511" s="195" t="n"/>
      <c r="U511" s="195" t="n"/>
      <c r="V511" s="195" t="n"/>
      <c r="W511" s="195" t="n"/>
      <c r="X511" s="195" t="n"/>
      <c r="Y511" s="195" t="n"/>
      <c r="Z511" s="195" t="n"/>
      <c r="AA511" s="195" t="n"/>
    </row>
    <row r="512">
      <c r="A512" s="195" t="n"/>
      <c r="B512" s="183" t="n">
        <v>489</v>
      </c>
      <c r="C512" s="195" t="inlineStr">
        <is>
          <t>SANTOS GARCIA MIGUEL ANGEL</t>
        </is>
      </c>
      <c r="D512" s="544" t="n">
        <v>300</v>
      </c>
      <c r="E512" s="545" t="n">
        <v>150</v>
      </c>
      <c r="F512" s="183" t="n">
        <v>1</v>
      </c>
      <c r="G512" s="546" t="n">
        <v>320</v>
      </c>
      <c r="H512" s="183" t="n"/>
      <c r="I512" s="195" t="n"/>
      <c r="J512" s="196" t="n"/>
      <c r="K512" s="195" t="n"/>
      <c r="L512" s="195" t="n"/>
      <c r="M512" s="195" t="inlineStr">
        <is>
          <t>11 SUR NO. 1508</t>
        </is>
      </c>
      <c r="N512" s="195" t="n">
        <v>2026</v>
      </c>
      <c r="O512" s="195" t="n"/>
      <c r="P512" s="195" t="n"/>
      <c r="Q512" s="195" t="n"/>
      <c r="R512" s="195" t="n"/>
      <c r="S512" s="195" t="n"/>
      <c r="T512" s="195" t="n"/>
      <c r="U512" s="195" t="n"/>
      <c r="V512" s="195" t="n"/>
      <c r="W512" s="195" t="n"/>
      <c r="X512" s="195" t="n"/>
      <c r="Y512" s="195" t="n"/>
      <c r="Z512" s="195" t="n"/>
      <c r="AA512" s="195" t="n"/>
    </row>
    <row r="513">
      <c r="A513" s="195" t="n"/>
      <c r="B513" s="183" t="n">
        <v>490</v>
      </c>
      <c r="C513" s="195" t="inlineStr">
        <is>
          <t>SANTOS GARCIA PEDRO RAMON</t>
        </is>
      </c>
      <c r="D513" s="544" t="n">
        <v>300</v>
      </c>
      <c r="E513" s="545" t="n">
        <v>150</v>
      </c>
      <c r="F513" s="183" t="n">
        <v>1</v>
      </c>
      <c r="G513" s="546" t="n">
        <v>320</v>
      </c>
      <c r="H513" s="183" t="n"/>
      <c r="I513" s="195" t="n"/>
      <c r="J513" s="196" t="n"/>
      <c r="K513" s="195" t="n"/>
      <c r="L513" s="195" t="n"/>
      <c r="M513" s="195" t="inlineStr">
        <is>
          <t>11 SUR NO. 1508</t>
        </is>
      </c>
      <c r="N513" s="195" t="n">
        <v>2026</v>
      </c>
      <c r="O513" s="195" t="n"/>
      <c r="P513" s="195" t="n"/>
      <c r="Q513" s="195" t="n"/>
      <c r="R513" s="195" t="n"/>
      <c r="S513" s="195" t="n"/>
      <c r="T513" s="195" t="n"/>
      <c r="U513" s="195" t="n"/>
      <c r="V513" s="195" t="n"/>
      <c r="W513" s="195" t="n"/>
      <c r="X513" s="195" t="n"/>
      <c r="Y513" s="195" t="n"/>
      <c r="Z513" s="195" t="n"/>
      <c r="AA513" s="195" t="n"/>
    </row>
    <row r="514">
      <c r="A514" s="195" t="n"/>
      <c r="B514" s="183" t="n">
        <v>491</v>
      </c>
      <c r="C514" s="195" t="inlineStr">
        <is>
          <t>SANTOS GARCIA SILVIA</t>
        </is>
      </c>
      <c r="D514" s="544" t="n">
        <v>300</v>
      </c>
      <c r="E514" s="545" t="n">
        <v>150</v>
      </c>
      <c r="F514" s="183" t="n">
        <v>2</v>
      </c>
      <c r="G514" s="546" t="n"/>
      <c r="H514" s="183" t="n"/>
      <c r="I514" s="195" t="n"/>
      <c r="J514" s="196" t="n"/>
      <c r="K514" s="195" t="n"/>
      <c r="L514" s="195" t="n"/>
      <c r="M514" s="195" t="inlineStr">
        <is>
          <t>17 SUR ENTRE 17 PONIENTE Y CANAL</t>
        </is>
      </c>
      <c r="N514" s="195" t="n">
        <v>2026</v>
      </c>
      <c r="O514" s="195" t="n"/>
      <c r="P514" s="195" t="n"/>
      <c r="Q514" s="195" t="n"/>
      <c r="R514" s="195" t="n"/>
      <c r="S514" s="195" t="n"/>
      <c r="T514" s="195" t="n"/>
      <c r="U514" s="195" t="n"/>
      <c r="V514" s="195" t="n"/>
      <c r="W514" s="195" t="n"/>
      <c r="X514" s="195" t="n"/>
      <c r="Y514" s="195" t="n"/>
      <c r="Z514" s="195" t="n"/>
      <c r="AA514" s="195" t="n"/>
    </row>
    <row r="515">
      <c r="A515" s="195" t="n"/>
      <c r="B515" s="183" t="n">
        <v>492</v>
      </c>
      <c r="C515" s="195" t="inlineStr">
        <is>
          <t xml:space="preserve">SANTOS HERNANDEZ MIGUEL </t>
        </is>
      </c>
      <c r="D515" s="544" t="n">
        <v>300</v>
      </c>
      <c r="E515" s="545" t="n">
        <v>150</v>
      </c>
      <c r="F515" s="183" t="n">
        <v>1</v>
      </c>
      <c r="G515" s="546" t="n">
        <v>320</v>
      </c>
      <c r="H515" s="183" t="n"/>
      <c r="I515" s="195" t="n"/>
      <c r="J515" s="196" t="n"/>
      <c r="K515" s="195" t="n"/>
      <c r="L515" s="195" t="n"/>
      <c r="M515" s="195" t="inlineStr">
        <is>
          <t>15 PTE. Y 19 SUR</t>
        </is>
      </c>
      <c r="N515" s="195" t="n">
        <v>2026</v>
      </c>
      <c r="O515" s="195" t="n"/>
      <c r="P515" s="195" t="n"/>
      <c r="Q515" s="195" t="n"/>
      <c r="R515" s="195" t="n"/>
      <c r="S515" s="195" t="n"/>
      <c r="T515" s="195" t="n"/>
      <c r="U515" s="195" t="n"/>
      <c r="V515" s="195" t="n"/>
      <c r="W515" s="195" t="n"/>
      <c r="X515" s="195" t="n"/>
      <c r="Y515" s="195" t="n"/>
      <c r="Z515" s="195" t="n"/>
      <c r="AA515" s="195" t="n"/>
    </row>
    <row r="516">
      <c r="A516" s="195" t="n"/>
      <c r="B516" s="183" t="n">
        <v>493</v>
      </c>
      <c r="C516" s="195" t="inlineStr">
        <is>
          <t>DOMINGUEZ CASTILLO JAVIER</t>
        </is>
      </c>
      <c r="D516" s="544" t="n">
        <v>300</v>
      </c>
      <c r="E516" s="545" t="n">
        <v>150</v>
      </c>
      <c r="F516" s="183" t="n">
        <v>1</v>
      </c>
      <c r="G516" s="546" t="n"/>
      <c r="H516" s="183" t="n"/>
      <c r="I516" s="195" t="n"/>
      <c r="J516" s="196" t="n"/>
      <c r="K516" s="195" t="n"/>
      <c r="L516" s="195" t="n"/>
      <c r="M516" s="195" t="inlineStr">
        <is>
          <t>17 PONIENTE 1702 ESQUINA CON 17 SUR</t>
        </is>
      </c>
      <c r="N516" s="195" t="n">
        <v>2026</v>
      </c>
      <c r="O516" s="195" t="n"/>
      <c r="P516" s="195" t="n"/>
      <c r="Q516" s="195" t="n"/>
      <c r="R516" s="195" t="n"/>
      <c r="S516" s="195" t="n"/>
      <c r="T516" s="195" t="n"/>
      <c r="U516" s="195" t="n"/>
      <c r="V516" s="195" t="n"/>
      <c r="W516" s="195" t="n"/>
      <c r="X516" s="195" t="n"/>
      <c r="Y516" s="195" t="n"/>
      <c r="Z516" s="195" t="n"/>
      <c r="AA516" s="195" t="n"/>
    </row>
    <row r="517">
      <c r="A517" s="195" t="n"/>
      <c r="B517" s="183" t="n">
        <v>494</v>
      </c>
      <c r="C517" s="195" t="inlineStr">
        <is>
          <t>SANTOS LOPEZ ALEXEI</t>
        </is>
      </c>
      <c r="D517" s="544" t="n">
        <v>300</v>
      </c>
      <c r="E517" s="545" t="n">
        <v>150</v>
      </c>
      <c r="F517" s="183" t="n">
        <v>1</v>
      </c>
      <c r="G517" s="546" t="n">
        <v>320</v>
      </c>
      <c r="H517" s="183" t="n"/>
      <c r="I517" s="195" t="n"/>
      <c r="J517" s="196" t="n"/>
      <c r="K517" s="195" t="n"/>
      <c r="L517" s="195" t="n"/>
      <c r="M517" s="195" t="inlineStr">
        <is>
          <t>17 SUR ENTRE 17 PTE. Y CANAL</t>
        </is>
      </c>
      <c r="N517" s="195" t="n">
        <v>2026</v>
      </c>
      <c r="O517" s="195" t="n"/>
      <c r="P517" s="195" t="n"/>
      <c r="Q517" s="195" t="n"/>
      <c r="R517" s="195" t="n"/>
      <c r="S517" s="195" t="n"/>
      <c r="T517" s="195" t="n"/>
      <c r="U517" s="195" t="n"/>
      <c r="V517" s="195" t="n"/>
      <c r="W517" s="195" t="n"/>
      <c r="X517" s="195" t="n"/>
      <c r="Y517" s="195" t="n"/>
      <c r="Z517" s="195" t="n"/>
      <c r="AA517" s="195" t="n"/>
    </row>
    <row r="518">
      <c r="A518" s="195" t="n"/>
      <c r="B518" s="183" t="n">
        <v>495</v>
      </c>
      <c r="C518" s="195" t="inlineStr">
        <is>
          <t xml:space="preserve">GARCIA  LOPEZ  PLACIDA TERESA </t>
        </is>
      </c>
      <c r="D518" s="544" t="n">
        <v>300</v>
      </c>
      <c r="E518" s="545" t="n">
        <v>150</v>
      </c>
      <c r="F518" s="183" t="n">
        <v>1</v>
      </c>
      <c r="G518" s="546" t="n">
        <v>320</v>
      </c>
      <c r="H518" s="183" t="n"/>
      <c r="I518" s="195" t="n"/>
      <c r="J518" s="196" t="n"/>
      <c r="K518" s="195" t="n"/>
      <c r="L518" s="195" t="n"/>
      <c r="M518" s="195" t="inlineStr">
        <is>
          <t xml:space="preserve">9 SUR Y 15 PTE, </t>
        </is>
      </c>
      <c r="N518" s="195" t="n">
        <v>2026</v>
      </c>
      <c r="O518" s="195" t="n"/>
      <c r="P518" s="195" t="n"/>
      <c r="Q518" s="195" t="n"/>
      <c r="R518" s="195" t="n"/>
      <c r="S518" s="195" t="n"/>
      <c r="T518" s="195" t="n"/>
      <c r="U518" s="195" t="n"/>
      <c r="V518" s="195" t="n"/>
      <c r="W518" s="195" t="n"/>
      <c r="X518" s="195" t="n"/>
      <c r="Y518" s="195" t="n"/>
      <c r="Z518" s="195" t="n"/>
      <c r="AA518" s="195" t="n"/>
    </row>
    <row r="519">
      <c r="A519" s="195" t="n"/>
      <c r="B519" s="183" t="n">
        <v>496</v>
      </c>
      <c r="C519" s="195" t="inlineStr">
        <is>
          <t>SANTOS LOPEZ MIJAIL</t>
        </is>
      </c>
      <c r="D519" s="544" t="n">
        <v>300</v>
      </c>
      <c r="E519" s="545" t="n">
        <v>150</v>
      </c>
      <c r="F519" s="183" t="n">
        <v>1</v>
      </c>
      <c r="G519" s="546" t="n">
        <v>320</v>
      </c>
      <c r="H519" s="183" t="n"/>
      <c r="I519" s="195" t="n"/>
      <c r="J519" s="196" t="n"/>
      <c r="K519" s="195" t="n"/>
      <c r="L519" s="195" t="n"/>
      <c r="M519" s="195" t="inlineStr">
        <is>
          <t>17 SUR ENTRE 17 PTE. Y CANAL</t>
        </is>
      </c>
      <c r="N519" s="195" t="n">
        <v>2026</v>
      </c>
      <c r="O519" s="195" t="n"/>
      <c r="P519" s="195" t="n"/>
      <c r="Q519" s="195" t="n"/>
      <c r="R519" s="195" t="n"/>
      <c r="S519" s="195" t="n"/>
      <c r="T519" s="195" t="n"/>
      <c r="U519" s="195" t="n"/>
      <c r="V519" s="195" t="n"/>
      <c r="W519" s="195" t="n"/>
      <c r="X519" s="195" t="n"/>
      <c r="Y519" s="195" t="n"/>
      <c r="Z519" s="195" t="n"/>
      <c r="AA519" s="195" t="n"/>
    </row>
    <row r="520">
      <c r="A520" s="195" t="n"/>
      <c r="B520" s="127" t="n">
        <v>497</v>
      </c>
      <c r="C520" s="195" t="inlineStr">
        <is>
          <t>SANTOS MARTINEZ GUILIANI CLAUDIA</t>
        </is>
      </c>
      <c r="D520" s="544" t="n">
        <v>300</v>
      </c>
      <c r="E520" s="545" t="n">
        <v>150</v>
      </c>
      <c r="F520" s="183" t="n">
        <v>1</v>
      </c>
      <c r="G520" s="546" t="n">
        <v>320</v>
      </c>
      <c r="H520" s="183" t="n"/>
      <c r="I520" s="195" t="n"/>
      <c r="J520" s="196" t="n"/>
      <c r="K520" s="195" t="n"/>
      <c r="L520" s="195" t="n"/>
      <c r="M520" s="195" t="inlineStr">
        <is>
          <t xml:space="preserve">15 PONIENTE Y 19 SUR </t>
        </is>
      </c>
      <c r="N520" s="195" t="n">
        <v>2026</v>
      </c>
      <c r="O520" s="195" t="n"/>
      <c r="P520" s="195" t="n"/>
      <c r="Q520" s="195" t="n"/>
      <c r="R520" s="195" t="n"/>
      <c r="S520" s="195" t="n"/>
      <c r="T520" s="195" t="n"/>
      <c r="U520" s="195" t="n"/>
      <c r="V520" s="195" t="n"/>
      <c r="W520" s="195" t="n"/>
      <c r="X520" s="195" t="n"/>
      <c r="Y520" s="195" t="n"/>
      <c r="Z520" s="195" t="n"/>
      <c r="AA520" s="195" t="n"/>
    </row>
    <row r="521">
      <c r="A521" s="195" t="n"/>
      <c r="B521" s="183" t="n">
        <v>498</v>
      </c>
      <c r="C521" s="195" t="inlineStr">
        <is>
          <t>SANTOS MARTINEZ JAVIER</t>
        </is>
      </c>
      <c r="D521" s="544" t="n">
        <v>600</v>
      </c>
      <c r="E521" s="545" t="n">
        <v>300</v>
      </c>
      <c r="F521" s="183" t="n">
        <v>2</v>
      </c>
      <c r="G521" s="546" t="n">
        <v>640</v>
      </c>
      <c r="H521" s="183" t="n"/>
      <c r="I521" s="195" t="n"/>
      <c r="J521" s="196" t="n"/>
      <c r="K521" s="195" t="n"/>
      <c r="L521" s="195" t="n"/>
      <c r="M521" s="195" t="inlineStr">
        <is>
          <t>15 PTE NO. 904</t>
        </is>
      </c>
      <c r="N521" s="195" t="n">
        <v>2026</v>
      </c>
      <c r="O521" s="195" t="n"/>
      <c r="P521" s="195" t="n"/>
      <c r="Q521" s="195" t="n"/>
      <c r="R521" s="195" t="n"/>
      <c r="S521" s="195" t="n"/>
      <c r="T521" s="195" t="n"/>
      <c r="U521" s="195" t="n"/>
      <c r="V521" s="195" t="n"/>
      <c r="W521" s="195" t="n"/>
      <c r="X521" s="195" t="n"/>
      <c r="Y521" s="195" t="n"/>
      <c r="Z521" s="195" t="n"/>
      <c r="AA521" s="195" t="n"/>
    </row>
    <row r="522">
      <c r="A522" s="195" t="n"/>
      <c r="B522" s="183" t="n">
        <v>499</v>
      </c>
      <c r="C522" s="195" t="inlineStr">
        <is>
          <t xml:space="preserve">SANTOS MELCHOR  JOSE GUADALUPE </t>
        </is>
      </c>
      <c r="D522" s="544" t="n">
        <v>300</v>
      </c>
      <c r="E522" s="545" t="n">
        <v>150</v>
      </c>
      <c r="F522" s="183" t="n">
        <v>1</v>
      </c>
      <c r="G522" s="546" t="n">
        <v>320</v>
      </c>
      <c r="H522" s="183" t="n"/>
      <c r="I522" s="195" t="n"/>
      <c r="J522" s="196" t="n"/>
      <c r="K522" s="195" t="n"/>
      <c r="L522" s="195" t="n"/>
      <c r="M522" s="195" t="inlineStr">
        <is>
          <t>PRIVADA 7 SUR ENTRE 15 Y 17 PTE.</t>
        </is>
      </c>
      <c r="N522" s="195" t="n">
        <v>2025</v>
      </c>
      <c r="O522" s="195" t="n"/>
      <c r="P522" s="195" t="n"/>
      <c r="Q522" s="195" t="n"/>
      <c r="R522" s="195" t="n"/>
      <c r="S522" s="195" t="n"/>
      <c r="T522" s="195" t="n"/>
      <c r="U522" s="195" t="n"/>
      <c r="V522" s="195" t="n"/>
      <c r="W522" s="195" t="n"/>
      <c r="X522" s="195" t="n"/>
      <c r="Y522" s="195" t="n"/>
      <c r="Z522" s="195" t="n"/>
      <c r="AA522" s="195" t="n"/>
    </row>
    <row r="523">
      <c r="A523" s="195" t="n"/>
      <c r="B523" s="183" t="n">
        <v>500</v>
      </c>
      <c r="C523" s="195" t="inlineStr">
        <is>
          <t>SANTOS NICASIO PAVEL</t>
        </is>
      </c>
      <c r="D523" s="544" t="n">
        <v>300</v>
      </c>
      <c r="E523" s="545" t="n">
        <v>150</v>
      </c>
      <c r="F523" s="183" t="n">
        <v>1</v>
      </c>
      <c r="G523" s="546" t="n">
        <v>320</v>
      </c>
      <c r="H523" s="183" t="n"/>
      <c r="I523" s="195" t="n"/>
      <c r="J523" s="196" t="n"/>
      <c r="K523" s="195" t="n"/>
      <c r="L523" s="195" t="n"/>
      <c r="M523" s="195" t="inlineStr">
        <is>
          <t xml:space="preserve">CALLE 15 PONIENTE </t>
        </is>
      </c>
      <c r="N523" s="195" t="n">
        <v>2026</v>
      </c>
      <c r="O523" s="195" t="n"/>
      <c r="P523" s="195" t="n"/>
      <c r="Q523" s="195" t="n"/>
      <c r="R523" s="195" t="n"/>
      <c r="S523" s="195" t="n"/>
      <c r="T523" s="195" t="n"/>
      <c r="U523" s="195" t="n"/>
      <c r="V523" s="195" t="n"/>
      <c r="W523" s="195" t="n"/>
      <c r="X523" s="195" t="n"/>
      <c r="Y523" s="195" t="n"/>
      <c r="Z523" s="195" t="n"/>
      <c r="AA523" s="195" t="n"/>
    </row>
    <row r="524">
      <c r="A524" s="195" t="n"/>
      <c r="B524" s="183" t="n">
        <v>501</v>
      </c>
      <c r="C524" s="195" t="inlineStr">
        <is>
          <t>MACHORRO ROMAN JUSTINA</t>
        </is>
      </c>
      <c r="D524" s="544" t="n">
        <v>300</v>
      </c>
      <c r="E524" s="545" t="n">
        <v>150</v>
      </c>
      <c r="F524" s="183" t="n">
        <v>1</v>
      </c>
      <c r="G524" s="546" t="n">
        <v>320</v>
      </c>
      <c r="H524" s="183" t="n"/>
      <c r="I524" s="195" t="n"/>
      <c r="J524" s="196" t="n"/>
      <c r="K524" s="195" t="n"/>
      <c r="L524" s="195" t="n"/>
      <c r="M524" s="195" t="inlineStr">
        <is>
          <t xml:space="preserve">19 PTE. ENTRE 7 Y 9 SUR </t>
        </is>
      </c>
      <c r="N524" s="195" t="n">
        <v>2026</v>
      </c>
      <c r="O524" s="195" t="n"/>
      <c r="P524" s="195" t="n"/>
      <c r="Q524" s="195" t="n"/>
      <c r="R524" s="195" t="n"/>
      <c r="S524" s="195" t="n"/>
      <c r="T524" s="195" t="n"/>
      <c r="U524" s="195" t="n"/>
      <c r="V524" s="195" t="n"/>
      <c r="W524" s="195" t="n"/>
      <c r="X524" s="195" t="n"/>
      <c r="Y524" s="195" t="n"/>
      <c r="Z524" s="195" t="n"/>
      <c r="AA524" s="195" t="n"/>
    </row>
    <row r="525">
      <c r="A525" s="195" t="n"/>
      <c r="B525" s="183" t="n">
        <v>502</v>
      </c>
      <c r="C525" s="195" t="inlineStr">
        <is>
          <t>SANTOS PELAEZ MARTIN</t>
        </is>
      </c>
      <c r="D525" s="544" t="n">
        <v>300</v>
      </c>
      <c r="E525" s="545" t="n">
        <v>150</v>
      </c>
      <c r="F525" s="183" t="n">
        <v>1</v>
      </c>
      <c r="G525" s="546" t="n">
        <v>320</v>
      </c>
      <c r="H525" s="183" t="n"/>
      <c r="I525" s="195" t="n"/>
      <c r="J525" s="196" t="n"/>
      <c r="K525" s="195" t="n"/>
      <c r="L525" s="195" t="n"/>
      <c r="M525" s="195" t="inlineStr">
        <is>
          <t>15 SUR NO. 1306</t>
        </is>
      </c>
      <c r="N525" s="195" t="n">
        <v>2026</v>
      </c>
      <c r="O525" s="195" t="n"/>
      <c r="P525" s="195" t="n"/>
      <c r="Q525" s="195" t="n"/>
      <c r="R525" s="195" t="n"/>
      <c r="S525" s="195" t="n"/>
      <c r="T525" s="195" t="n"/>
      <c r="U525" s="195" t="n"/>
      <c r="V525" s="195" t="n"/>
      <c r="W525" s="195" t="n"/>
      <c r="X525" s="195" t="n"/>
      <c r="Y525" s="195" t="n"/>
      <c r="Z525" s="195" t="n"/>
      <c r="AA525" s="195" t="n"/>
    </row>
    <row r="526">
      <c r="A526" s="195" t="n"/>
      <c r="B526" s="183" t="n">
        <v>503</v>
      </c>
      <c r="C526" s="195" t="inlineStr">
        <is>
          <t>SANTOS RODRIGUEZ MIGUEL</t>
        </is>
      </c>
      <c r="D526" s="544" t="n">
        <v>300</v>
      </c>
      <c r="E526" s="545" t="n">
        <v>150</v>
      </c>
      <c r="F526" s="183" t="n">
        <v>1</v>
      </c>
      <c r="G526" s="546" t="n"/>
      <c r="H526" s="183" t="n"/>
      <c r="I526" s="195" t="n"/>
      <c r="J526" s="196" t="n"/>
      <c r="K526" s="195" t="n"/>
      <c r="L526" s="195" t="n"/>
      <c r="M526" s="195" t="inlineStr">
        <is>
          <t>9 SUR 1305 ENTRE 13 Y 15 PTE</t>
        </is>
      </c>
      <c r="N526" s="195" t="n">
        <v>2026</v>
      </c>
      <c r="O526" s="195" t="n"/>
      <c r="P526" s="195" t="n"/>
      <c r="Q526" s="195" t="n"/>
      <c r="R526" s="195" t="n"/>
      <c r="S526" s="195" t="n"/>
      <c r="T526" s="195" t="n"/>
      <c r="U526" s="195" t="n"/>
      <c r="V526" s="195" t="n"/>
      <c r="W526" s="195" t="n"/>
      <c r="X526" s="195" t="n"/>
      <c r="Y526" s="195" t="n"/>
      <c r="Z526" s="195" t="n"/>
      <c r="AA526" s="195" t="n"/>
    </row>
    <row r="527" ht="15" customHeight="1" s="308">
      <c r="A527" s="195" t="n"/>
      <c r="B527" s="183" t="n">
        <v>504</v>
      </c>
      <c r="C527" s="195" t="inlineStr">
        <is>
          <t>CEBADA DE LOS SANTOS ALEJANDRO ROBERTO</t>
        </is>
      </c>
      <c r="D527" s="544" t="n">
        <v>300</v>
      </c>
      <c r="E527" s="545" t="n">
        <v>150</v>
      </c>
      <c r="F527" s="183" t="n"/>
      <c r="G527" s="546" t="n"/>
      <c r="H527" s="183" t="n"/>
      <c r="I527" s="195" t="n">
        <v>1</v>
      </c>
      <c r="J527" s="196" t="n"/>
      <c r="K527" s="195" t="n"/>
      <c r="L527" s="195" t="inlineStr">
        <is>
          <t>SE DIO DE ALTA 7 ENERO 20243</t>
        </is>
      </c>
      <c r="M527" s="195" t="inlineStr">
        <is>
          <t>17 PONIENTE ENTRE 13 Y15 SUR</t>
        </is>
      </c>
      <c r="N527" s="195" t="n">
        <v>2026</v>
      </c>
      <c r="O527" s="195" t="n"/>
      <c r="P527" s="195" t="n"/>
      <c r="Q527" s="195" t="n"/>
      <c r="R527" s="195" t="n"/>
      <c r="S527" s="195" t="n"/>
      <c r="T527" s="195" t="n"/>
      <c r="U527" s="195" t="n"/>
      <c r="V527" s="195" t="n"/>
      <c r="W527" s="195" t="n"/>
      <c r="X527" s="195" t="n"/>
      <c r="Y527" s="195" t="n"/>
      <c r="Z527" s="195" t="n"/>
      <c r="AA527" s="195" t="n"/>
    </row>
    <row r="528">
      <c r="A528" s="195" t="n"/>
      <c r="B528" s="183" t="n">
        <v>505</v>
      </c>
      <c r="C528" s="195" t="inlineStr">
        <is>
          <t xml:space="preserve">SANTOS ROSAS HUBERTA </t>
        </is>
      </c>
      <c r="D528" s="544" t="n">
        <v>300</v>
      </c>
      <c r="E528" s="545" t="n">
        <v>150</v>
      </c>
      <c r="F528" s="183" t="n">
        <v>1</v>
      </c>
      <c r="G528" s="546" t="n"/>
      <c r="H528" s="183" t="n"/>
      <c r="I528" s="195" t="n"/>
      <c r="J528" s="196" t="n"/>
      <c r="K528" s="195" t="n"/>
      <c r="L528" s="195" t="n"/>
      <c r="M528" s="195" t="inlineStr">
        <is>
          <t>15 SUR ESQ. 15 PTE.</t>
        </is>
      </c>
      <c r="N528" s="195" t="n">
        <v>2026</v>
      </c>
      <c r="O528" s="195" t="n"/>
      <c r="P528" s="195" t="n"/>
      <c r="Q528" s="195" t="n"/>
      <c r="R528" s="195" t="n"/>
      <c r="S528" s="195" t="n"/>
      <c r="T528" s="195" t="n"/>
      <c r="U528" s="195" t="n"/>
      <c r="V528" s="195" t="n"/>
      <c r="W528" s="195" t="n"/>
      <c r="X528" s="195" t="n"/>
      <c r="Y528" s="195" t="n"/>
      <c r="Z528" s="195" t="n"/>
      <c r="AA528" s="195" t="n"/>
    </row>
    <row r="529">
      <c r="A529" s="195" t="n"/>
      <c r="B529" s="183" t="n">
        <v>506</v>
      </c>
      <c r="C529" s="195" t="inlineStr">
        <is>
          <t>SANTOS SANCHEZ FELIX</t>
        </is>
      </c>
      <c r="D529" s="544" t="n">
        <v>600</v>
      </c>
      <c r="E529" s="545" t="n">
        <v>300</v>
      </c>
      <c r="F529" s="183" t="n">
        <v>2</v>
      </c>
      <c r="G529" s="546" t="n">
        <v>640</v>
      </c>
      <c r="H529" s="183" t="n"/>
      <c r="I529" s="195" t="n"/>
      <c r="J529" s="196" t="n"/>
      <c r="K529" s="195" t="n"/>
      <c r="L529" s="195" t="n"/>
      <c r="M529" s="195" t="inlineStr">
        <is>
          <t>PRIV. 7 SUR NO. 1104 Y 11 SUR ENTRE 21 PTE Y LATERAL</t>
        </is>
      </c>
      <c r="N529" s="195" t="n">
        <v>2026</v>
      </c>
      <c r="O529" s="195" t="n"/>
      <c r="P529" s="195" t="n"/>
      <c r="Q529" s="195" t="n"/>
      <c r="R529" s="195" t="n"/>
      <c r="S529" s="195" t="n"/>
      <c r="T529" s="195" t="n"/>
      <c r="U529" s="195" t="n"/>
      <c r="V529" s="195" t="n"/>
      <c r="W529" s="195" t="n"/>
      <c r="X529" s="195" t="n"/>
      <c r="Y529" s="195" t="n"/>
      <c r="Z529" s="195" t="n"/>
      <c r="AA529" s="195" t="n"/>
      <c r="AB529" t="inlineStr">
        <is>
          <t>PAGO DE 2 TOMAS Y UN INQUILINO DE AGOSTO A DICIEMBRE DE 2019</t>
        </is>
      </c>
    </row>
    <row r="530">
      <c r="A530" s="195" t="n"/>
      <c r="B530" s="183" t="n">
        <v>507</v>
      </c>
      <c r="C530" s="195" t="inlineStr">
        <is>
          <t>SANTOS VELAZQUEZ BERNARDO</t>
        </is>
      </c>
      <c r="D530" s="544" t="n">
        <v>600</v>
      </c>
      <c r="E530" s="545" t="n">
        <v>300</v>
      </c>
      <c r="F530" s="183" t="n">
        <v>1</v>
      </c>
      <c r="G530" s="546" t="n">
        <v>640</v>
      </c>
      <c r="H530" s="183" t="n"/>
      <c r="I530" s="195" t="n"/>
      <c r="J530" s="196" t="n"/>
      <c r="K530" s="195" t="n"/>
      <c r="L530" s="195" t="n"/>
      <c r="M530" s="195" t="inlineStr">
        <is>
          <t>11 PTE. JUNTO A LA PREPA</t>
        </is>
      </c>
      <c r="N530" s="195" t="n">
        <v>2025</v>
      </c>
      <c r="O530" s="195" t="inlineStr">
        <is>
          <t>PAGADO</t>
        </is>
      </c>
      <c r="P530" s="195" t="inlineStr">
        <is>
          <t>PAGADO</t>
        </is>
      </c>
      <c r="Q530" s="195" t="inlineStr">
        <is>
          <t>PAGADO</t>
        </is>
      </c>
      <c r="R530" s="195" t="inlineStr">
        <is>
          <t>PAGADO</t>
        </is>
      </c>
      <c r="S530" s="195" t="n"/>
      <c r="T530" s="195" t="n"/>
      <c r="U530" s="195" t="n"/>
      <c r="V530" s="195" t="n"/>
      <c r="W530" s="195" t="n"/>
      <c r="X530" s="195" t="n"/>
      <c r="Y530" s="195" t="n"/>
      <c r="Z530" s="195" t="n"/>
      <c r="AA530" s="195" t="n"/>
    </row>
    <row r="531">
      <c r="A531" s="195" t="n"/>
      <c r="B531" s="183" t="n">
        <v>508</v>
      </c>
      <c r="C531" s="195" t="inlineStr">
        <is>
          <t>SANTOS ZAMORA GONZALO</t>
        </is>
      </c>
      <c r="D531" s="544" t="n">
        <v>600</v>
      </c>
      <c r="E531" s="545" t="n">
        <v>300</v>
      </c>
      <c r="F531" s="183" t="n">
        <v>2</v>
      </c>
      <c r="G531" s="546" t="n">
        <v>320</v>
      </c>
      <c r="H531" s="183" t="n"/>
      <c r="I531" s="195" t="n"/>
      <c r="J531" s="196" t="n"/>
      <c r="K531" s="195" t="n"/>
      <c r="L531" s="162" t="n"/>
      <c r="M531" s="195" t="inlineStr">
        <is>
          <t>15 PTE ENTRE 17 Y 19 SUR</t>
        </is>
      </c>
      <c r="N531" s="195" t="n">
        <v>2026</v>
      </c>
      <c r="O531" s="195" t="n"/>
      <c r="P531" s="195" t="n"/>
      <c r="Q531" s="195" t="n"/>
      <c r="R531" s="195" t="n"/>
      <c r="S531" s="195" t="n"/>
      <c r="T531" s="195" t="n"/>
      <c r="U531" s="195" t="n"/>
      <c r="V531" s="195" t="n"/>
      <c r="W531" s="195" t="n"/>
      <c r="X531" s="195" t="n"/>
      <c r="Y531" s="195" t="n"/>
      <c r="Z531" s="195" t="n"/>
      <c r="AA531" s="195" t="n"/>
    </row>
    <row r="532">
      <c r="A532" s="195" t="inlineStr">
        <is>
          <t>   </t>
        </is>
      </c>
      <c r="B532" s="183" t="n">
        <v>509</v>
      </c>
      <c r="C532" s="195" t="inlineStr">
        <is>
          <t>SANTOS ZAMORA IRMA</t>
        </is>
      </c>
      <c r="D532" s="544" t="n">
        <v>300</v>
      </c>
      <c r="E532" s="545" t="n">
        <v>150</v>
      </c>
      <c r="F532" s="183" t="n">
        <v>1</v>
      </c>
      <c r="G532" s="546" t="n">
        <v>320</v>
      </c>
      <c r="H532" s="183" t="n"/>
      <c r="I532" s="195" t="n"/>
      <c r="J532" s="196" t="n"/>
      <c r="K532" s="195" t="n"/>
      <c r="L532" s="195" t="n"/>
      <c r="M532" s="195" t="inlineStr">
        <is>
          <t>15 PTE. NO.1705  ENTRE 17 Y 19 SUR</t>
        </is>
      </c>
      <c r="N532" s="195" t="n">
        <v>2026</v>
      </c>
      <c r="O532" s="195" t="n"/>
      <c r="P532" s="195" t="n"/>
      <c r="Q532" s="195" t="n"/>
      <c r="R532" s="195" t="n"/>
      <c r="S532" s="195" t="n"/>
      <c r="T532" s="195" t="n"/>
      <c r="U532" s="195" t="n"/>
      <c r="V532" s="195" t="n"/>
      <c r="W532" s="195" t="n"/>
      <c r="X532" s="195" t="n"/>
      <c r="Y532" s="195" t="n"/>
      <c r="Z532" s="195" t="n"/>
      <c r="AA532" s="195" t="inlineStr">
        <is>
          <t>   </t>
        </is>
      </c>
    </row>
    <row r="533">
      <c r="A533" s="195" t="n"/>
      <c r="B533" s="183" t="n">
        <v>510</v>
      </c>
      <c r="C533" s="195" t="inlineStr">
        <is>
          <t>SANTOS ZAMORA LETICIA</t>
        </is>
      </c>
      <c r="D533" s="544" t="n">
        <v>300</v>
      </c>
      <c r="E533" s="545" t="n">
        <v>150</v>
      </c>
      <c r="F533" s="183" t="n">
        <v>1</v>
      </c>
      <c r="G533" s="546" t="n">
        <v>320</v>
      </c>
      <c r="H533" s="183" t="n"/>
      <c r="I533" s="195" t="n"/>
      <c r="J533" s="196" t="n"/>
      <c r="K533" s="195" t="n"/>
      <c r="L533" s="195" t="n"/>
      <c r="M533" s="195" t="inlineStr">
        <is>
          <t xml:space="preserve">15 PTE. ENTRE 17 Y 19 SUR </t>
        </is>
      </c>
      <c r="N533" s="195" t="n">
        <v>2025</v>
      </c>
      <c r="O533" s="195" t="inlineStr">
        <is>
          <t>PAGADO</t>
        </is>
      </c>
      <c r="P533" s="195" t="inlineStr">
        <is>
          <t>PAGADO</t>
        </is>
      </c>
      <c r="Q533" s="195" t="inlineStr">
        <is>
          <t>PAGADO</t>
        </is>
      </c>
      <c r="R533" s="195" t="inlineStr">
        <is>
          <t>PAGADO</t>
        </is>
      </c>
      <c r="S533" s="195" t="inlineStr">
        <is>
          <t>PAGADO</t>
        </is>
      </c>
      <c r="T533" s="195" t="inlineStr">
        <is>
          <t>PAGADO</t>
        </is>
      </c>
      <c r="U533" s="195" t="inlineStr">
        <is>
          <t>PAGADO</t>
        </is>
      </c>
      <c r="V533" s="195" t="inlineStr">
        <is>
          <t>PAGADO</t>
        </is>
      </c>
      <c r="W533" s="195" t="inlineStr">
        <is>
          <t>PAGADO</t>
        </is>
      </c>
      <c r="X533" s="195" t="n"/>
      <c r="Y533" s="195" t="n"/>
      <c r="Z533" s="195" t="n"/>
      <c r="AA533" s="195" t="n"/>
    </row>
    <row r="534" ht="15" customHeight="1" s="308">
      <c r="A534" s="195" t="inlineStr">
        <is>
          <t>NUNCA TUVO TOMA Y  NADIE VIVE EN EL DOMICILIO</t>
        </is>
      </c>
      <c r="B534" s="183" t="n">
        <v>511</v>
      </c>
      <c r="C534" s="195" t="inlineStr">
        <is>
          <t>SANTOS ZAMORA MARCOS</t>
        </is>
      </c>
      <c r="D534" s="544" t="n">
        <v>300</v>
      </c>
      <c r="E534" s="545" t="n">
        <v>150</v>
      </c>
      <c r="F534" s="183" t="n">
        <v>1</v>
      </c>
      <c r="G534" s="546" t="n">
        <v>320</v>
      </c>
      <c r="H534" s="183" t="n"/>
      <c r="I534" s="195" t="n"/>
      <c r="J534" s="196" t="n"/>
      <c r="K534" s="195" t="n"/>
      <c r="L534" s="195" t="n"/>
      <c r="M534" s="195" t="inlineStr">
        <is>
          <t>17 PONIENTE ENTRE 17 Y 19 PTE</t>
        </is>
      </c>
      <c r="N534" s="195" t="n">
        <v>2026</v>
      </c>
      <c r="O534" s="195" t="n"/>
      <c r="P534" s="195" t="n"/>
      <c r="Q534" s="195" t="n"/>
      <c r="R534" s="195" t="n"/>
      <c r="S534" s="195" t="n"/>
      <c r="T534" s="195" t="n"/>
      <c r="U534" s="195" t="n"/>
      <c r="V534" s="195" t="n"/>
      <c r="W534" s="195" t="n"/>
      <c r="X534" s="195" t="n"/>
      <c r="Y534" s="195" t="n"/>
      <c r="Z534" s="195" t="n"/>
      <c r="AA534" s="195" t="inlineStr">
        <is>
          <t>NUNCA TUVO TOMA Y  NADIE VIVE EN EL DOMICILIO</t>
        </is>
      </c>
    </row>
    <row r="535">
      <c r="A535" s="195" t="n"/>
      <c r="B535" s="183" t="n">
        <v>512</v>
      </c>
      <c r="C535" s="195" t="inlineStr">
        <is>
          <t>SANTOS ZAMORA MIGUEL</t>
        </is>
      </c>
      <c r="D535" s="544" t="n">
        <v>300</v>
      </c>
      <c r="E535" s="545" t="n">
        <v>150</v>
      </c>
      <c r="F535" s="183" t="n">
        <v>1</v>
      </c>
      <c r="G535" s="546" t="n">
        <v>320</v>
      </c>
      <c r="H535" s="183" t="n"/>
      <c r="I535" s="195" t="n"/>
      <c r="J535" s="196" t="n"/>
      <c r="K535" s="195" t="n"/>
      <c r="L535" s="195" t="n"/>
      <c r="M535" s="195" t="inlineStr">
        <is>
          <t>19 SUR ENTRE 13 Y 15 PTE.</t>
        </is>
      </c>
      <c r="N535" s="195" t="n">
        <v>2025</v>
      </c>
      <c r="O535" s="195" t="inlineStr">
        <is>
          <t>PAGADO</t>
        </is>
      </c>
      <c r="P535" s="195" t="inlineStr">
        <is>
          <t>PAGADO</t>
        </is>
      </c>
      <c r="Q535" s="195" t="inlineStr">
        <is>
          <t>PAGADO</t>
        </is>
      </c>
      <c r="R535" s="195" t="inlineStr">
        <is>
          <t>PAGADO</t>
        </is>
      </c>
      <c r="S535" s="195" t="inlineStr">
        <is>
          <t>PAGADO</t>
        </is>
      </c>
      <c r="T535" s="195" t="inlineStr">
        <is>
          <t>PAGADO</t>
        </is>
      </c>
      <c r="U535" s="195" t="inlineStr">
        <is>
          <t>PAGADO</t>
        </is>
      </c>
      <c r="V535" s="195" t="n"/>
      <c r="W535" s="195" t="n"/>
      <c r="X535" s="195" t="n"/>
      <c r="Y535" s="195" t="n"/>
      <c r="Z535" s="195" t="n"/>
      <c r="AA535" s="195" t="n"/>
    </row>
    <row r="536">
      <c r="A536" s="195" t="n"/>
      <c r="B536" s="183" t="n">
        <v>513</v>
      </c>
      <c r="C536" s="195" t="inlineStr">
        <is>
          <t>SANTOS ZAMORA PEDRO BONIFACIO</t>
        </is>
      </c>
      <c r="D536" s="544" t="n">
        <v>300</v>
      </c>
      <c r="E536" s="545" t="n">
        <v>150</v>
      </c>
      <c r="F536" s="183" t="n">
        <v>1</v>
      </c>
      <c r="G536" s="546" t="n">
        <v>320</v>
      </c>
      <c r="H536" s="183" t="n"/>
      <c r="I536" s="195" t="n"/>
      <c r="J536" s="196" t="n"/>
      <c r="K536" s="195" t="n"/>
      <c r="L536" s="195" t="n"/>
      <c r="M536" s="195" t="inlineStr">
        <is>
          <t>17 PTE. ENTRE 17 Y 19 SUR No. 1704</t>
        </is>
      </c>
      <c r="N536" s="195" t="n">
        <v>2026</v>
      </c>
      <c r="O536" s="195" t="n"/>
      <c r="P536" s="195" t="n"/>
      <c r="Q536" s="195" t="n"/>
      <c r="R536" s="195" t="n"/>
      <c r="S536" s="195" t="n"/>
      <c r="T536" s="195" t="n"/>
      <c r="U536" s="195" t="n"/>
      <c r="V536" s="195" t="n"/>
      <c r="W536" s="195" t="n"/>
      <c r="X536" s="195" t="n"/>
      <c r="Y536" s="195" t="n"/>
      <c r="Z536" s="195" t="n"/>
      <c r="AA536" s="195" t="n"/>
    </row>
    <row r="537">
      <c r="A537" s="195" t="n"/>
      <c r="B537" s="183" t="inlineStr">
        <is>
          <t>513A</t>
        </is>
      </c>
      <c r="C537" s="195" t="inlineStr">
        <is>
          <t>SANTOS GONZALEZ JORGE AURELIO</t>
        </is>
      </c>
      <c r="D537" s="544" t="n">
        <v>300</v>
      </c>
      <c r="E537" s="545" t="n">
        <v>150</v>
      </c>
      <c r="F537" s="183" t="n"/>
      <c r="G537" s="546" t="n"/>
      <c r="H537" s="183" t="n"/>
      <c r="I537" s="195" t="n">
        <v>1</v>
      </c>
      <c r="J537" s="196" t="n"/>
      <c r="K537" s="195" t="n"/>
      <c r="L537" s="195" t="inlineStr">
        <is>
          <t>SE DIO DE ALTA EL 21 DE ENERO DE 2024</t>
        </is>
      </c>
      <c r="M537" s="195" t="inlineStr">
        <is>
          <t>17 PTE. ENTRE 17 Y 19 SUR No. 1704</t>
        </is>
      </c>
      <c r="N537" s="195" t="n">
        <v>2026</v>
      </c>
      <c r="O537" s="195" t="n"/>
      <c r="P537" s="195" t="n"/>
      <c r="Q537" s="195" t="n"/>
      <c r="R537" s="195" t="n"/>
      <c r="S537" s="195" t="n"/>
      <c r="T537" s="195" t="n"/>
      <c r="U537" s="195" t="n"/>
      <c r="V537" s="195" t="n"/>
      <c r="W537" s="195" t="n"/>
      <c r="X537" s="195" t="n"/>
      <c r="Y537" s="195" t="n"/>
      <c r="Z537" s="195" t="n"/>
      <c r="AA537" s="195" t="n"/>
    </row>
    <row r="538">
      <c r="A538" s="195" t="n"/>
      <c r="B538" s="127" t="n">
        <v>514</v>
      </c>
      <c r="C538" s="195" t="inlineStr">
        <is>
          <t>SANTOS ZAMORA YOLANDA</t>
        </is>
      </c>
      <c r="D538" s="544" t="n">
        <v>300</v>
      </c>
      <c r="E538" s="557" t="n">
        <v>300</v>
      </c>
      <c r="F538" s="183" t="n">
        <v>1</v>
      </c>
      <c r="G538" s="546" t="n">
        <v>320</v>
      </c>
      <c r="H538" s="183" t="n"/>
      <c r="I538" s="195" t="n">
        <v>1</v>
      </c>
      <c r="J538" s="196" t="n"/>
      <c r="K538" s="195" t="n"/>
      <c r="L538" s="195" t="n"/>
      <c r="M538" s="195" t="inlineStr">
        <is>
          <t xml:space="preserve">15 PTE. NO. 1502 ENTRE 17 Y 19 SUR </t>
        </is>
      </c>
      <c r="N538" s="195" t="n">
        <v>2025</v>
      </c>
      <c r="O538" s="195" t="inlineStr">
        <is>
          <t>PAGADO</t>
        </is>
      </c>
      <c r="P538" s="195" t="inlineStr">
        <is>
          <t>PAGADO</t>
        </is>
      </c>
      <c r="Q538" s="195" t="inlineStr">
        <is>
          <t>PAGADO</t>
        </is>
      </c>
      <c r="R538" s="195" t="inlineStr">
        <is>
          <t>PAGADO</t>
        </is>
      </c>
      <c r="S538" s="195" t="inlineStr">
        <is>
          <t>PAGADO</t>
        </is>
      </c>
      <c r="T538" s="195" t="inlineStr">
        <is>
          <t>PAGADO</t>
        </is>
      </c>
      <c r="U538" s="195" t="inlineStr">
        <is>
          <t>PAGADO</t>
        </is>
      </c>
      <c r="V538" s="195" t="inlineStr">
        <is>
          <t>PAGADO</t>
        </is>
      </c>
      <c r="W538" s="195" t="n"/>
      <c r="X538" s="195" t="n"/>
      <c r="Y538" s="195" t="n"/>
      <c r="Z538" s="195" t="n"/>
      <c r="AA538" s="195" t="n"/>
    </row>
    <row r="539">
      <c r="A539" s="195" t="n"/>
      <c r="B539" s="183" t="n">
        <v>515</v>
      </c>
      <c r="C539" s="195" t="inlineStr">
        <is>
          <t xml:space="preserve">SILVA FLORES MARIA LUISA </t>
        </is>
      </c>
      <c r="D539" s="544" t="n">
        <v>900</v>
      </c>
      <c r="E539" s="545" t="n">
        <v>450</v>
      </c>
      <c r="F539" s="183" t="n">
        <v>3</v>
      </c>
      <c r="G539" s="546" t="n"/>
      <c r="H539" s="183" t="n"/>
      <c r="I539" s="195" t="n"/>
      <c r="J539" s="196" t="n">
        <v>4</v>
      </c>
      <c r="K539" s="195" t="n"/>
      <c r="L539" s="195" t="n"/>
      <c r="M539" s="195" t="inlineStr">
        <is>
          <t xml:space="preserve">PRIVADA 7 SUR Y 13 SUR </t>
        </is>
      </c>
      <c r="N539" s="195" t="n">
        <v>2026</v>
      </c>
      <c r="O539" s="195" t="n"/>
      <c r="P539" s="195" t="n"/>
      <c r="Q539" s="195" t="n"/>
      <c r="R539" s="195" t="n"/>
      <c r="S539" s="195" t="n"/>
      <c r="T539" s="195" t="n"/>
      <c r="U539" s="195" t="n"/>
      <c r="V539" s="195" t="n"/>
      <c r="W539" s="195" t="n"/>
      <c r="X539" s="195" t="n"/>
      <c r="Y539" s="195" t="n"/>
      <c r="Z539" s="195" t="n"/>
      <c r="AA539" s="195" t="n"/>
      <c r="AB539" t="inlineStr">
        <is>
          <t>PAGO DE 3 INQUILINOS DE 3 MESES DE AGOSTO  A OCTUBRE DE 2019 Y DE UN INQUILINO 2 MESES DE AGOSTO Y SEP.</t>
        </is>
      </c>
    </row>
    <row r="540">
      <c r="A540" s="195" t="n"/>
      <c r="B540" s="183" t="n">
        <v>516</v>
      </c>
      <c r="C540" s="195" t="inlineStr">
        <is>
          <t>SILVA SANCHEZ DAVID</t>
        </is>
      </c>
      <c r="D540" s="544" t="n">
        <v>300</v>
      </c>
      <c r="E540" s="545" t="n">
        <v>150</v>
      </c>
      <c r="F540" s="183" t="n">
        <v>1</v>
      </c>
      <c r="G540" s="546" t="n">
        <v>320</v>
      </c>
      <c r="H540" s="183" t="inlineStr">
        <is>
          <t>NO</t>
        </is>
      </c>
      <c r="I540" s="195" t="inlineStr">
        <is>
          <t>FALTA</t>
        </is>
      </c>
      <c r="J540" s="196" t="n"/>
      <c r="K540" s="195" t="n"/>
      <c r="L540" s="195" t="n"/>
      <c r="M540" s="195" t="inlineStr">
        <is>
          <t>19 PTE. ENTRE 11 Y 13 SUR</t>
        </is>
      </c>
      <c r="N540" s="195" t="n">
        <v>2026</v>
      </c>
      <c r="O540" s="195" t="n"/>
      <c r="P540" s="195" t="n"/>
      <c r="Q540" s="195" t="n"/>
      <c r="R540" s="195" t="n"/>
      <c r="S540" s="195" t="n"/>
      <c r="T540" s="195" t="n"/>
      <c r="U540" s="195" t="n"/>
      <c r="V540" s="195" t="n"/>
      <c r="W540" s="195" t="n"/>
      <c r="X540" s="195" t="n"/>
      <c r="Y540" s="195" t="n"/>
      <c r="Z540" s="195" t="n"/>
      <c r="AA540" s="195" t="n"/>
    </row>
    <row r="541" ht="15" customHeight="1" s="308">
      <c r="A541" s="158" t="inlineStr">
        <is>
          <t>CANCELADA EN 2019</t>
        </is>
      </c>
      <c r="B541" s="183" t="n">
        <v>517</v>
      </c>
      <c r="C541" s="195" t="inlineStr">
        <is>
          <t>SUAREZ NAVARRO MARINA</t>
        </is>
      </c>
      <c r="D541" s="544" t="n"/>
      <c r="E541" s="545" t="n"/>
      <c r="F541" s="183" t="n">
        <v>1</v>
      </c>
      <c r="G541" s="546" t="n">
        <v>320</v>
      </c>
      <c r="H541" s="183" t="inlineStr">
        <is>
          <t>NO</t>
        </is>
      </c>
      <c r="I541" s="195" t="n"/>
      <c r="J541" s="196" t="n"/>
      <c r="K541" s="195" t="n"/>
      <c r="L541" s="195" t="n"/>
      <c r="M541" s="195" t="inlineStr">
        <is>
          <t>CARRETERA A XOCHITLAN</t>
        </is>
      </c>
      <c r="N541" s="195" t="n">
        <v>0</v>
      </c>
      <c r="O541" s="195" t="inlineStr">
        <is>
          <t>PAGADO</t>
        </is>
      </c>
      <c r="P541" s="195" t="inlineStr">
        <is>
          <t>PAGADO</t>
        </is>
      </c>
      <c r="Q541" s="195" t="inlineStr">
        <is>
          <t>PAGADO</t>
        </is>
      </c>
      <c r="R541" s="195" t="inlineStr">
        <is>
          <t>PAGADO</t>
        </is>
      </c>
      <c r="S541" s="195" t="inlineStr">
        <is>
          <t>PAGADO</t>
        </is>
      </c>
      <c r="T541" s="195" t="inlineStr">
        <is>
          <t>PAGADO</t>
        </is>
      </c>
      <c r="U541" s="195" t="inlineStr">
        <is>
          <t>PAGADO</t>
        </is>
      </c>
      <c r="V541" s="195" t="n"/>
      <c r="W541" s="195" t="n"/>
      <c r="X541" s="195" t="n"/>
      <c r="Y541" s="195" t="n"/>
      <c r="Z541" s="195" t="n"/>
      <c r="AA541" s="158" t="inlineStr">
        <is>
          <t>CANCELADA EN 2019</t>
        </is>
      </c>
      <c r="AB541" t="inlineStr">
        <is>
          <t>CORTADA 2 TOMAS 2019</t>
        </is>
      </c>
    </row>
    <row r="542">
      <c r="A542" s="195" t="n"/>
      <c r="B542" s="183" t="n">
        <v>518</v>
      </c>
      <c r="C542" s="195" t="inlineStr">
        <is>
          <t>SUMANO SILVA FRANCISCO JAVIER</t>
        </is>
      </c>
      <c r="D542" s="544" t="n">
        <v>300</v>
      </c>
      <c r="E542" s="545" t="n">
        <v>150</v>
      </c>
      <c r="F542" s="183" t="n">
        <v>1</v>
      </c>
      <c r="G542" s="546" t="n"/>
      <c r="H542" s="183" t="n"/>
      <c r="I542" s="195" t="n"/>
      <c r="J542" s="196" t="n"/>
      <c r="K542" s="195" t="n"/>
      <c r="L542" s="195" t="n"/>
      <c r="M542" s="195" t="inlineStr">
        <is>
          <t xml:space="preserve">19 SUR ENTRE 13 Y 15 PTE. </t>
        </is>
      </c>
      <c r="N542" s="195" t="n">
        <v>2026</v>
      </c>
      <c r="O542" s="195" t="n"/>
      <c r="P542" s="195" t="n"/>
      <c r="Q542" s="195" t="n"/>
      <c r="R542" s="195" t="n"/>
      <c r="S542" s="195" t="n"/>
      <c r="T542" s="195" t="n"/>
      <c r="U542" s="195" t="n"/>
      <c r="V542" s="195" t="n"/>
      <c r="W542" s="195" t="n"/>
      <c r="X542" s="195" t="n"/>
      <c r="Y542" s="195" t="n"/>
      <c r="Z542" s="195" t="n"/>
      <c r="AA542" s="195" t="n"/>
    </row>
    <row r="543">
      <c r="A543" s="195" t="n"/>
      <c r="B543" s="183" t="n">
        <v>519</v>
      </c>
      <c r="C543" s="195" t="inlineStr">
        <is>
          <t>TAMAYO GUTIERREZ BEATRIZ</t>
        </is>
      </c>
      <c r="D543" s="544" t="n">
        <v>300</v>
      </c>
      <c r="E543" s="545" t="n">
        <v>150</v>
      </c>
      <c r="F543" s="183" t="n">
        <v>1</v>
      </c>
      <c r="G543" s="546" t="n">
        <v>320</v>
      </c>
      <c r="H543" s="183" t="n"/>
      <c r="I543" s="195" t="n"/>
      <c r="J543" s="196" t="n"/>
      <c r="K543" s="195" t="n"/>
      <c r="L543" s="195" t="n"/>
      <c r="M543" s="195" t="inlineStr">
        <is>
          <t>13 SUR Y 21 PTE.</t>
        </is>
      </c>
      <c r="N543" s="195" t="n">
        <v>2026</v>
      </c>
      <c r="O543" s="195" t="n"/>
      <c r="P543" s="195" t="n"/>
      <c r="Q543" s="195" t="n"/>
      <c r="R543" s="195" t="n"/>
      <c r="S543" s="195" t="n"/>
      <c r="T543" s="195" t="n"/>
      <c r="U543" s="195" t="n"/>
      <c r="V543" s="195" t="n"/>
      <c r="W543" s="195" t="n"/>
      <c r="X543" s="195" t="n"/>
      <c r="Y543" s="195" t="n"/>
      <c r="Z543" s="195" t="n"/>
      <c r="AA543" s="195" t="n"/>
    </row>
    <row r="544">
      <c r="A544" s="195" t="n"/>
      <c r="B544" s="183" t="n">
        <v>520</v>
      </c>
      <c r="C544" s="195" t="inlineStr">
        <is>
          <t>TELLEZ GONZALEZ CARMEN</t>
        </is>
      </c>
      <c r="D544" s="544" t="n">
        <v>300</v>
      </c>
      <c r="E544" s="545" t="n">
        <v>150</v>
      </c>
      <c r="F544" s="183" t="n">
        <v>1</v>
      </c>
      <c r="G544" s="546" t="n">
        <v>640</v>
      </c>
      <c r="H544" s="183" t="n"/>
      <c r="I544" s="195" t="n"/>
      <c r="J544" s="196" t="n"/>
      <c r="K544" s="195" t="n"/>
      <c r="L544" s="195" t="n"/>
      <c r="M544" s="195" t="inlineStr">
        <is>
          <t>13 PTE. ENTRE 11 Y 13 SUR</t>
        </is>
      </c>
      <c r="N544" s="195" t="n">
        <v>2026</v>
      </c>
      <c r="O544" s="195" t="n"/>
      <c r="P544" s="195" t="n"/>
      <c r="Q544" s="195" t="n"/>
      <c r="R544" s="195" t="n"/>
      <c r="S544" s="195" t="n"/>
      <c r="T544" s="195" t="n"/>
      <c r="U544" s="195" t="n"/>
      <c r="V544" s="195" t="n"/>
      <c r="W544" s="195" t="n"/>
      <c r="X544" s="195" t="n"/>
      <c r="Y544" s="195" t="n"/>
      <c r="Z544" s="195" t="n"/>
      <c r="AA544" s="195" t="n"/>
    </row>
    <row r="545">
      <c r="A545" s="195" t="n"/>
      <c r="B545" s="183" t="n">
        <v>521</v>
      </c>
      <c r="C545" s="195" t="inlineStr">
        <is>
          <t>TELLEZ  ROMERO  CESAR</t>
        </is>
      </c>
      <c r="D545" s="544" t="n"/>
      <c r="E545" s="545" t="n"/>
      <c r="F545" s="183" t="n">
        <v>2</v>
      </c>
      <c r="G545" s="546" t="n"/>
      <c r="H545" s="183" t="n"/>
      <c r="I545" s="195" t="n"/>
      <c r="J545" s="196" t="n"/>
      <c r="K545" s="195" t="n"/>
      <c r="L545" s="195" t="n"/>
      <c r="M545" s="195" t="inlineStr">
        <is>
          <t>17 PTE. ESQ. 13 SUR</t>
        </is>
      </c>
      <c r="N545" s="195" t="n">
        <v>2021</v>
      </c>
      <c r="O545" s="195" t="inlineStr">
        <is>
          <t>PAGADO</t>
        </is>
      </c>
      <c r="P545" s="195" t="inlineStr">
        <is>
          <t>PAGADO</t>
        </is>
      </c>
      <c r="Q545" s="195" t="inlineStr">
        <is>
          <t>PAGADO</t>
        </is>
      </c>
      <c r="R545" s="195" t="inlineStr">
        <is>
          <t>PAGADO</t>
        </is>
      </c>
      <c r="S545" s="195" t="n"/>
      <c r="T545" s="195" t="n"/>
      <c r="U545" s="195" t="n"/>
      <c r="V545" s="195" t="n"/>
      <c r="W545" s="195" t="n"/>
      <c r="X545" s="195" t="n"/>
      <c r="Y545" s="195" t="n"/>
      <c r="Z545" s="195" t="n"/>
      <c r="AA545" s="195" t="n"/>
    </row>
    <row r="546">
      <c r="A546" s="195" t="n"/>
      <c r="B546" s="183" t="n">
        <v>522</v>
      </c>
      <c r="C546" s="195" t="inlineStr">
        <is>
          <t>TELLEZ ROMERO BENJAMIN</t>
        </is>
      </c>
      <c r="D546" s="544" t="n">
        <v>300</v>
      </c>
      <c r="E546" s="545" t="n">
        <v>150</v>
      </c>
      <c r="F546" s="183" t="n">
        <v>1</v>
      </c>
      <c r="G546" s="546" t="n"/>
      <c r="H546" s="183" t="n"/>
      <c r="I546" s="195" t="n"/>
      <c r="J546" s="196" t="n"/>
      <c r="K546" s="195" t="n"/>
      <c r="L546" s="195" t="n"/>
      <c r="M546" s="195" t="inlineStr">
        <is>
          <t>17 PTE. ENTRE 15 Y 17 PTE.</t>
        </is>
      </c>
      <c r="N546" s="195" t="n">
        <v>2026</v>
      </c>
      <c r="O546" s="195" t="n"/>
      <c r="P546" s="195" t="n"/>
      <c r="Q546" s="195" t="n"/>
      <c r="R546" s="195" t="n"/>
      <c r="S546" s="195" t="n"/>
      <c r="T546" s="195" t="n"/>
      <c r="U546" s="195" t="n"/>
      <c r="V546" s="195" t="n"/>
      <c r="W546" s="195" t="n"/>
      <c r="X546" s="195" t="n"/>
      <c r="Y546" s="195" t="n"/>
      <c r="Z546" s="195" t="n"/>
      <c r="AA546" s="195" t="n"/>
      <c r="AB546" s="93" t="inlineStr">
        <is>
          <t>PAGO 3 INASISTENCIAS</t>
        </is>
      </c>
    </row>
    <row r="547">
      <c r="A547" s="195" t="n"/>
      <c r="B547" s="183" t="n">
        <v>523</v>
      </c>
      <c r="C547" s="195" t="inlineStr">
        <is>
          <t>TELLEZ ROMERO GENARO</t>
        </is>
      </c>
      <c r="D547" s="544" t="n">
        <v>300</v>
      </c>
      <c r="E547" s="545" t="n">
        <v>150</v>
      </c>
      <c r="F547" s="183" t="n">
        <v>1</v>
      </c>
      <c r="G547" s="546" t="n">
        <v>320</v>
      </c>
      <c r="H547" s="183" t="n"/>
      <c r="I547" s="195" t="n"/>
      <c r="J547" s="196" t="n"/>
      <c r="K547" s="195" t="n"/>
      <c r="L547" s="195" t="n"/>
      <c r="M547" s="195" t="inlineStr">
        <is>
          <t>17 PTE ENTRE 11 Y 13 SUR</t>
        </is>
      </c>
      <c r="N547" s="195" t="n">
        <v>2026</v>
      </c>
      <c r="O547" s="195" t="n"/>
      <c r="P547" s="195" t="n"/>
      <c r="Q547" s="195" t="n"/>
      <c r="R547" s="195" t="n"/>
      <c r="S547" s="195" t="n"/>
      <c r="T547" s="195" t="n"/>
      <c r="U547" s="195" t="n"/>
      <c r="V547" s="195" t="n"/>
      <c r="W547" s="195" t="n"/>
      <c r="X547" s="195" t="n"/>
      <c r="Y547" s="195" t="n"/>
      <c r="Z547" s="195" t="n"/>
      <c r="AA547" s="195" t="n"/>
    </row>
    <row r="548">
      <c r="A548" s="195" t="n"/>
      <c r="B548" s="183" t="n">
        <v>524</v>
      </c>
      <c r="C548" s="195" t="inlineStr">
        <is>
          <t>TELLEZ RUIZ RICARDO</t>
        </is>
      </c>
      <c r="D548" s="544" t="n">
        <v>300</v>
      </c>
      <c r="E548" s="545" t="n">
        <v>150</v>
      </c>
      <c r="F548" s="183" t="n">
        <v>1</v>
      </c>
      <c r="G548" s="546" t="n">
        <v>320</v>
      </c>
      <c r="H548" s="183" t="n"/>
      <c r="I548" s="195" t="n"/>
      <c r="J548" s="196" t="n"/>
      <c r="K548" s="195" t="n"/>
      <c r="L548" s="195" t="n"/>
      <c r="M548" s="195" t="inlineStr">
        <is>
          <t>13 SUR ENTRE 15 Y 17 PTE.</t>
        </is>
      </c>
      <c r="N548" s="195" t="n">
        <v>2026</v>
      </c>
      <c r="O548" s="195" t="n"/>
      <c r="P548" s="195" t="n"/>
      <c r="Q548" s="195" t="n"/>
      <c r="R548" s="195" t="n"/>
      <c r="S548" s="195" t="n"/>
      <c r="T548" s="195" t="n"/>
      <c r="U548" s="195" t="n"/>
      <c r="V548" s="195" t="n"/>
      <c r="W548" s="195" t="n"/>
      <c r="X548" s="195" t="n"/>
      <c r="Y548" s="195" t="n"/>
      <c r="Z548" s="195" t="n"/>
      <c r="AA548" s="195" t="n"/>
    </row>
    <row r="549" ht="15" customHeight="1" s="308">
      <c r="A549" s="158" t="inlineStr">
        <is>
          <t>CANCELADA</t>
        </is>
      </c>
      <c r="B549" s="183" t="n">
        <v>525</v>
      </c>
      <c r="C549" s="195" t="inlineStr">
        <is>
          <t>TELLEZ SANTOS ESPERANZA</t>
        </is>
      </c>
      <c r="D549" s="544" t="n"/>
      <c r="E549" s="545" t="n"/>
      <c r="F549" s="183" t="n">
        <v>1</v>
      </c>
      <c r="G549" s="546" t="n"/>
      <c r="H549" s="183" t="n"/>
      <c r="I549" s="195" t="n"/>
      <c r="J549" s="196" t="n"/>
      <c r="K549" s="195" t="n"/>
      <c r="L549" s="195" t="n"/>
      <c r="M549" s="195" t="inlineStr">
        <is>
          <t>15 SUR ENTRE 13 Y 15 PTE</t>
        </is>
      </c>
      <c r="N549" s="195" t="n">
        <v>0</v>
      </c>
      <c r="O549" s="195" t="inlineStr">
        <is>
          <t>PAGADO</t>
        </is>
      </c>
      <c r="P549" s="195" t="inlineStr">
        <is>
          <t>PAGADO</t>
        </is>
      </c>
      <c r="Q549" s="195" t="inlineStr">
        <is>
          <t>PAGADO</t>
        </is>
      </c>
      <c r="R549" s="195" t="n"/>
      <c r="S549" s="195" t="n"/>
      <c r="T549" s="195" t="n"/>
      <c r="U549" s="195" t="n"/>
      <c r="V549" s="195" t="n"/>
      <c r="W549" s="195" t="n"/>
      <c r="X549" s="195" t="n"/>
      <c r="Y549" s="195" t="n"/>
      <c r="Z549" s="195" t="n"/>
      <c r="AA549" s="158" t="inlineStr">
        <is>
          <t>CANCELADA</t>
        </is>
      </c>
    </row>
    <row r="550">
      <c r="A550" s="195" t="n"/>
      <c r="B550" s="183" t="n">
        <v>526</v>
      </c>
      <c r="C550" s="195" t="inlineStr">
        <is>
          <t>TORAL MONTIEL GALDINO</t>
        </is>
      </c>
      <c r="D550" s="544" t="n">
        <v>300</v>
      </c>
      <c r="E550" s="545" t="n">
        <v>150</v>
      </c>
      <c r="F550" s="183" t="n">
        <v>1</v>
      </c>
      <c r="G550" s="546" t="n">
        <v>320</v>
      </c>
      <c r="H550" s="183" t="n"/>
      <c r="I550" s="195" t="n"/>
      <c r="J550" s="196" t="n"/>
      <c r="K550" s="195" t="n"/>
      <c r="L550" s="195" t="n"/>
      <c r="M550" s="195" t="inlineStr">
        <is>
          <t>11 SUR ENTRE 13 Y 15 PTE.</t>
        </is>
      </c>
      <c r="N550" s="195" t="n">
        <v>2026</v>
      </c>
      <c r="O550" s="195" t="n"/>
      <c r="P550" s="195" t="n"/>
      <c r="Q550" s="195" t="n"/>
      <c r="R550" s="195" t="n"/>
      <c r="S550" s="195" t="n"/>
      <c r="T550" s="195" t="n"/>
      <c r="U550" s="195" t="n"/>
      <c r="V550" s="195" t="n"/>
      <c r="W550" s="195" t="n"/>
      <c r="X550" s="195" t="n"/>
      <c r="Y550" s="195" t="n"/>
      <c r="Z550" s="195" t="n"/>
      <c r="AA550" s="195" t="n"/>
      <c r="AB550" t="inlineStr">
        <is>
          <t>pagomult 2019</t>
        </is>
      </c>
    </row>
    <row r="551">
      <c r="A551" s="195" t="n"/>
      <c r="B551" s="183" t="n">
        <v>527</v>
      </c>
      <c r="C551" s="195" t="inlineStr">
        <is>
          <t>TORAL MONTIEL JUAN</t>
        </is>
      </c>
      <c r="D551" s="544" t="n">
        <v>300</v>
      </c>
      <c r="E551" s="545" t="n">
        <v>150</v>
      </c>
      <c r="F551" s="183" t="n">
        <v>1</v>
      </c>
      <c r="G551" s="546" t="n">
        <v>320</v>
      </c>
      <c r="H551" s="183" t="n"/>
      <c r="I551" s="195" t="n"/>
      <c r="J551" s="196" t="n"/>
      <c r="K551" s="195" t="n"/>
      <c r="L551" s="195" t="n"/>
      <c r="M551" s="195" t="inlineStr">
        <is>
          <t>15 PTE. ENTRE 9 Y 11 SUR</t>
        </is>
      </c>
      <c r="N551" s="195" t="n">
        <v>2026</v>
      </c>
      <c r="O551" s="195" t="n"/>
      <c r="P551" s="195" t="n"/>
      <c r="Q551" s="195" t="n"/>
      <c r="R551" s="195" t="n"/>
      <c r="S551" s="195" t="n"/>
      <c r="T551" s="195" t="n"/>
      <c r="U551" s="195" t="n"/>
      <c r="V551" s="195" t="n"/>
      <c r="W551" s="195" t="n"/>
      <c r="X551" s="195" t="n"/>
      <c r="Y551" s="195" t="n"/>
      <c r="Z551" s="195" t="n"/>
      <c r="AA551" s="195" t="n"/>
    </row>
    <row r="552">
      <c r="A552" s="195" t="n"/>
      <c r="B552" s="183" t="n">
        <v>528</v>
      </c>
      <c r="C552" s="195" t="inlineStr">
        <is>
          <t>TORAL MONTIEL OMAR</t>
        </is>
      </c>
      <c r="D552" s="544" t="n">
        <v>300</v>
      </c>
      <c r="E552" s="545" t="n">
        <v>150</v>
      </c>
      <c r="F552" s="183" t="n">
        <v>1</v>
      </c>
      <c r="G552" s="546" t="n">
        <v>320</v>
      </c>
      <c r="H552" s="183" t="n"/>
      <c r="I552" s="195" t="n"/>
      <c r="J552" s="196" t="n"/>
      <c r="K552" s="195" t="n"/>
      <c r="L552" s="195" t="n"/>
      <c r="M552" s="195" t="inlineStr">
        <is>
          <t xml:space="preserve">15 PTE. Y 9 SUR </t>
        </is>
      </c>
      <c r="N552" s="195" t="n">
        <v>2026</v>
      </c>
      <c r="O552" s="195" t="n"/>
      <c r="P552" s="195" t="n"/>
      <c r="Q552" s="195" t="n"/>
      <c r="R552" s="195" t="n"/>
      <c r="S552" s="195" t="n"/>
      <c r="T552" s="195" t="n"/>
      <c r="U552" s="195" t="n"/>
      <c r="V552" s="195" t="n"/>
      <c r="W552" s="195" t="n"/>
      <c r="X552" s="195" t="n"/>
      <c r="Y552" s="195" t="n"/>
      <c r="Z552" s="195" t="n"/>
      <c r="AA552" s="195" t="n"/>
    </row>
    <row r="553">
      <c r="A553" s="195" t="n"/>
      <c r="B553" s="183" t="n">
        <v>529</v>
      </c>
      <c r="C553" s="195" t="inlineStr">
        <is>
          <t>TORRES MARTINEZ MARIA DEL ROCIO</t>
        </is>
      </c>
      <c r="D553" s="544" t="n">
        <v>300</v>
      </c>
      <c r="E553" s="545" t="n">
        <v>150</v>
      </c>
      <c r="F553" s="183" t="n"/>
      <c r="G553" s="546" t="n">
        <v>320</v>
      </c>
      <c r="H553" s="183" t="n"/>
      <c r="I553" s="195" t="n">
        <v>1</v>
      </c>
      <c r="J553" s="196" t="n"/>
      <c r="K553" s="195" t="n"/>
      <c r="L553" s="195" t="n"/>
      <c r="M553" s="195" t="inlineStr">
        <is>
          <t>17 SUR NO. 1103</t>
        </is>
      </c>
      <c r="N553" s="195" t="n">
        <v>2026</v>
      </c>
      <c r="O553" s="195" t="n"/>
      <c r="P553" s="195" t="n"/>
      <c r="Q553" s="195" t="n"/>
      <c r="R553" s="195" t="n"/>
      <c r="S553" s="195" t="n"/>
      <c r="T553" s="195" t="n"/>
      <c r="U553" s="195" t="n"/>
      <c r="V553" s="195" t="n"/>
      <c r="W553" s="195" t="n"/>
      <c r="X553" s="195" t="n"/>
      <c r="Y553" s="195" t="n"/>
      <c r="Z553" s="195" t="n"/>
      <c r="AA553" s="195" t="n"/>
    </row>
    <row r="554">
      <c r="A554" s="195" t="n"/>
      <c r="B554" s="183" t="n">
        <v>530</v>
      </c>
      <c r="C554" s="195" t="inlineStr">
        <is>
          <t>TORRES MARTINEZ ROBERTO</t>
        </is>
      </c>
      <c r="D554" s="544" t="n">
        <v>300</v>
      </c>
      <c r="E554" s="545" t="n">
        <v>150</v>
      </c>
      <c r="F554" s="183" t="n">
        <v>1</v>
      </c>
      <c r="G554" s="546" t="n">
        <v>320</v>
      </c>
      <c r="H554" s="183" t="n"/>
      <c r="I554" s="195" t="n">
        <v>2</v>
      </c>
      <c r="J554" s="196" t="n"/>
      <c r="K554" s="195" t="n"/>
      <c r="L554" s="195" t="inlineStr">
        <is>
          <t>VA PAGAR UNA TOMA POR EL LAVADO QUE TIENE</t>
        </is>
      </c>
      <c r="M554" s="195" t="inlineStr">
        <is>
          <t>17 SUR ENTRE 11 Y 13 PTE</t>
        </is>
      </c>
      <c r="N554" s="195" t="n">
        <v>2026</v>
      </c>
      <c r="O554" s="195" t="n"/>
      <c r="P554" s="195" t="n"/>
      <c r="Q554" s="195" t="n"/>
      <c r="R554" s="195" t="n"/>
      <c r="S554" s="195" t="n"/>
      <c r="T554" s="195" t="n"/>
      <c r="U554" s="195" t="n"/>
      <c r="V554" s="195" t="n"/>
      <c r="W554" s="195" t="n"/>
      <c r="X554" s="195" t="n"/>
      <c r="Y554" s="195" t="n"/>
      <c r="Z554" s="195" t="n"/>
      <c r="AA554" s="195" t="n"/>
    </row>
    <row r="555">
      <c r="A555" s="195" t="n"/>
      <c r="B555" s="183" t="n">
        <v>531</v>
      </c>
      <c r="C555" s="195" t="n"/>
      <c r="D555" s="544" t="n"/>
      <c r="E555" s="545" t="n"/>
      <c r="F555" s="183" t="n"/>
      <c r="G555" s="546" t="n"/>
      <c r="H555" s="183" t="n"/>
      <c r="I555" s="195" t="n"/>
      <c r="J555" s="196" t="n"/>
      <c r="K555" s="195" t="n"/>
      <c r="L555" s="195" t="n"/>
      <c r="M555" s="195" t="inlineStr">
        <is>
          <t>AV.17 PONIENTE 1708</t>
        </is>
      </c>
      <c r="N555" s="195" t="n">
        <v>2025</v>
      </c>
      <c r="O555" s="195" t="n"/>
      <c r="P555" s="195" t="n"/>
      <c r="Q555" s="195" t="n"/>
      <c r="R555" s="195" t="n"/>
      <c r="S555" s="195" t="n"/>
      <c r="T555" s="195" t="n"/>
      <c r="U555" s="195" t="n"/>
      <c r="V555" s="195" t="n"/>
      <c r="W555" s="195" t="n"/>
      <c r="X555" s="195" t="n"/>
      <c r="Y555" s="195" t="n"/>
      <c r="Z555" s="195" t="n"/>
      <c r="AA555" s="195" t="n"/>
    </row>
    <row r="556">
      <c r="A556" s="195" t="n"/>
      <c r="B556" s="183" t="n">
        <v>532</v>
      </c>
      <c r="C556" s="195" t="inlineStr">
        <is>
          <t>TREJO RODRIGUEZ ARACELI</t>
        </is>
      </c>
      <c r="D556" s="544" t="n">
        <v>300</v>
      </c>
      <c r="E556" s="545" t="n">
        <v>150</v>
      </c>
      <c r="F556" s="183" t="n"/>
      <c r="G556" s="546" t="n">
        <v>320</v>
      </c>
      <c r="H556" s="183" t="n"/>
      <c r="I556" s="195" t="n">
        <v>1</v>
      </c>
      <c r="J556" s="196" t="n"/>
      <c r="K556" s="195" t="n"/>
      <c r="L556" s="195" t="n"/>
      <c r="M556" s="195" t="inlineStr">
        <is>
          <t>11 SUR ENTRE 15 Y 17 PTE</t>
        </is>
      </c>
      <c r="N556" s="195" t="n">
        <v>2025</v>
      </c>
      <c r="O556" s="195" t="inlineStr">
        <is>
          <t>PAGADO</t>
        </is>
      </c>
      <c r="P556" s="195" t="inlineStr">
        <is>
          <t>PAGADO</t>
        </is>
      </c>
      <c r="Q556" s="195" t="inlineStr">
        <is>
          <t>PAGADO</t>
        </is>
      </c>
      <c r="R556" s="195" t="inlineStr">
        <is>
          <t>PAGADO</t>
        </is>
      </c>
      <c r="S556" s="195" t="inlineStr">
        <is>
          <t>PAGADO</t>
        </is>
      </c>
      <c r="T556" s="195" t="n"/>
      <c r="U556" s="195" t="n"/>
      <c r="V556" s="195" t="n"/>
      <c r="W556" s="195" t="n"/>
      <c r="X556" s="195" t="n"/>
      <c r="Y556" s="195" t="n"/>
      <c r="Z556" s="195" t="n"/>
      <c r="AA556" s="195" t="n"/>
    </row>
    <row r="557">
      <c r="A557" s="195" t="n"/>
      <c r="B557" s="183" t="inlineStr">
        <is>
          <t>532A</t>
        </is>
      </c>
      <c r="C557" s="195" t="inlineStr">
        <is>
          <t xml:space="preserve">FLORES TREJO YADIRA </t>
        </is>
      </c>
      <c r="D557" s="544" t="n">
        <v>300</v>
      </c>
      <c r="E557" s="545" t="n">
        <v>150</v>
      </c>
      <c r="F557" s="183" t="n"/>
      <c r="G557" s="546" t="n"/>
      <c r="H557" s="183" t="n"/>
      <c r="I557" s="195" t="n">
        <v>1</v>
      </c>
      <c r="J557" s="196" t="n"/>
      <c r="K557" s="195" t="n"/>
      <c r="L557" s="195" t="inlineStr">
        <is>
          <t xml:space="preserve">SE DIO DE ALTA EL 1 DE JUNIO DE 2025 </t>
        </is>
      </c>
      <c r="M557" s="195" t="inlineStr">
        <is>
          <t>11 SUR ENTRE 15 Y 17 PTE</t>
        </is>
      </c>
      <c r="N557" s="195" t="n">
        <v>2025</v>
      </c>
      <c r="O557" s="195" t="n"/>
      <c r="P557" s="195" t="n"/>
      <c r="Q557" s="195" t="n"/>
      <c r="R557" s="195" t="n"/>
      <c r="S557" s="195" t="n"/>
      <c r="T557" s="195" t="inlineStr">
        <is>
          <t>PAGADO</t>
        </is>
      </c>
      <c r="U557" s="195" t="inlineStr">
        <is>
          <t>PAGADO</t>
        </is>
      </c>
      <c r="V557" s="195" t="n"/>
      <c r="W557" s="195" t="n"/>
      <c r="X557" s="195" t="n"/>
      <c r="Y557" s="195" t="n"/>
      <c r="Z557" s="195" t="n"/>
      <c r="AA557" s="195" t="n"/>
    </row>
    <row r="558">
      <c r="A558" s="195" t="n"/>
      <c r="B558" s="183" t="n">
        <v>533</v>
      </c>
      <c r="C558" s="195" t="inlineStr">
        <is>
          <t>TREJO RODRIGUEZ CLAUDIA</t>
        </is>
      </c>
      <c r="D558" s="544" t="n">
        <v>300</v>
      </c>
      <c r="E558" s="545" t="n">
        <v>150</v>
      </c>
      <c r="F558" s="183" t="n">
        <v>1</v>
      </c>
      <c r="G558" s="546" t="n">
        <v>320</v>
      </c>
      <c r="H558" s="183" t="n"/>
      <c r="I558" s="195" t="n"/>
      <c r="J558" s="196" t="n"/>
      <c r="K558" s="195" t="n"/>
      <c r="L558" s="195" t="inlineStr">
        <is>
          <t>ES RESPONSABLE DE LA TOMA DE SU MAMA</t>
        </is>
      </c>
      <c r="M558" s="195" t="inlineStr">
        <is>
          <t xml:space="preserve">11 SUR ENTRE 15 Y 17 PTE. </t>
        </is>
      </c>
      <c r="N558" s="195" t="n">
        <v>2024</v>
      </c>
      <c r="O558" s="195" t="inlineStr">
        <is>
          <t>PAGADO</t>
        </is>
      </c>
      <c r="P558" s="195" t="inlineStr">
        <is>
          <t>PAGADO</t>
        </is>
      </c>
      <c r="Q558" s="195" t="inlineStr">
        <is>
          <t>PAGADO</t>
        </is>
      </c>
      <c r="R558" s="195" t="inlineStr">
        <is>
          <t>PAGADO</t>
        </is>
      </c>
      <c r="S558" s="195" t="n"/>
      <c r="T558" s="195" t="n"/>
      <c r="U558" s="195" t="n"/>
      <c r="V558" s="195" t="n"/>
      <c r="W558" s="195" t="n"/>
      <c r="X558" s="195" t="n"/>
      <c r="Y558" s="195" t="n"/>
      <c r="Z558" s="195" t="n"/>
      <c r="AA558" s="195" t="n"/>
    </row>
    <row r="559">
      <c r="A559" s="195" t="n"/>
      <c r="B559" s="183" t="n">
        <v>534</v>
      </c>
      <c r="C559" s="195" t="inlineStr">
        <is>
          <t>TREJO TRUJILLO SAMUEL</t>
        </is>
      </c>
      <c r="D559" s="544" t="n">
        <v>300</v>
      </c>
      <c r="E559" s="545" t="n">
        <v>150</v>
      </c>
      <c r="F559" s="183" t="n">
        <v>1</v>
      </c>
      <c r="G559" s="546" t="n">
        <v>320</v>
      </c>
      <c r="H559" s="183" t="inlineStr">
        <is>
          <t>NO</t>
        </is>
      </c>
      <c r="I559" s="195" t="n"/>
      <c r="J559" s="196" t="n"/>
      <c r="K559" s="195" t="n"/>
      <c r="L559" s="195" t="n"/>
      <c r="M559" s="195" t="inlineStr">
        <is>
          <t>19 PTE. ENTRE 7 Y 9 SUR</t>
        </is>
      </c>
      <c r="N559" s="195" t="n">
        <v>2026</v>
      </c>
      <c r="O559" s="195" t="n"/>
      <c r="P559" s="195" t="n"/>
      <c r="Q559" s="195" t="n"/>
      <c r="R559" s="195" t="n"/>
      <c r="S559" s="195" t="n"/>
      <c r="T559" s="195" t="n"/>
      <c r="U559" s="195" t="n"/>
      <c r="V559" s="195" t="n"/>
      <c r="W559" s="195" t="n"/>
      <c r="X559" s="195" t="n"/>
      <c r="Y559" s="195" t="n"/>
      <c r="Z559" s="195" t="n"/>
      <c r="AA559" s="195" t="n"/>
    </row>
    <row r="560">
      <c r="A560" s="195" t="n"/>
      <c r="B560" s="183" t="n">
        <v>535</v>
      </c>
      <c r="C560" s="195" t="inlineStr">
        <is>
          <t>TRINIDAD AVELINO PETRA</t>
        </is>
      </c>
      <c r="D560" s="544" t="n">
        <v>300</v>
      </c>
      <c r="E560" s="545" t="n">
        <v>150</v>
      </c>
      <c r="F560" s="183" t="n">
        <v>1</v>
      </c>
      <c r="G560" s="546" t="n">
        <v>320</v>
      </c>
      <c r="H560" s="183" t="n"/>
      <c r="I560" s="195" t="n"/>
      <c r="J560" s="196" t="n"/>
      <c r="K560" s="195" t="n"/>
      <c r="L560" s="195" t="inlineStr">
        <is>
          <t>RECIBIO TOMA DE IRMA VARGAS VELAZQUEZ 31 DE MARZO 2024</t>
        </is>
      </c>
      <c r="M560" s="195" t="inlineStr">
        <is>
          <t>17 SUR  No 1181</t>
        </is>
      </c>
      <c r="N560" s="195" t="n">
        <v>2026</v>
      </c>
      <c r="O560" s="195" t="n"/>
      <c r="P560" s="195" t="n"/>
      <c r="Q560" s="195" t="n"/>
      <c r="R560" s="195" t="n"/>
      <c r="S560" s="195" t="n"/>
      <c r="T560" s="195" t="n"/>
      <c r="U560" s="195" t="n"/>
      <c r="V560" s="195" t="n"/>
      <c r="W560" s="195" t="n"/>
      <c r="X560" s="195" t="n"/>
      <c r="Y560" s="195" t="n"/>
      <c r="Z560" s="195" t="n"/>
      <c r="AA560" s="195" t="n"/>
    </row>
    <row r="561">
      <c r="A561" s="195" t="n"/>
      <c r="B561" s="183" t="inlineStr">
        <is>
          <t>535A</t>
        </is>
      </c>
      <c r="C561" s="195" t="inlineStr">
        <is>
          <t>FLORES LOPEZ GUADALUPE</t>
        </is>
      </c>
      <c r="D561" s="544" t="n">
        <v>300</v>
      </c>
      <c r="E561" s="545" t="n">
        <v>150</v>
      </c>
      <c r="F561" s="183" t="n"/>
      <c r="G561" s="546" t="n"/>
      <c r="H561" s="183" t="n"/>
      <c r="I561" s="195" t="n">
        <v>1</v>
      </c>
      <c r="J561" s="196" t="n"/>
      <c r="K561" s="195" t="n"/>
      <c r="L561" s="195" t="inlineStr">
        <is>
          <t>ALTA 31 DE MARZO 2024</t>
        </is>
      </c>
      <c r="M561" s="195" t="inlineStr">
        <is>
          <t>13 PONIENTE  1508</t>
        </is>
      </c>
      <c r="N561" s="195" t="n">
        <v>2026</v>
      </c>
      <c r="O561" s="195" t="n"/>
      <c r="P561" s="195" t="n"/>
      <c r="Q561" s="195" t="n"/>
      <c r="R561" s="195" t="n"/>
      <c r="S561" s="195" t="n"/>
      <c r="T561" s="195" t="n"/>
      <c r="U561" s="195" t="n"/>
      <c r="V561" s="195" t="n"/>
      <c r="W561" s="195" t="n"/>
      <c r="X561" s="195" t="n"/>
      <c r="Y561" s="195" t="n"/>
      <c r="Z561" s="195" t="n"/>
      <c r="AA561" s="195" t="n"/>
    </row>
    <row r="562" ht="15" customHeight="1" s="308">
      <c r="A562" s="158" t="inlineStr">
        <is>
          <t>CANCELADA</t>
        </is>
      </c>
      <c r="B562" s="183" t="n">
        <v>536</v>
      </c>
      <c r="C562" s="195" t="inlineStr">
        <is>
          <t>TRUJILLO BERISTAIN FELIPE</t>
        </is>
      </c>
      <c r="D562" s="544" t="n"/>
      <c r="E562" s="545" t="n"/>
      <c r="F562" s="183" t="n">
        <v>1</v>
      </c>
      <c r="G562" s="546" t="n"/>
      <c r="H562" s="183" t="n"/>
      <c r="I562" s="195" t="n"/>
      <c r="J562" s="196" t="n"/>
      <c r="K562" s="195" t="n"/>
      <c r="L562" s="195" t="n"/>
      <c r="M562" s="195" t="inlineStr">
        <is>
          <t>CARRETERA A XOCHITLAN</t>
        </is>
      </c>
      <c r="N562" s="195" t="n">
        <v>0</v>
      </c>
      <c r="O562" s="195" t="n"/>
      <c r="P562" s="195" t="n"/>
      <c r="Q562" s="195" t="n"/>
      <c r="R562" s="195" t="n"/>
      <c r="S562" s="195" t="n"/>
      <c r="T562" s="195" t="n"/>
      <c r="U562" s="195" t="n"/>
      <c r="V562" s="195" t="n"/>
      <c r="W562" s="195" t="n"/>
      <c r="X562" s="195" t="n"/>
      <c r="Y562" s="195" t="n"/>
      <c r="Z562" s="195" t="n"/>
      <c r="AA562" s="158" t="inlineStr">
        <is>
          <t>CANCELADA</t>
        </is>
      </c>
    </row>
    <row r="563">
      <c r="A563" s="195" t="n"/>
      <c r="B563" s="183" t="n">
        <v>537</v>
      </c>
      <c r="C563" s="195" t="inlineStr">
        <is>
          <t>TRUJILLO VEGA VALENTIN</t>
        </is>
      </c>
      <c r="D563" s="544" t="n">
        <v>300</v>
      </c>
      <c r="E563" s="545" t="n">
        <v>150</v>
      </c>
      <c r="F563" s="183" t="n">
        <v>1</v>
      </c>
      <c r="G563" s="546" t="n"/>
      <c r="H563" s="183" t="n"/>
      <c r="I563" s="195" t="n"/>
      <c r="J563" s="196" t="n"/>
      <c r="K563" s="195" t="n"/>
      <c r="L563" s="195" t="n"/>
      <c r="M563" s="195" t="inlineStr">
        <is>
          <t>15 SUR ENTRE 11 Y 13 PTE</t>
        </is>
      </c>
      <c r="N563" s="195" t="n">
        <v>2026</v>
      </c>
      <c r="O563" s="195" t="n"/>
      <c r="P563" s="195" t="n"/>
      <c r="Q563" s="195" t="n"/>
      <c r="R563" s="195" t="n"/>
      <c r="S563" s="195" t="n"/>
      <c r="T563" s="195" t="n"/>
      <c r="U563" s="195" t="n"/>
      <c r="V563" s="195" t="n"/>
      <c r="W563" s="195" t="n"/>
      <c r="X563" s="195" t="n"/>
      <c r="Y563" s="195" t="n"/>
      <c r="Z563" s="195" t="n"/>
      <c r="AA563" s="195" t="n"/>
    </row>
    <row r="564">
      <c r="A564" s="195" t="n"/>
      <c r="B564" s="183" t="n">
        <v>538</v>
      </c>
      <c r="C564" s="195" t="inlineStr">
        <is>
          <t>VALERIANO MARTINEZ MARIA DEL SOCORRO</t>
        </is>
      </c>
      <c r="D564" s="544" t="n">
        <v>300</v>
      </c>
      <c r="E564" s="545" t="n">
        <v>150</v>
      </c>
      <c r="F564" s="183" t="n">
        <v>1</v>
      </c>
      <c r="G564" s="546" t="n">
        <v>320</v>
      </c>
      <c r="H564" s="183" t="n"/>
      <c r="I564" s="195" t="n"/>
      <c r="J564" s="196" t="n"/>
      <c r="K564" s="195" t="n"/>
      <c r="L564" s="195" t="n"/>
      <c r="M564" s="195" t="inlineStr">
        <is>
          <t>19 PTE. ENTRE 15 Y 17 SUR</t>
        </is>
      </c>
      <c r="N564" s="195" t="n">
        <v>2026</v>
      </c>
      <c r="O564" s="195" t="n"/>
      <c r="P564" s="195" t="n"/>
      <c r="Q564" s="195" t="n"/>
      <c r="R564" s="195" t="n"/>
      <c r="S564" s="195" t="n"/>
      <c r="T564" s="195" t="n"/>
      <c r="U564" s="195" t="n"/>
      <c r="V564" s="195" t="n"/>
      <c r="W564" s="195" t="n"/>
      <c r="X564" s="195" t="n"/>
      <c r="Y564" s="195" t="n"/>
      <c r="Z564" s="195" t="n"/>
      <c r="AA564" s="195" t="n"/>
    </row>
    <row r="565">
      <c r="A565" s="195" t="n"/>
      <c r="B565" s="183" t="n">
        <v>539</v>
      </c>
      <c r="C565" s="195" t="inlineStr">
        <is>
          <t xml:space="preserve">GARCIA VILLAFAN  DIANA LAURA </t>
        </is>
      </c>
      <c r="D565" s="544" t="n">
        <v>300</v>
      </c>
      <c r="E565" s="545" t="n">
        <v>150</v>
      </c>
      <c r="F565" s="183" t="n">
        <v>1</v>
      </c>
      <c r="G565" s="546" t="n">
        <v>320</v>
      </c>
      <c r="H565" s="183" t="n"/>
      <c r="I565" s="195" t="n"/>
      <c r="J565" s="196" t="n"/>
      <c r="K565" s="195" t="n"/>
      <c r="L565" s="195" t="n"/>
      <c r="M565" s="195" t="inlineStr">
        <is>
          <t>15 PONIENTEE  710</t>
        </is>
      </c>
      <c r="N565" s="195" t="n">
        <v>2026</v>
      </c>
      <c r="O565" s="195" t="n"/>
      <c r="P565" s="195" t="n"/>
      <c r="Q565" s="195" t="n"/>
      <c r="R565" s="195" t="n"/>
      <c r="S565" s="195" t="n"/>
      <c r="T565" s="195" t="n"/>
      <c r="U565" s="195" t="n"/>
      <c r="V565" s="195" t="n"/>
      <c r="W565" s="195" t="n"/>
      <c r="X565" s="195" t="n"/>
      <c r="Y565" s="195" t="n"/>
      <c r="Z565" s="195" t="n"/>
      <c r="AA565" s="195" t="n"/>
      <c r="AB565" s="93" t="inlineStr">
        <is>
          <t>PAGA 4 ASISTENCIAS</t>
        </is>
      </c>
    </row>
    <row r="566">
      <c r="A566" s="195" t="n"/>
      <c r="B566" s="183" t="n">
        <v>540</v>
      </c>
      <c r="C566" s="195" t="inlineStr">
        <is>
          <t>VALLADARES GONZALEZ PEDRO</t>
        </is>
      </c>
      <c r="D566" s="544" t="n">
        <v>900</v>
      </c>
      <c r="E566" s="545" t="n">
        <v>450</v>
      </c>
      <c r="F566" s="183" t="n">
        <v>3</v>
      </c>
      <c r="G566" s="546" t="n">
        <v>320</v>
      </c>
      <c r="H566" s="183" t="inlineStr">
        <is>
          <t>NO</t>
        </is>
      </c>
      <c r="I566" s="195" t="n"/>
      <c r="J566" s="196" t="n">
        <v>1</v>
      </c>
      <c r="K566" s="195" t="n">
        <v>4</v>
      </c>
      <c r="L566" s="195" t="inlineStr">
        <is>
          <t>PAGA INQUILINO ENERO A DICIEMBRE 2025</t>
        </is>
      </c>
      <c r="M566" s="195" t="inlineStr">
        <is>
          <t>9 SUR ESQ. 17 PTE.</t>
        </is>
      </c>
      <c r="N566" s="195" t="n">
        <v>2026</v>
      </c>
      <c r="O566" s="195" t="n"/>
      <c r="P566" s="195" t="n"/>
      <c r="Q566" s="195" t="n"/>
      <c r="R566" s="195" t="n"/>
      <c r="S566" s="195" t="n"/>
      <c r="T566" s="195" t="n"/>
      <c r="U566" s="195" t="n"/>
      <c r="V566" s="195" t="n"/>
      <c r="W566" s="195" t="n"/>
      <c r="X566" s="195" t="n"/>
      <c r="Y566" s="195" t="n"/>
      <c r="Z566" s="195" t="n"/>
      <c r="AA566" s="195" t="n"/>
      <c r="AB566" t="inlineStr">
        <is>
          <t>PAGA 10 VACAS DE ENERO A DICIEMBRE 2019</t>
        </is>
      </c>
    </row>
    <row r="567">
      <c r="A567" s="195" t="n"/>
      <c r="B567" s="183" t="n">
        <v>541</v>
      </c>
      <c r="C567" s="195" t="inlineStr">
        <is>
          <t xml:space="preserve">VALLADARES RODRIGUEZ GASPAR </t>
        </is>
      </c>
      <c r="D567" s="544" t="n">
        <v>300</v>
      </c>
      <c r="E567" s="545" t="n">
        <v>150</v>
      </c>
      <c r="F567" s="183" t="n">
        <v>1</v>
      </c>
      <c r="G567" s="546" t="n">
        <v>320</v>
      </c>
      <c r="H567" s="183" t="inlineStr">
        <is>
          <t>NO</t>
        </is>
      </c>
      <c r="I567" s="195" t="n"/>
      <c r="J567" s="196" t="n"/>
      <c r="K567" s="195" t="n"/>
      <c r="L567" s="195" t="n"/>
      <c r="M567" s="195" t="inlineStr">
        <is>
          <t>9 SUR ESQ. 21 PTE.</t>
        </is>
      </c>
      <c r="N567" s="195" t="n">
        <v>2026</v>
      </c>
      <c r="O567" s="195" t="n"/>
      <c r="P567" s="195" t="n"/>
      <c r="Q567" s="195" t="n"/>
      <c r="R567" s="195" t="n"/>
      <c r="S567" s="195" t="n"/>
      <c r="T567" s="195" t="n"/>
      <c r="U567" s="195" t="n"/>
      <c r="V567" s="195" t="n"/>
      <c r="W567" s="195" t="n"/>
      <c r="X567" s="195" t="n"/>
      <c r="Y567" s="195" t="n"/>
      <c r="Z567" s="195" t="n"/>
      <c r="AA567" s="195" t="n"/>
    </row>
    <row r="568">
      <c r="A568" s="195" t="n"/>
      <c r="B568" s="183" t="n">
        <v>542</v>
      </c>
      <c r="C568" s="195" t="inlineStr">
        <is>
          <t>VALLADARES RODRIGUEZ JOSE  GUADALUPE</t>
        </is>
      </c>
      <c r="D568" s="544" t="n">
        <v>600</v>
      </c>
      <c r="E568" s="545" t="n">
        <v>300</v>
      </c>
      <c r="F568" s="183" t="n">
        <v>2</v>
      </c>
      <c r="G568" s="546" t="n">
        <v>640</v>
      </c>
      <c r="H568" s="183" t="n"/>
      <c r="I568" s="195" t="n"/>
      <c r="J568" s="196" t="n"/>
      <c r="K568" s="195" t="n"/>
      <c r="L568" s="195" t="n"/>
      <c r="M568" s="195" t="inlineStr">
        <is>
          <t>1T/17 PTE. Y 9 SUR   1T/13 SUR ENTRE 15 PONIENTE Y 17 PONIENTE.</t>
        </is>
      </c>
      <c r="N568" s="195" t="n">
        <v>2026</v>
      </c>
      <c r="O568" s="195" t="n"/>
      <c r="P568" s="195" t="n"/>
      <c r="Q568" s="195" t="n"/>
      <c r="R568" s="195" t="n"/>
      <c r="S568" s="195" t="n"/>
      <c r="T568" s="195" t="n"/>
      <c r="U568" s="195" t="n"/>
      <c r="V568" s="195" t="n"/>
      <c r="W568" s="195" t="n"/>
      <c r="X568" s="195" t="n"/>
      <c r="Y568" s="195" t="n"/>
      <c r="Z568" s="195" t="n"/>
      <c r="AA568" s="195" t="n"/>
    </row>
    <row r="569">
      <c r="A569" s="195" t="n"/>
      <c r="B569" s="183" t="n">
        <v>543</v>
      </c>
      <c r="C569" s="195" t="inlineStr">
        <is>
          <t>VALLADARES RODRIGUEZ MARIO</t>
        </is>
      </c>
      <c r="D569" s="544" t="n">
        <v>300</v>
      </c>
      <c r="E569" s="545" t="n">
        <v>150</v>
      </c>
      <c r="F569" s="183" t="n">
        <v>1</v>
      </c>
      <c r="G569" s="546" t="n">
        <v>640</v>
      </c>
      <c r="H569" s="183" t="n"/>
      <c r="I569" s="195" t="n"/>
      <c r="J569" s="196" t="n"/>
      <c r="K569" s="195" t="n"/>
      <c r="L569" s="195" t="inlineStr">
        <is>
          <t>DIO DE BAJA SU INQUILINO 14 DE JULIO 2024 AVISA SI NUEVAMENTE LLEGA EL INQUILINO</t>
        </is>
      </c>
      <c r="M569" s="195" t="inlineStr">
        <is>
          <t>11 SUR NO. 1510</t>
        </is>
      </c>
      <c r="N569" s="195" t="n">
        <v>2026</v>
      </c>
      <c r="O569" s="195" t="n"/>
      <c r="P569" s="195" t="n"/>
      <c r="Q569" s="195" t="n"/>
      <c r="R569" s="195" t="n"/>
      <c r="S569" s="195" t="n"/>
      <c r="T569" s="195" t="n"/>
      <c r="U569" s="195" t="n"/>
      <c r="V569" s="195" t="n"/>
      <c r="W569" s="195" t="n"/>
      <c r="X569" s="195" t="n"/>
      <c r="Y569" s="195" t="n"/>
      <c r="Z569" s="195" t="n"/>
      <c r="AA569" s="195" t="n"/>
    </row>
    <row r="570">
      <c r="A570" s="195" t="n"/>
      <c r="B570" s="183" t="n">
        <v>544</v>
      </c>
      <c r="C570" s="195" t="inlineStr">
        <is>
          <t>VALLADARES RODRIGUEZ MAURICIO</t>
        </is>
      </c>
      <c r="D570" s="544" t="n">
        <v>300</v>
      </c>
      <c r="E570" s="545" t="n">
        <v>150</v>
      </c>
      <c r="F570" s="183" t="n">
        <v>1</v>
      </c>
      <c r="G570" s="546" t="n">
        <v>320</v>
      </c>
      <c r="H570" s="183" t="n"/>
      <c r="I570" s="195" t="n"/>
      <c r="J570" s="196" t="n"/>
      <c r="K570" s="195" t="n"/>
      <c r="L570" s="195" t="n"/>
      <c r="M570" s="195" t="inlineStr">
        <is>
          <t>11 SUR NO. 1510</t>
        </is>
      </c>
      <c r="N570" s="195" t="n">
        <v>2026</v>
      </c>
      <c r="O570" s="195" t="n"/>
      <c r="P570" s="195" t="n"/>
      <c r="Q570" s="195" t="n"/>
      <c r="R570" s="195" t="n"/>
      <c r="S570" s="195" t="n"/>
      <c r="T570" s="195" t="n"/>
      <c r="U570" s="195" t="n"/>
      <c r="V570" s="195" t="n"/>
      <c r="W570" s="195" t="n"/>
      <c r="X570" s="195" t="n"/>
      <c r="Y570" s="195" t="n"/>
      <c r="Z570" s="195" t="n"/>
      <c r="AA570" s="195" t="n"/>
    </row>
    <row r="571">
      <c r="A571" s="195" t="n"/>
      <c r="B571" s="183" t="n">
        <v>545</v>
      </c>
      <c r="C571" s="195" t="inlineStr">
        <is>
          <t>VALLADARES RODRIGUEZ MOISES</t>
        </is>
      </c>
      <c r="D571" s="544" t="n">
        <v>300</v>
      </c>
      <c r="E571" s="545" t="n">
        <v>150</v>
      </c>
      <c r="F571" s="183" t="n">
        <v>1</v>
      </c>
      <c r="G571" s="546" t="n">
        <v>320</v>
      </c>
      <c r="H571" s="183" t="n"/>
      <c r="I571" s="195" t="n"/>
      <c r="J571" s="196" t="n"/>
      <c r="K571" s="195" t="n"/>
      <c r="L571" s="195" t="n"/>
      <c r="M571" s="195" t="inlineStr">
        <is>
          <t>11 SUR Y 17 PTE</t>
        </is>
      </c>
      <c r="N571" s="195" t="n">
        <v>2026</v>
      </c>
      <c r="O571" s="195" t="n"/>
      <c r="P571" s="195" t="n"/>
      <c r="Q571" s="195" t="n"/>
      <c r="R571" s="195" t="n"/>
      <c r="S571" s="195" t="n"/>
      <c r="T571" s="195" t="n"/>
      <c r="U571" s="195" t="n"/>
      <c r="V571" s="195" t="n"/>
      <c r="W571" s="195" t="n"/>
      <c r="X571" s="195" t="n"/>
      <c r="Y571" s="195" t="n"/>
      <c r="Z571" s="195" t="n"/>
      <c r="AA571" s="195" t="n"/>
    </row>
    <row r="572">
      <c r="A572" s="195" t="n"/>
      <c r="B572" s="183" t="n">
        <v>546</v>
      </c>
      <c r="C572" s="195" t="inlineStr">
        <is>
          <t>VALLADARES RODRIGUEZ MOISES HIJO</t>
        </is>
      </c>
      <c r="D572" s="544" t="n">
        <v>300</v>
      </c>
      <c r="E572" s="545" t="n">
        <v>150</v>
      </c>
      <c r="F572" s="183" t="n">
        <v>1</v>
      </c>
      <c r="G572" s="546" t="n">
        <v>320</v>
      </c>
      <c r="H572" s="183" t="n"/>
      <c r="I572" s="195" t="n"/>
      <c r="J572" s="196" t="n"/>
      <c r="K572" s="195" t="n"/>
      <c r="L572" s="195" t="n"/>
      <c r="M572" s="195" t="inlineStr">
        <is>
          <t>17 SUR ENTRE 15 Y 17 PTE.</t>
        </is>
      </c>
      <c r="N572" s="195" t="n">
        <v>2026</v>
      </c>
      <c r="O572" s="195" t="inlineStr">
        <is>
          <t>PENIENTE ASISTENCIAS</t>
        </is>
      </c>
      <c r="P572" s="195" t="n"/>
      <c r="Q572" s="195" t="n"/>
      <c r="R572" s="195" t="n"/>
      <c r="S572" s="195" t="n"/>
      <c r="T572" s="195" t="n"/>
      <c r="U572" s="195" t="n"/>
      <c r="V572" s="195" t="n"/>
      <c r="W572" s="195" t="n"/>
      <c r="X572" s="195" t="n"/>
      <c r="Y572" s="195" t="n"/>
      <c r="Z572" s="195" t="n"/>
      <c r="AA572" s="195" t="n"/>
    </row>
    <row r="573">
      <c r="A573" s="195" t="n"/>
      <c r="B573" s="183" t="n">
        <v>547</v>
      </c>
      <c r="C573" s="195" t="inlineStr">
        <is>
          <t>VALLADARES RODRIGUEZ SALVADOR</t>
        </is>
      </c>
      <c r="D573" s="544" t="n">
        <v>300</v>
      </c>
      <c r="E573" s="545" t="n">
        <v>150</v>
      </c>
      <c r="F573" s="183" t="n">
        <v>1</v>
      </c>
      <c r="G573" s="546" t="n">
        <v>320</v>
      </c>
      <c r="H573" s="183" t="inlineStr">
        <is>
          <t>NO</t>
        </is>
      </c>
      <c r="I573" s="195" t="n"/>
      <c r="J573" s="196" t="n"/>
      <c r="K573" s="195" t="n"/>
      <c r="L573" s="195" t="n"/>
      <c r="M573" s="195" t="inlineStr">
        <is>
          <t>PTE. ENTRE 9 Y 11 SUR</t>
        </is>
      </c>
      <c r="N573" s="195" t="n">
        <v>2026</v>
      </c>
      <c r="O573" s="195" t="n"/>
      <c r="P573" s="195" t="n"/>
      <c r="Q573" s="195" t="n"/>
      <c r="R573" s="195" t="n"/>
      <c r="S573" s="195" t="n"/>
      <c r="T573" s="195" t="n"/>
      <c r="U573" s="195" t="n"/>
      <c r="V573" s="195" t="n"/>
      <c r="W573" s="195" t="n"/>
      <c r="X573" s="195" t="n"/>
      <c r="Y573" s="195" t="n"/>
      <c r="Z573" s="195" t="n"/>
      <c r="AA573" s="195" t="n"/>
    </row>
    <row r="574">
      <c r="A574" s="195" t="n"/>
      <c r="B574" s="183" t="n">
        <v>548</v>
      </c>
      <c r="C574" s="195" t="inlineStr">
        <is>
          <t>VELAZQUEZ CASTILLO ESTELA</t>
        </is>
      </c>
      <c r="D574" s="544" t="n">
        <v>300</v>
      </c>
      <c r="E574" s="545" t="n">
        <v>150</v>
      </c>
      <c r="F574" s="183" t="n">
        <v>1</v>
      </c>
      <c r="G574" s="546" t="n">
        <v>320</v>
      </c>
      <c r="H574" s="183" t="n"/>
      <c r="I574" s="195" t="n"/>
      <c r="J574" s="196" t="n"/>
      <c r="K574" s="195" t="n"/>
      <c r="L574" s="195" t="n"/>
      <c r="M574" s="195" t="inlineStr">
        <is>
          <t xml:space="preserve">13 PTE. ENTRE 15 Y 17 SUR </t>
        </is>
      </c>
      <c r="N574" s="195" t="n">
        <v>2026</v>
      </c>
      <c r="O574" s="195" t="n"/>
      <c r="P574" s="195" t="n"/>
      <c r="Q574" s="195" t="n"/>
      <c r="R574" s="195" t="n"/>
      <c r="S574" s="195" t="n"/>
      <c r="T574" s="195" t="n"/>
      <c r="U574" s="195" t="n"/>
      <c r="V574" s="195" t="n"/>
      <c r="W574" s="195" t="n"/>
      <c r="X574" s="195" t="n"/>
      <c r="Y574" s="195" t="n"/>
      <c r="Z574" s="195" t="n"/>
      <c r="AA574" s="195" t="n"/>
    </row>
    <row r="575">
      <c r="A575" s="195" t="n"/>
      <c r="B575" s="183" t="n">
        <v>549</v>
      </c>
      <c r="C575" s="195" t="inlineStr">
        <is>
          <t xml:space="preserve">ROSAS NOTARIO JUAN MANUEL </t>
        </is>
      </c>
      <c r="D575" s="544" t="n">
        <v>300</v>
      </c>
      <c r="E575" s="545" t="n">
        <v>150</v>
      </c>
      <c r="F575" s="183" t="n"/>
      <c r="G575" s="546" t="n"/>
      <c r="H575" s="183" t="n"/>
      <c r="I575" s="195" t="n">
        <v>1</v>
      </c>
      <c r="J575" s="196" t="n"/>
      <c r="K575" s="195" t="n"/>
      <c r="L575" s="195" t="n"/>
      <c r="M575" s="195" t="inlineStr">
        <is>
          <t>CALLE 15 SUR NO 1304 ENTRE 13 Y 15</t>
        </is>
      </c>
      <c r="N575" s="195" t="n">
        <v>2026</v>
      </c>
      <c r="O575" s="195" t="n"/>
      <c r="P575" s="195" t="n"/>
      <c r="Q575" s="195" t="n"/>
      <c r="R575" s="195" t="n"/>
      <c r="S575" s="195" t="n"/>
      <c r="T575" s="195" t="n"/>
      <c r="U575" s="195" t="n"/>
      <c r="V575" s="195" t="n"/>
      <c r="W575" s="195" t="n"/>
      <c r="X575" s="195" t="n"/>
      <c r="Y575" s="195" t="n"/>
      <c r="Z575" s="195" t="n"/>
      <c r="AA575" s="195" t="n"/>
    </row>
    <row r="576">
      <c r="A576" s="195" t="n"/>
      <c r="B576" s="183" t="n">
        <v>550</v>
      </c>
      <c r="C576" s="195" t="inlineStr">
        <is>
          <t>VARGAS VELAZQUEZ IRMA</t>
        </is>
      </c>
      <c r="D576" s="544" t="n">
        <v>300</v>
      </c>
      <c r="E576" s="545" t="n">
        <v>150</v>
      </c>
      <c r="F576" s="183" t="n">
        <v>1</v>
      </c>
      <c r="G576" s="546" t="n">
        <v>320</v>
      </c>
      <c r="H576" s="183" t="n"/>
      <c r="I576" s="195" t="n">
        <v>1</v>
      </c>
      <c r="J576" s="196" t="n"/>
      <c r="K576" s="195" t="n"/>
      <c r="L576" s="195" t="inlineStr">
        <is>
          <t>DIO UNA TOMA A SU CUÑADA PETRA TRINIDAD AVELINO EL 31 DE MARZO DE 2024</t>
        </is>
      </c>
      <c r="M576" s="195" t="inlineStr">
        <is>
          <t xml:space="preserve">13 PTE. ENTRE 15 Y 17 SUR </t>
        </is>
      </c>
      <c r="N576" s="195" t="n">
        <v>2026</v>
      </c>
      <c r="O576" s="195" t="n"/>
      <c r="P576" s="195" t="n"/>
      <c r="Q576" s="195" t="n"/>
      <c r="R576" s="195" t="n"/>
      <c r="S576" s="195" t="n"/>
      <c r="T576" s="195" t="n"/>
      <c r="U576" s="195" t="n"/>
      <c r="V576" s="195" t="n"/>
      <c r="W576" s="195" t="n"/>
      <c r="X576" s="195" t="n"/>
      <c r="Y576" s="195" t="n"/>
      <c r="Z576" s="195" t="n"/>
      <c r="AA576" s="195" t="n"/>
    </row>
    <row r="577" ht="15" customHeight="1" s="308">
      <c r="A577" s="158" t="inlineStr">
        <is>
          <t>CAMBIO DE DOMICILIO</t>
        </is>
      </c>
      <c r="B577" s="170" t="n">
        <v>551</v>
      </c>
      <c r="C577" s="172" t="inlineStr">
        <is>
          <t>VELEZ DAVILA JESUS</t>
        </is>
      </c>
      <c r="D577" s="549" t="n"/>
      <c r="E577" s="550" t="n"/>
      <c r="F577" s="170" t="n"/>
      <c r="G577" s="551" t="n"/>
      <c r="H577" s="170" t="n"/>
      <c r="I577" s="172" t="n">
        <v>1</v>
      </c>
      <c r="J577" s="173" t="n"/>
      <c r="K577" s="172" t="n"/>
      <c r="L577" s="172" t="n"/>
      <c r="M577" s="172" t="inlineStr">
        <is>
          <t>DIAGONAL PREPA</t>
        </is>
      </c>
      <c r="N577" s="172" t="n">
        <v>0</v>
      </c>
      <c r="O577" s="172" t="n"/>
      <c r="P577" s="195" t="n"/>
      <c r="Q577" s="195" t="n"/>
      <c r="R577" s="195" t="n"/>
      <c r="S577" s="195" t="n"/>
      <c r="T577" s="195" t="n"/>
      <c r="U577" s="195" t="n"/>
      <c r="V577" s="195" t="inlineStr">
        <is>
          <t>ALTA</t>
        </is>
      </c>
      <c r="W577" s="195" t="n"/>
      <c r="X577" s="195" t="n"/>
      <c r="Y577" s="195" t="n"/>
      <c r="Z577" s="195" t="n"/>
      <c r="AA577" s="158" t="inlineStr">
        <is>
          <t>CAMBIO DE DOMICILIO</t>
        </is>
      </c>
    </row>
    <row r="578">
      <c r="A578" s="195" t="n"/>
      <c r="B578" s="183" t="n">
        <v>552</v>
      </c>
      <c r="C578" s="195" t="inlineStr">
        <is>
          <t>VERA GONZALEZ MARIO</t>
        </is>
      </c>
      <c r="D578" s="544" t="n">
        <v>300</v>
      </c>
      <c r="E578" s="545" t="n">
        <v>150</v>
      </c>
      <c r="F578" s="183" t="n">
        <v>1</v>
      </c>
      <c r="G578" s="546" t="n">
        <v>320</v>
      </c>
      <c r="H578" s="183" t="n"/>
      <c r="I578" s="195" t="n"/>
      <c r="J578" s="196" t="n"/>
      <c r="K578" s="195" t="n"/>
      <c r="L578" s="195" t="n"/>
      <c r="M578" s="195" t="inlineStr">
        <is>
          <t>11 PTE. ENTRE 15 Y 17 SUR</t>
        </is>
      </c>
      <c r="N578" s="195" t="n">
        <v>2026</v>
      </c>
      <c r="O578" s="195" t="n"/>
      <c r="P578" s="195" t="n"/>
      <c r="Q578" s="195" t="n"/>
      <c r="R578" s="195" t="n"/>
      <c r="S578" s="195" t="n"/>
      <c r="T578" s="195" t="n"/>
      <c r="U578" s="195" t="n"/>
      <c r="V578" s="195" t="n"/>
      <c r="W578" s="195" t="n"/>
      <c r="X578" s="195" t="n"/>
      <c r="Y578" s="195" t="n"/>
      <c r="Z578" s="195" t="n"/>
      <c r="AA578" s="195" t="n"/>
    </row>
    <row r="579" ht="15" customHeight="1" s="308">
      <c r="A579" s="158" t="inlineStr">
        <is>
          <t>REVISAR/CANCELAR</t>
        </is>
      </c>
      <c r="B579" s="183" t="n">
        <v>553</v>
      </c>
      <c r="C579" s="195" t="inlineStr">
        <is>
          <t xml:space="preserve">VERA MORENO MARIA </t>
        </is>
      </c>
      <c r="D579" s="544" t="n"/>
      <c r="E579" s="545" t="n"/>
      <c r="F579" s="183" t="n"/>
      <c r="G579" s="546" t="n"/>
      <c r="H579" s="183" t="n"/>
      <c r="I579" s="195" t="n">
        <v>1</v>
      </c>
      <c r="J579" s="196" t="n"/>
      <c r="K579" s="195" t="n"/>
      <c r="L579" s="195" t="n"/>
      <c r="M579" s="195" t="inlineStr">
        <is>
          <t>15 ENTRE 13 Y 21 PTE.</t>
        </is>
      </c>
      <c r="N579" s="195" t="n">
        <v>0</v>
      </c>
      <c r="O579" s="195" t="n"/>
      <c r="P579" s="195" t="n"/>
      <c r="Q579" s="195" t="n"/>
      <c r="R579" s="195" t="n"/>
      <c r="S579" s="195" t="n"/>
      <c r="T579" s="195" t="n"/>
      <c r="U579" s="195" t="n"/>
      <c r="V579" s="195" t="n"/>
      <c r="W579" s="195" t="n"/>
      <c r="X579" s="195" t="n"/>
      <c r="Y579" s="195" t="n"/>
      <c r="Z579" s="195" t="n"/>
      <c r="AA579" s="158" t="inlineStr">
        <is>
          <t>REVISAR/CANCELAR</t>
        </is>
      </c>
    </row>
    <row r="580">
      <c r="A580" s="195" t="n"/>
      <c r="B580" s="183" t="n">
        <v>554</v>
      </c>
      <c r="C580" s="195" t="inlineStr">
        <is>
          <t>VERA ROMERO FRANCISCO</t>
        </is>
      </c>
      <c r="D580" s="544" t="n"/>
      <c r="E580" s="545" t="n"/>
      <c r="F580" s="183" t="n">
        <v>1</v>
      </c>
      <c r="G580" s="546" t="n">
        <v>320</v>
      </c>
      <c r="H580" s="183" t="n"/>
      <c r="I580" s="195" t="n"/>
      <c r="J580" s="196" t="n"/>
      <c r="K580" s="195" t="n"/>
      <c r="L580" s="195" t="n"/>
      <c r="M580" s="195" t="inlineStr">
        <is>
          <t xml:space="preserve">17 PTE. ENTRE 11 Y 13 SUR </t>
        </is>
      </c>
      <c r="N580" s="195" t="n">
        <v>2017</v>
      </c>
      <c r="O580" s="195" t="inlineStr">
        <is>
          <t>PAGADO</t>
        </is>
      </c>
      <c r="P580" s="195" t="inlineStr">
        <is>
          <t>PAGADO</t>
        </is>
      </c>
      <c r="Q580" s="195" t="n"/>
      <c r="R580" s="195" t="n"/>
      <c r="S580" s="195" t="n"/>
      <c r="T580" s="195" t="n"/>
      <c r="U580" s="195" t="n"/>
      <c r="V580" s="195" t="n"/>
      <c r="W580" s="195" t="n"/>
      <c r="X580" s="195" t="n"/>
      <c r="Y580" s="195" t="n"/>
      <c r="Z580" s="195" t="n"/>
      <c r="AA580" s="195" t="n"/>
    </row>
    <row r="581">
      <c r="A581" s="195" t="n"/>
      <c r="B581" s="183" t="n">
        <v>555</v>
      </c>
      <c r="C581" s="195" t="inlineStr">
        <is>
          <t>VERA ROMERO ROLANDO</t>
        </is>
      </c>
      <c r="D581" s="544" t="n">
        <v>300</v>
      </c>
      <c r="E581" s="545" t="n">
        <v>150</v>
      </c>
      <c r="F581" s="183" t="n">
        <v>1</v>
      </c>
      <c r="G581" s="546" t="n">
        <v>320</v>
      </c>
      <c r="H581" s="183" t="n"/>
      <c r="I581" s="195" t="n"/>
      <c r="J581" s="196" t="n"/>
      <c r="K581" s="195" t="n"/>
      <c r="L581" s="195" t="n"/>
      <c r="M581" s="195" t="inlineStr">
        <is>
          <t xml:space="preserve">17 PTE. ENTRE 11 Y 13 SUR </t>
        </is>
      </c>
      <c r="N581" s="195" t="n">
        <v>2026</v>
      </c>
      <c r="O581" s="195" t="n"/>
      <c r="P581" s="195" t="n"/>
      <c r="Q581" s="195" t="n"/>
      <c r="R581" s="195" t="n"/>
      <c r="S581" s="195" t="n"/>
      <c r="T581" s="195" t="n"/>
      <c r="U581" s="195" t="n"/>
      <c r="V581" s="195" t="n"/>
      <c r="W581" s="195" t="n"/>
      <c r="X581" s="195" t="n"/>
      <c r="Y581" s="195" t="n"/>
      <c r="Z581" s="195" t="n"/>
      <c r="AA581" s="195" t="n"/>
    </row>
    <row r="582">
      <c r="A582" s="195" t="n"/>
      <c r="B582" s="183" t="inlineStr">
        <is>
          <t>555A</t>
        </is>
      </c>
      <c r="C582" s="195" t="inlineStr">
        <is>
          <t>VERA CONTRERAS ROLANDO</t>
        </is>
      </c>
      <c r="D582" s="544" t="n">
        <v>300</v>
      </c>
      <c r="E582" s="545" t="n">
        <v>150</v>
      </c>
      <c r="F582" s="183" t="n"/>
      <c r="G582" s="546" t="n"/>
      <c r="H582" s="183" t="n"/>
      <c r="I582" s="195" t="n">
        <v>1</v>
      </c>
      <c r="J582" s="196" t="n"/>
      <c r="K582" s="195" t="n"/>
      <c r="L582" s="195" t="inlineStr">
        <is>
          <t>SE DA DE A ALTA 24 DE JULIO DE 2024</t>
        </is>
      </c>
      <c r="M582" s="195" t="inlineStr">
        <is>
          <t>17 PTE ENTRE 11 Y 13 SUR</t>
        </is>
      </c>
      <c r="N582" s="195" t="n">
        <v>2026</v>
      </c>
      <c r="O582" s="195" t="n"/>
      <c r="P582" s="195" t="n"/>
      <c r="Q582" s="195" t="n"/>
      <c r="R582" s="195" t="n"/>
      <c r="S582" s="195" t="n"/>
      <c r="T582" s="195" t="n"/>
      <c r="U582" s="195" t="n"/>
      <c r="V582" s="195" t="n"/>
      <c r="W582" s="195" t="n"/>
      <c r="X582" s="195" t="n"/>
      <c r="Y582" s="195" t="n"/>
      <c r="Z582" s="195" t="n"/>
      <c r="AA582" s="195" t="n"/>
    </row>
    <row r="583">
      <c r="A583" s="195" t="n"/>
      <c r="B583" s="127" t="n">
        <v>556</v>
      </c>
      <c r="C583" s="195" t="inlineStr">
        <is>
          <t>VILLAFAN LEON ARACELI</t>
        </is>
      </c>
      <c r="D583" s="544" t="n">
        <v>600</v>
      </c>
      <c r="E583" s="545" t="n">
        <v>300</v>
      </c>
      <c r="F583" s="183" t="n">
        <v>2</v>
      </c>
      <c r="G583" s="546" t="n">
        <v>320</v>
      </c>
      <c r="H583" s="183" t="n"/>
      <c r="I583" s="195" t="n">
        <v>1</v>
      </c>
      <c r="J583" s="196" t="n"/>
      <c r="K583" s="195" t="n"/>
      <c r="L583" s="195" t="n"/>
      <c r="M583" s="195" t="inlineStr">
        <is>
          <t>19 SUR ENTRE 15 Y 17 PTE.</t>
        </is>
      </c>
      <c r="N583" s="195" t="n">
        <v>2026</v>
      </c>
      <c r="O583" s="195" t="n"/>
      <c r="P583" s="195" t="n"/>
      <c r="Q583" s="195" t="n"/>
      <c r="R583" s="195" t="n"/>
      <c r="S583" s="195" t="n"/>
      <c r="T583" s="195" t="n"/>
      <c r="U583" s="195" t="n"/>
      <c r="V583" s="195" t="n"/>
      <c r="W583" s="195" t="n"/>
      <c r="X583" s="195" t="n"/>
      <c r="Y583" s="195" t="n"/>
      <c r="Z583" s="195" t="n"/>
      <c r="AA583" s="195" t="n"/>
    </row>
    <row r="584">
      <c r="A584" s="195" t="n"/>
      <c r="B584" s="127" t="n">
        <v>557</v>
      </c>
      <c r="C584" s="182" t="inlineStr">
        <is>
          <t>VILLAFAN LEON CECILIA</t>
        </is>
      </c>
      <c r="D584" s="544" t="n">
        <v>300</v>
      </c>
      <c r="E584" s="545" t="n">
        <v>150</v>
      </c>
      <c r="F584" s="183" t="n">
        <v>1</v>
      </c>
      <c r="G584" s="546" t="n">
        <v>320</v>
      </c>
      <c r="H584" s="183" t="n"/>
      <c r="I584" s="195" t="n"/>
      <c r="J584" s="196" t="n"/>
      <c r="K584" s="195" t="n"/>
      <c r="L584" s="195" t="n"/>
      <c r="M584" s="195" t="inlineStr">
        <is>
          <t>19 SUR ENTRE 15 Y 17 PTE.</t>
        </is>
      </c>
      <c r="N584" s="195" t="n">
        <v>2026</v>
      </c>
      <c r="O584" s="195" t="n"/>
      <c r="P584" s="195" t="n"/>
      <c r="Q584" s="195" t="n"/>
      <c r="R584" s="195" t="n"/>
      <c r="S584" s="195" t="n"/>
      <c r="T584" s="195" t="n"/>
      <c r="U584" s="195" t="n"/>
      <c r="V584" s="195" t="n"/>
      <c r="W584" s="195" t="n"/>
      <c r="X584" s="195" t="n"/>
      <c r="Y584" s="195" t="n"/>
      <c r="Z584" s="195" t="n"/>
      <c r="AA584" s="195" t="n"/>
    </row>
    <row r="585">
      <c r="A585" s="195" t="n"/>
      <c r="B585" s="183" t="n">
        <v>558</v>
      </c>
      <c r="C585" s="195" t="inlineStr">
        <is>
          <t>VILLAFAN LEON HURBANO DAVID</t>
        </is>
      </c>
      <c r="D585" s="544" t="n">
        <v>300</v>
      </c>
      <c r="E585" s="545" t="n">
        <v>150</v>
      </c>
      <c r="F585" s="183" t="n"/>
      <c r="G585" s="546" t="n">
        <v>320</v>
      </c>
      <c r="H585" s="183" t="n"/>
      <c r="I585" s="195" t="n">
        <v>1</v>
      </c>
      <c r="J585" s="196" t="n"/>
      <c r="K585" s="195" t="n"/>
      <c r="L585" s="195" t="n"/>
      <c r="M585" s="195" t="inlineStr">
        <is>
          <t>19 SUR 1504</t>
        </is>
      </c>
      <c r="N585" s="195" t="n">
        <v>2026</v>
      </c>
      <c r="O585" s="195" t="n"/>
      <c r="P585" s="195" t="n"/>
      <c r="Q585" s="195" t="n"/>
      <c r="R585" s="195" t="n"/>
      <c r="S585" s="195" t="n"/>
      <c r="T585" s="195" t="n"/>
      <c r="U585" s="195" t="n"/>
      <c r="V585" s="195" t="n"/>
      <c r="W585" s="195" t="n"/>
      <c r="X585" s="195" t="n"/>
      <c r="Y585" s="195" t="n"/>
      <c r="Z585" s="195" t="n"/>
      <c r="AA585" s="195" t="n"/>
      <c r="AE585" t="inlineStr">
        <is>
          <t>DE MAYO</t>
        </is>
      </c>
    </row>
    <row r="586">
      <c r="A586" s="195" t="n"/>
      <c r="B586" s="183" t="n">
        <v>559</v>
      </c>
      <c r="C586" s="195" t="inlineStr">
        <is>
          <t xml:space="preserve">VILLAFAN LEON ORLANDO DAVID </t>
        </is>
      </c>
      <c r="D586" s="544" t="n">
        <v>1200</v>
      </c>
      <c r="E586" s="545" t="n">
        <v>600</v>
      </c>
      <c r="F586" s="183" t="n">
        <v>4</v>
      </c>
      <c r="G586" s="546" t="n">
        <v>640</v>
      </c>
      <c r="H586" s="183" t="n"/>
      <c r="I586" s="183" t="n"/>
      <c r="J586" s="196" t="n">
        <v>5</v>
      </c>
      <c r="K586" s="195" t="n"/>
      <c r="L586" s="195" t="n"/>
      <c r="M586" s="195" t="inlineStr">
        <is>
          <t>17 SUR ENTRE 15 Y 17 PTE.</t>
        </is>
      </c>
      <c r="N586" s="195" t="n">
        <v>2026</v>
      </c>
      <c r="O586" s="195" t="n"/>
      <c r="P586" s="195" t="n"/>
      <c r="Q586" s="195" t="n"/>
      <c r="R586" s="195" t="n"/>
      <c r="S586" s="195" t="n"/>
      <c r="T586" s="195" t="n"/>
      <c r="U586" s="195" t="n"/>
      <c r="V586" s="195" t="n"/>
      <c r="W586" s="195" t="n"/>
      <c r="X586" s="195" t="n"/>
      <c r="Y586" s="195" t="n"/>
      <c r="Z586" s="195" t="n"/>
      <c r="AA586" s="195" t="n"/>
      <c r="AC586" t="inlineStr">
        <is>
          <t>ALTA TOM</t>
        </is>
      </c>
      <c r="AD586" t="inlineStr">
        <is>
          <t>NUEVA 29</t>
        </is>
      </c>
    </row>
    <row r="587">
      <c r="A587" s="195" t="n"/>
      <c r="B587" s="127" t="n">
        <v>560</v>
      </c>
      <c r="C587" s="195" t="inlineStr">
        <is>
          <t>VILLAFAN LEON OSCAR</t>
        </is>
      </c>
      <c r="D587" s="544" t="n">
        <v>300</v>
      </c>
      <c r="E587" s="545" t="n">
        <v>150</v>
      </c>
      <c r="F587" s="183" t="n">
        <v>1</v>
      </c>
      <c r="G587" s="546" t="n">
        <v>320</v>
      </c>
      <c r="H587" s="183" t="n"/>
      <c r="I587" s="195" t="n"/>
      <c r="J587" s="196" t="n"/>
      <c r="K587" s="195" t="n"/>
      <c r="L587" s="195" t="n"/>
      <c r="M587" s="195" t="inlineStr">
        <is>
          <t>19 SUR ENTRE 15 Y 17 PTE</t>
        </is>
      </c>
      <c r="N587" s="195" t="n">
        <v>2026</v>
      </c>
      <c r="O587" s="195" t="n"/>
      <c r="P587" s="195" t="n"/>
      <c r="Q587" s="195" t="n"/>
      <c r="R587" s="195" t="n"/>
      <c r="S587" s="195" t="n"/>
      <c r="T587" s="195" t="n"/>
      <c r="U587" s="195" t="n"/>
      <c r="V587" s="195" t="n"/>
      <c r="W587" s="195" t="n"/>
      <c r="X587" s="195" t="n"/>
      <c r="Y587" s="195" t="n"/>
      <c r="Z587" s="195" t="n"/>
      <c r="AA587" s="195" t="n"/>
    </row>
    <row r="588">
      <c r="A588" s="195" t="n"/>
      <c r="B588" s="183" t="n">
        <v>561</v>
      </c>
      <c r="C588" s="195" t="inlineStr">
        <is>
          <t>VILLAFAN NIETO DAVID</t>
        </is>
      </c>
      <c r="D588" s="544" t="n">
        <v>1200</v>
      </c>
      <c r="E588" s="545" t="n">
        <v>600</v>
      </c>
      <c r="F588" s="183" t="n">
        <v>4</v>
      </c>
      <c r="G588" s="546" t="n">
        <v>1280</v>
      </c>
      <c r="H588" s="183" t="n"/>
      <c r="I588" s="195" t="n"/>
      <c r="J588" s="196" t="n">
        <v>4</v>
      </c>
      <c r="K588" s="195" t="n"/>
      <c r="L588" s="162" t="n"/>
      <c r="M588" s="195" t="inlineStr">
        <is>
          <t>19 SUR ENTRE 15 Y 17 PTE NUM. 504.</t>
        </is>
      </c>
      <c r="N588" s="195" t="n">
        <v>2026</v>
      </c>
      <c r="O588" s="195" t="inlineStr">
        <is>
          <t>PAGADO</t>
        </is>
      </c>
      <c r="P588" s="195" t="inlineStr">
        <is>
          <t>PAGADO</t>
        </is>
      </c>
      <c r="Q588" s="195" t="inlineStr">
        <is>
          <t>PAGADO</t>
        </is>
      </c>
      <c r="R588" s="195" t="inlineStr">
        <is>
          <t>PAGADO</t>
        </is>
      </c>
      <c r="S588" s="195" t="inlineStr">
        <is>
          <t>PAGADO</t>
        </is>
      </c>
      <c r="T588" s="195" t="n"/>
      <c r="U588" s="195" t="n"/>
      <c r="V588" s="195" t="n"/>
      <c r="W588" s="195" t="n"/>
      <c r="X588" s="195" t="n"/>
      <c r="Y588" s="195" t="n"/>
      <c r="Z588" s="195" t="n"/>
      <c r="AA588" s="195" t="n"/>
    </row>
    <row r="589">
      <c r="A589" s="195" t="n"/>
      <c r="B589" s="183" t="n">
        <v>562</v>
      </c>
      <c r="C589" s="195" t="inlineStr">
        <is>
          <t xml:space="preserve">VILLEGAS AVELINO ELIDET </t>
        </is>
      </c>
      <c r="D589" s="544" t="n"/>
      <c r="E589" s="545" t="n"/>
      <c r="F589" s="183" t="n">
        <v>1</v>
      </c>
      <c r="G589" s="546" t="n">
        <v>320</v>
      </c>
      <c r="H589" s="183" t="inlineStr">
        <is>
          <t>NO</t>
        </is>
      </c>
      <c r="I589" s="195" t="n"/>
      <c r="J589" s="196" t="n"/>
      <c r="K589" s="195" t="n"/>
      <c r="L589" s="195" t="inlineStr">
        <is>
          <t>NO TIENE AGUA LA TOMA</t>
        </is>
      </c>
      <c r="M589" s="195" t="inlineStr">
        <is>
          <t xml:space="preserve">21 PTE ENTRE 7 Y 9 SUR </t>
        </is>
      </c>
      <c r="N589" s="195" t="n">
        <v>2019</v>
      </c>
      <c r="O589" s="195" t="n"/>
      <c r="P589" s="195" t="n"/>
      <c r="Q589" s="195" t="n"/>
      <c r="R589" s="195" t="n"/>
      <c r="S589" s="195" t="n"/>
      <c r="T589" s="195" t="n"/>
      <c r="U589" s="195" t="n"/>
      <c r="V589" s="195" t="n"/>
      <c r="W589" s="195" t="n"/>
      <c r="X589" s="195" t="n"/>
      <c r="Y589" s="195" t="n"/>
      <c r="Z589" s="195" t="n"/>
      <c r="AA589" s="195" t="n"/>
    </row>
    <row r="590">
      <c r="A590" s="195" t="n"/>
      <c r="B590" s="183" t="n">
        <v>563</v>
      </c>
      <c r="C590" s="195" t="inlineStr">
        <is>
          <t>VILLEGAS NIÑO ANA LILIA</t>
        </is>
      </c>
      <c r="D590" s="544" t="n">
        <v>300</v>
      </c>
      <c r="E590" s="545" t="n">
        <v>150</v>
      </c>
      <c r="F590" s="199" t="n">
        <v>1</v>
      </c>
      <c r="G590" s="546" t="n">
        <v>320</v>
      </c>
      <c r="H590" s="183" t="n"/>
      <c r="I590" s="195" t="n"/>
      <c r="J590" s="196" t="n"/>
      <c r="K590" s="195" t="n"/>
      <c r="L590" s="195" t="n"/>
      <c r="M590" s="195" t="inlineStr">
        <is>
          <t>13 SUR ENTRE 15 Y 17 PTE.</t>
        </is>
      </c>
      <c r="N590" s="195" t="n">
        <v>2026</v>
      </c>
      <c r="O590" s="195" t="n"/>
      <c r="P590" s="195" t="n"/>
      <c r="Q590" s="195" t="n"/>
      <c r="R590" s="195" t="n"/>
      <c r="S590" s="195" t="n"/>
      <c r="T590" s="195" t="n"/>
      <c r="U590" s="195" t="n"/>
      <c r="V590" s="195" t="n"/>
      <c r="W590" s="195" t="n"/>
      <c r="X590" s="195" t="n"/>
      <c r="Y590" s="195" t="n"/>
      <c r="Z590" s="195" t="n"/>
      <c r="AA590" s="195" t="n"/>
    </row>
    <row r="591" ht="15" customHeight="1" s="308">
      <c r="A591" s="195" t="n"/>
      <c r="B591" s="183" t="n">
        <v>564</v>
      </c>
      <c r="C591" s="195" t="inlineStr">
        <is>
          <t xml:space="preserve">VILLEGAS RODRIGUEZ MANUEL </t>
        </is>
      </c>
      <c r="D591" s="544" t="n">
        <v>300</v>
      </c>
      <c r="E591" s="545" t="n">
        <v>150</v>
      </c>
      <c r="F591" s="183" t="n">
        <v>1</v>
      </c>
      <c r="G591" s="546" t="n">
        <v>320</v>
      </c>
      <c r="H591" s="183" t="n"/>
      <c r="I591" s="195" t="n"/>
      <c r="J591" s="196" t="n"/>
      <c r="K591" s="195" t="n"/>
      <c r="L591" s="195" t="n"/>
      <c r="M591" s="195" t="inlineStr">
        <is>
          <t xml:space="preserve">13 PTE. ENTRE 13 Y 15 SUR </t>
        </is>
      </c>
      <c r="N591" s="195" t="n">
        <v>2026</v>
      </c>
      <c r="O591" s="195" t="n"/>
      <c r="P591" s="195" t="n"/>
      <c r="Q591" s="195" t="n"/>
      <c r="R591" s="195" t="n"/>
      <c r="S591" s="195" t="n"/>
      <c r="T591" s="195" t="n"/>
      <c r="U591" s="195" t="n"/>
      <c r="V591" s="195" t="n"/>
      <c r="W591" s="195" t="n"/>
      <c r="X591" s="195" t="n"/>
      <c r="Y591" s="195" t="n"/>
      <c r="Z591" s="195" t="n"/>
      <c r="AA591" s="195" t="n"/>
    </row>
    <row r="592">
      <c r="A592" s="195" t="n"/>
      <c r="B592" s="183" t="n">
        <v>565</v>
      </c>
      <c r="C592" s="195" t="inlineStr">
        <is>
          <t xml:space="preserve">ZAMORA ROSAS LAURA </t>
        </is>
      </c>
      <c r="D592" s="544" t="n">
        <v>300</v>
      </c>
      <c r="E592" s="545" t="n">
        <v>150</v>
      </c>
      <c r="F592" s="183" t="n">
        <v>1</v>
      </c>
      <c r="G592" s="546" t="n">
        <v>320</v>
      </c>
      <c r="H592" s="183" t="n"/>
      <c r="I592" s="195" t="n"/>
      <c r="J592" s="196" t="n"/>
      <c r="K592" s="195" t="n"/>
      <c r="L592" s="195" t="n"/>
      <c r="M592" s="195" t="inlineStr">
        <is>
          <t xml:space="preserve">17 PTE- ENTRE 7 Y 9 SUR </t>
        </is>
      </c>
      <c r="N592" s="195" t="n">
        <v>2025</v>
      </c>
      <c r="O592" s="195" t="inlineStr">
        <is>
          <t>PAGADO</t>
        </is>
      </c>
      <c r="P592" s="195" t="inlineStr">
        <is>
          <t>PAGADO</t>
        </is>
      </c>
      <c r="Q592" s="195" t="inlineStr">
        <is>
          <t>PAGADO</t>
        </is>
      </c>
      <c r="R592" s="195" t="inlineStr">
        <is>
          <t>PAGADO</t>
        </is>
      </c>
      <c r="S592" s="195" t="inlineStr">
        <is>
          <t>PAGADO</t>
        </is>
      </c>
      <c r="T592" s="195" t="inlineStr">
        <is>
          <t>PAGADO</t>
        </is>
      </c>
      <c r="U592" s="195" t="inlineStr">
        <is>
          <t>PAGADO</t>
        </is>
      </c>
      <c r="V592" s="195" t="n"/>
      <c r="W592" s="195" t="n"/>
      <c r="X592" s="195" t="n"/>
      <c r="Y592" s="195" t="n"/>
      <c r="Z592" s="195" t="n"/>
      <c r="AA592" s="195" t="n"/>
    </row>
    <row r="593">
      <c r="A593" s="195" t="n"/>
      <c r="B593" s="127" t="n">
        <v>566</v>
      </c>
      <c r="C593" s="195" t="inlineStr">
        <is>
          <t>ZAYAGOS GUEVARA MIGUEL</t>
        </is>
      </c>
      <c r="D593" s="544" t="n">
        <v>600</v>
      </c>
      <c r="E593" s="545" t="n">
        <v>300</v>
      </c>
      <c r="F593" s="183" t="n">
        <v>2</v>
      </c>
      <c r="G593" s="546" t="n">
        <v>320</v>
      </c>
      <c r="H593" s="183" t="inlineStr">
        <is>
          <t>PAGO DE TOMA 1,250 Y DRENAJE 1250</t>
        </is>
      </c>
      <c r="I593" s="195" t="n"/>
      <c r="J593" s="196" t="n"/>
      <c r="K593" s="195" t="n"/>
      <c r="L593" s="195" t="n"/>
      <c r="M593" s="195" t="inlineStr">
        <is>
          <t>17 SUR  ENTRE 17 PTEY CANAL</t>
        </is>
      </c>
      <c r="N593" s="195" t="n">
        <v>2026</v>
      </c>
      <c r="O593" s="195" t="n"/>
      <c r="P593" s="195" t="n"/>
      <c r="Q593" s="195" t="n"/>
      <c r="R593" s="195" t="n"/>
      <c r="S593" s="195" t="n"/>
      <c r="T593" s="195" t="n"/>
      <c r="U593" s="195" t="n"/>
      <c r="V593" s="195" t="n"/>
      <c r="W593" s="195" t="n"/>
      <c r="X593" s="195" t="n"/>
      <c r="Y593" s="195" t="n"/>
      <c r="Z593" s="195" t="n"/>
      <c r="AA593" s="195" t="n"/>
    </row>
    <row r="594" ht="15" customHeight="1" s="308">
      <c r="A594" s="158" t="inlineStr">
        <is>
          <t>NO EXISTE</t>
        </is>
      </c>
      <c r="B594" s="183" t="n">
        <v>567</v>
      </c>
      <c r="C594" s="195" t="inlineStr">
        <is>
          <t>AVELINO NOTARIO LIDIA</t>
        </is>
      </c>
      <c r="D594" s="544" t="n"/>
      <c r="E594" s="545" t="n">
        <v>150</v>
      </c>
      <c r="F594" s="183" t="n">
        <v>1</v>
      </c>
      <c r="G594" s="546" t="n"/>
      <c r="H594" s="183" t="n"/>
      <c r="I594" s="195" t="n"/>
      <c r="J594" s="196" t="n"/>
      <c r="K594" s="195" t="n"/>
      <c r="L594" s="195" t="n"/>
      <c r="M594" s="195" t="inlineStr">
        <is>
          <t xml:space="preserve">21 PONIENTE ENTRE 7 Y 9 SUR </t>
        </is>
      </c>
      <c r="N594" s="195" t="inlineStr">
        <is>
          <t>NO EXISTE</t>
        </is>
      </c>
      <c r="O594" s="195" t="n"/>
      <c r="P594" s="195" t="n"/>
      <c r="Q594" s="195" t="n"/>
      <c r="R594" s="195" t="n"/>
      <c r="S594" s="195" t="n"/>
      <c r="T594" s="195" t="n"/>
      <c r="U594" s="195" t="n"/>
      <c r="V594" s="195" t="n"/>
      <c r="W594" s="195" t="n"/>
      <c r="X594" s="195" t="n"/>
      <c r="Y594" s="195" t="n"/>
      <c r="Z594" s="195" t="n"/>
      <c r="AA594" s="158" t="inlineStr">
        <is>
          <t>NO EXISTE</t>
        </is>
      </c>
    </row>
    <row r="595" ht="15" customHeight="1" s="308">
      <c r="A595" s="158" t="inlineStr">
        <is>
          <t>CAMBIO DE DOMICILIO</t>
        </is>
      </c>
      <c r="B595" s="183" t="n">
        <v>568</v>
      </c>
      <c r="C595" s="195" t="inlineStr">
        <is>
          <t>LOPEZ JIMENEZ CARLA</t>
        </is>
      </c>
      <c r="D595" s="544" t="n"/>
      <c r="E595" s="545" t="n"/>
      <c r="F595" s="183" t="n"/>
      <c r="G595" s="546" t="n"/>
      <c r="H595" s="183" t="n"/>
      <c r="I595" s="195" t="n">
        <v>1</v>
      </c>
      <c r="J595" s="196" t="n"/>
      <c r="K595" s="195" t="n"/>
      <c r="L595" s="195" t="n"/>
      <c r="M595" s="195" t="inlineStr">
        <is>
          <t xml:space="preserve">17 PTE.  11 Y 13 SUR </t>
        </is>
      </c>
      <c r="N595" s="195" t="n">
        <v>2016</v>
      </c>
      <c r="O595" s="195" t="n"/>
      <c r="P595" s="195" t="n"/>
      <c r="Q595" s="195" t="n"/>
      <c r="R595" s="195" t="inlineStr">
        <is>
          <t xml:space="preserve">ALTA PAGA ESTE MES </t>
        </is>
      </c>
      <c r="S595" s="195" t="n"/>
      <c r="T595" s="195" t="n"/>
      <c r="U595" s="195" t="n"/>
      <c r="V595" s="195" t="n"/>
      <c r="W595" s="195" t="n"/>
      <c r="X595" s="195" t="n"/>
      <c r="Y595" s="195" t="n"/>
      <c r="Z595" s="195" t="n"/>
      <c r="AA595" s="158" t="inlineStr">
        <is>
          <t>CAMBIO DE DOMICILIO</t>
        </is>
      </c>
    </row>
    <row r="596">
      <c r="A596" s="195" t="n"/>
      <c r="B596" s="183" t="n">
        <v>569</v>
      </c>
      <c r="C596" s="195" t="inlineStr">
        <is>
          <t xml:space="preserve">LUNA ABUNDIO LEOBARDO DE JESUS </t>
        </is>
      </c>
      <c r="D596" s="544" t="n"/>
      <c r="E596" s="545" t="n"/>
      <c r="F596" s="183" t="n"/>
      <c r="G596" s="546" t="n">
        <v>320</v>
      </c>
      <c r="H596" s="183" t="n"/>
      <c r="I596" s="195" t="n">
        <v>1</v>
      </c>
      <c r="J596" s="196" t="n"/>
      <c r="K596" s="195" t="n"/>
      <c r="L596" s="195" t="n"/>
      <c r="M596" s="195" t="inlineStr">
        <is>
          <t>19 SUR 15 Y 17 PTE</t>
        </is>
      </c>
      <c r="N596" s="195" t="n">
        <v>2023</v>
      </c>
      <c r="O596" s="195" t="inlineStr">
        <is>
          <t>PAGADO</t>
        </is>
      </c>
      <c r="P596" s="195" t="inlineStr">
        <is>
          <t>PAGADO</t>
        </is>
      </c>
      <c r="Q596" s="195" t="inlineStr">
        <is>
          <t>PAGADO</t>
        </is>
      </c>
      <c r="R596" s="195" t="inlineStr">
        <is>
          <t>PAGADO</t>
        </is>
      </c>
      <c r="S596" s="195" t="inlineStr">
        <is>
          <t>PAGADO</t>
        </is>
      </c>
      <c r="T596" s="195" t="inlineStr">
        <is>
          <t>PAGADO</t>
        </is>
      </c>
      <c r="U596" s="195" t="inlineStr">
        <is>
          <t>PAGADO</t>
        </is>
      </c>
      <c r="V596" s="195" t="inlineStr">
        <is>
          <t>PAGADO</t>
        </is>
      </c>
      <c r="W596" s="195" t="inlineStr">
        <is>
          <t>PAGADO</t>
        </is>
      </c>
      <c r="X596" s="195" t="inlineStr">
        <is>
          <t>PAGADO</t>
        </is>
      </c>
      <c r="Y596" s="195" t="inlineStr">
        <is>
          <t>PAGADO</t>
        </is>
      </c>
      <c r="Z596" s="195" t="inlineStr">
        <is>
          <t>PAGADO</t>
        </is>
      </c>
      <c r="AA596" s="195" t="n"/>
    </row>
    <row r="597">
      <c r="A597" s="195" t="n"/>
      <c r="B597" s="183" t="n">
        <v>570</v>
      </c>
      <c r="C597" s="195" t="inlineStr">
        <is>
          <t xml:space="preserve">SANTOS COETO ADRIANA </t>
        </is>
      </c>
      <c r="D597" s="544" t="n"/>
      <c r="E597" s="545" t="n"/>
      <c r="F597" s="183" t="n"/>
      <c r="G597" s="546" t="n"/>
      <c r="H597" s="183" t="n"/>
      <c r="I597" s="195" t="n">
        <v>1</v>
      </c>
      <c r="J597" s="196" t="n"/>
      <c r="K597" s="195" t="n"/>
      <c r="L597" s="195" t="n"/>
      <c r="M597" s="195" t="inlineStr">
        <is>
          <t>13 PTE. NO. 1701</t>
        </is>
      </c>
      <c r="N597" s="195" t="n">
        <v>2019</v>
      </c>
      <c r="O597" s="195" t="inlineStr">
        <is>
          <t>PAGADO</t>
        </is>
      </c>
      <c r="P597" s="195" t="inlineStr">
        <is>
          <t>PAGADO</t>
        </is>
      </c>
      <c r="Q597" s="195" t="inlineStr">
        <is>
          <t>PAGADO</t>
        </is>
      </c>
      <c r="R597" s="195" t="inlineStr">
        <is>
          <t>PAGADO</t>
        </is>
      </c>
      <c r="S597" s="195" t="inlineStr">
        <is>
          <t>PAGADO</t>
        </is>
      </c>
      <c r="T597" s="195" t="n"/>
      <c r="U597" s="195" t="n"/>
      <c r="V597" s="195" t="n"/>
      <c r="W597" s="195" t="n"/>
      <c r="X597" s="195" t="n"/>
      <c r="Y597" s="195" t="n"/>
      <c r="Z597" s="195" t="n"/>
      <c r="AA597" s="195" t="n"/>
    </row>
    <row r="598">
      <c r="A598" s="195" t="n"/>
      <c r="B598" s="127" t="n">
        <v>571</v>
      </c>
      <c r="C598" s="172" t="inlineStr">
        <is>
          <t>FERNANDEZ SANTOS RUBEN</t>
        </is>
      </c>
      <c r="D598" s="549" t="n">
        <v>300</v>
      </c>
      <c r="E598" s="550" t="n">
        <v>150</v>
      </c>
      <c r="F598" s="183" t="n">
        <v>1</v>
      </c>
      <c r="G598" s="546" t="n">
        <v>320</v>
      </c>
      <c r="H598" s="183" t="n"/>
      <c r="I598" s="195" t="n"/>
      <c r="J598" s="196" t="n"/>
      <c r="K598" s="195" t="n"/>
      <c r="L598" s="195" t="n"/>
      <c r="M598" s="195" t="inlineStr">
        <is>
          <t>15 PONIENTE CON PRIV ENTRE LA 17 Y 15 SUR</t>
        </is>
      </c>
      <c r="N598" s="195" t="n">
        <v>2025</v>
      </c>
      <c r="O598" s="195" t="inlineStr">
        <is>
          <t>PAGADO</t>
        </is>
      </c>
      <c r="P598" s="195" t="inlineStr">
        <is>
          <t>PAGADO</t>
        </is>
      </c>
      <c r="Q598" s="195" t="inlineStr">
        <is>
          <t>PAGADO</t>
        </is>
      </c>
      <c r="R598" s="195" t="inlineStr">
        <is>
          <t>PAGADO</t>
        </is>
      </c>
      <c r="S598" s="195" t="inlineStr">
        <is>
          <t>PAGADO</t>
        </is>
      </c>
      <c r="T598" s="195" t="inlineStr">
        <is>
          <t>PAGADO</t>
        </is>
      </c>
      <c r="U598" s="195" t="n"/>
      <c r="V598" s="195" t="n"/>
      <c r="W598" s="195" t="n"/>
      <c r="X598" s="195" t="n"/>
      <c r="Y598" s="195" t="n"/>
      <c r="Z598" s="195" t="n"/>
      <c r="AA598" s="195" t="n"/>
    </row>
    <row r="599" ht="15" customHeight="1" s="308">
      <c r="A599" s="158" t="n"/>
      <c r="B599" s="183" t="n">
        <v>572</v>
      </c>
      <c r="C599" s="195" t="n"/>
      <c r="D599" s="544" t="n"/>
      <c r="E599" s="545" t="n"/>
      <c r="F599" s="183" t="n">
        <v>1</v>
      </c>
      <c r="G599" s="546" t="n"/>
      <c r="H599" s="183" t="n"/>
      <c r="I599" s="195" t="n">
        <v>1</v>
      </c>
      <c r="J599" s="196" t="n"/>
      <c r="K599" s="195" t="n"/>
      <c r="L599" s="195" t="n"/>
      <c r="M599" s="195" t="n"/>
      <c r="N599" s="195" t="n">
        <v>2025</v>
      </c>
      <c r="O599" s="195" t="n"/>
      <c r="P599" s="195" t="n"/>
      <c r="Q599" s="195" t="n"/>
      <c r="R599" s="195" t="n"/>
      <c r="S599" s="195" t="n"/>
      <c r="T599" s="195" t="n"/>
      <c r="U599" s="195" t="n"/>
      <c r="V599" s="195" t="n"/>
      <c r="W599" s="195" t="n"/>
      <c r="X599" s="195" t="n"/>
      <c r="Y599" s="195" t="n"/>
      <c r="Z599" s="195" t="n"/>
      <c r="AA599" s="158" t="n"/>
      <c r="AW599" t="inlineStr">
        <is>
          <t xml:space="preserve">L </t>
        </is>
      </c>
    </row>
    <row r="600">
      <c r="A600" s="195" t="n"/>
      <c r="B600" s="183" t="n">
        <v>573</v>
      </c>
      <c r="C600" s="195" t="inlineStr">
        <is>
          <t>ISLAS SANTOS JORGE</t>
        </is>
      </c>
      <c r="D600" s="544" t="n">
        <v>300</v>
      </c>
      <c r="E600" s="545" t="n">
        <v>150</v>
      </c>
      <c r="F600" s="183" t="n">
        <v>1</v>
      </c>
      <c r="G600" s="546" t="n">
        <v>320</v>
      </c>
      <c r="H600" s="183" t="n"/>
      <c r="I600" s="195" t="n">
        <v>1</v>
      </c>
      <c r="J600" s="196" t="n"/>
      <c r="K600" s="195" t="n"/>
      <c r="L600" s="195" t="n"/>
      <c r="M600" s="195" t="inlineStr">
        <is>
          <t xml:space="preserve">CALLE 15 PONIENTEE NO. 17 SUR </t>
        </is>
      </c>
      <c r="N600" s="195" t="n">
        <v>2026</v>
      </c>
      <c r="O600" s="195" t="n"/>
      <c r="P600" s="195" t="n"/>
      <c r="Q600" s="195" t="n"/>
      <c r="R600" s="195" t="n"/>
      <c r="S600" s="195" t="n"/>
      <c r="T600" s="195" t="n"/>
      <c r="U600" s="195" t="n"/>
      <c r="V600" s="195" t="n"/>
      <c r="W600" s="195" t="n"/>
      <c r="X600" s="195" t="n"/>
      <c r="Y600" s="195" t="n"/>
      <c r="Z600" s="195" t="n"/>
      <c r="AA600" s="195" t="n"/>
      <c r="AB600" s="93" t="inlineStr">
        <is>
          <t>PAGA 9 INASISTENCIAS</t>
        </is>
      </c>
    </row>
    <row r="601" ht="15" customHeight="1" s="308">
      <c r="A601" s="158" t="inlineStr">
        <is>
          <t>CAMBIO DE DOMICILIO</t>
        </is>
      </c>
      <c r="B601" s="183" t="n">
        <v>574</v>
      </c>
      <c r="C601" s="195" t="inlineStr">
        <is>
          <t>JIMENEZ MARTINEZ ROMUALDA</t>
        </is>
      </c>
      <c r="D601" s="544" t="n"/>
      <c r="E601" s="545" t="n"/>
      <c r="F601" s="183" t="n"/>
      <c r="G601" s="546" t="n">
        <v>320</v>
      </c>
      <c r="H601" s="183" t="n"/>
      <c r="I601" s="195" t="n">
        <v>1</v>
      </c>
      <c r="J601" s="196" t="n"/>
      <c r="K601" s="195" t="n"/>
      <c r="L601" s="195" t="n"/>
      <c r="M601" s="195" t="inlineStr">
        <is>
          <t>9 SUR 1102</t>
        </is>
      </c>
      <c r="N601" s="195" t="n">
        <v>0</v>
      </c>
      <c r="O601" s="195" t="inlineStr">
        <is>
          <t>PAGADO</t>
        </is>
      </c>
      <c r="P601" s="195" t="inlineStr">
        <is>
          <t>PAGADO</t>
        </is>
      </c>
      <c r="Q601" s="195" t="inlineStr">
        <is>
          <t>PAGADO</t>
        </is>
      </c>
      <c r="R601" s="195" t="inlineStr">
        <is>
          <t>PAGADO</t>
        </is>
      </c>
      <c r="S601" s="195" t="inlineStr">
        <is>
          <t>PAGADO</t>
        </is>
      </c>
      <c r="T601" s="195" t="inlineStr">
        <is>
          <t>PAGADO</t>
        </is>
      </c>
      <c r="U601" s="195" t="inlineStr">
        <is>
          <t>PAGADO</t>
        </is>
      </c>
      <c r="V601" s="195" t="inlineStr">
        <is>
          <t>PAGADO</t>
        </is>
      </c>
      <c r="W601" s="195" t="inlineStr">
        <is>
          <t>PAGADO</t>
        </is>
      </c>
      <c r="X601" s="195" t="inlineStr">
        <is>
          <t>PAGADO</t>
        </is>
      </c>
      <c r="Y601" s="195" t="n"/>
      <c r="Z601" s="195" t="n"/>
      <c r="AA601" s="158" t="inlineStr">
        <is>
          <t>CAMBIO DE DOMICILIO</t>
        </is>
      </c>
      <c r="AC601" t="inlineStr">
        <is>
          <t>SALIO MES DE MAYO</t>
        </is>
      </c>
    </row>
    <row r="602" ht="15" customHeight="1" s="308">
      <c r="A602" s="158" t="inlineStr">
        <is>
          <t>CANCELADA</t>
        </is>
      </c>
      <c r="B602" s="183" t="n">
        <v>575</v>
      </c>
      <c r="C602" s="195" t="inlineStr">
        <is>
          <t xml:space="preserve">ROSAS CEBADA MARGARITA </t>
        </is>
      </c>
      <c r="D602" s="544" t="n"/>
      <c r="E602" s="545" t="n"/>
      <c r="F602" s="183" t="n"/>
      <c r="G602" s="546" t="n">
        <v>320</v>
      </c>
      <c r="H602" s="183" t="n"/>
      <c r="I602" s="195" t="n">
        <v>1</v>
      </c>
      <c r="J602" s="196" t="n"/>
      <c r="K602" s="195" t="n"/>
      <c r="L602" s="195" t="n"/>
      <c r="M602" s="195" t="inlineStr">
        <is>
          <t xml:space="preserve">13 SUR </t>
        </is>
      </c>
      <c r="N602" s="195" t="n">
        <v>2016</v>
      </c>
      <c r="O602" s="195" t="n"/>
      <c r="P602" s="195" t="n"/>
      <c r="Q602" s="195" t="n"/>
      <c r="R602" s="195" t="n"/>
      <c r="S602" s="195" t="n"/>
      <c r="T602" s="195" t="n"/>
      <c r="U602" s="195" t="inlineStr">
        <is>
          <t>ALTA NO  PAGO AGUA</t>
        </is>
      </c>
      <c r="V602" s="195" t="n"/>
      <c r="W602" s="195" t="n"/>
      <c r="X602" s="195" t="n"/>
      <c r="Y602" s="195" t="n"/>
      <c r="Z602" s="195" t="n"/>
      <c r="AA602" s="158" t="inlineStr">
        <is>
          <t>CANCELADA</t>
        </is>
      </c>
    </row>
    <row r="603">
      <c r="A603" s="195" t="n"/>
      <c r="B603" s="183" t="n">
        <v>576</v>
      </c>
      <c r="C603" s="195" t="inlineStr">
        <is>
          <t>CEBADA DE LOS SANTOS FERNANDO</t>
        </is>
      </c>
      <c r="D603" s="544" t="n">
        <v>300</v>
      </c>
      <c r="E603" s="545" t="n">
        <v>150</v>
      </c>
      <c r="F603" s="183" t="n"/>
      <c r="G603" s="546" t="n"/>
      <c r="H603" s="183" t="n"/>
      <c r="I603" s="195" t="n">
        <v>1</v>
      </c>
      <c r="J603" s="196" t="n"/>
      <c r="K603" s="195" t="n"/>
      <c r="L603" s="195" t="n"/>
      <c r="M603" s="195" t="inlineStr">
        <is>
          <t>AV 17 P0T SN SAN ANTONIO</t>
        </is>
      </c>
      <c r="N603" s="195" t="n">
        <v>2026</v>
      </c>
      <c r="O603" s="195" t="n"/>
      <c r="P603" s="195" t="n"/>
      <c r="Q603" s="195" t="n"/>
      <c r="R603" s="195" t="n"/>
      <c r="S603" s="195" t="n"/>
      <c r="T603" s="195" t="n"/>
      <c r="U603" s="195" t="n"/>
      <c r="V603" s="195" t="n"/>
      <c r="W603" s="195" t="n"/>
      <c r="X603" s="195" t="n"/>
      <c r="Y603" s="195" t="n"/>
      <c r="Z603" s="195" t="n"/>
      <c r="AA603" s="195" t="n"/>
    </row>
    <row r="604" ht="15" customHeight="1" s="308">
      <c r="A604" s="195" t="n"/>
      <c r="B604" s="183" t="n">
        <v>577</v>
      </c>
      <c r="C604" s="180" t="inlineStr">
        <is>
          <t>TORRES AVELINO SILVIANA</t>
        </is>
      </c>
      <c r="D604" s="552" t="n">
        <v>300</v>
      </c>
      <c r="E604" s="553" t="n">
        <v>150</v>
      </c>
      <c r="F604" s="183" t="n">
        <v>1</v>
      </c>
      <c r="G604" s="546" t="n"/>
      <c r="H604" s="183" t="n"/>
      <c r="I604" s="195" t="n"/>
      <c r="J604" s="196" t="n"/>
      <c r="K604" s="195" t="n"/>
      <c r="L604" s="195" t="inlineStr">
        <is>
          <t>SE DA DE ALTA 11 DE FEBRERO 2024</t>
        </is>
      </c>
      <c r="M604" s="195" t="inlineStr">
        <is>
          <t>11 PONIENTE DIAGONAL PREPA</t>
        </is>
      </c>
      <c r="N604" s="195" t="n">
        <v>2026</v>
      </c>
      <c r="O604" s="195" t="n"/>
      <c r="P604" s="195" t="n"/>
      <c r="Q604" s="195" t="n"/>
      <c r="R604" s="195" t="n"/>
      <c r="S604" s="195" t="n"/>
      <c r="T604" s="195" t="n"/>
      <c r="U604" s="195" t="n"/>
      <c r="V604" s="195" t="n"/>
      <c r="W604" s="195" t="n"/>
      <c r="X604" s="195" t="n"/>
      <c r="Y604" s="195" t="n"/>
      <c r="Z604" s="195" t="n"/>
      <c r="AA604" s="195" t="n"/>
    </row>
    <row r="605">
      <c r="A605" s="195" t="n"/>
      <c r="B605" s="183" t="n">
        <v>578</v>
      </c>
      <c r="C605" s="195" t="inlineStr">
        <is>
          <t xml:space="preserve">PALACIOS ROMAN GALO JOEL </t>
        </is>
      </c>
      <c r="D605" s="544" t="n">
        <v>300</v>
      </c>
      <c r="E605" s="545" t="n">
        <v>150</v>
      </c>
      <c r="F605" s="183" t="n">
        <v>1</v>
      </c>
      <c r="G605" s="546" t="n">
        <v>320</v>
      </c>
      <c r="H605" s="183" t="n"/>
      <c r="I605" s="195" t="n"/>
      <c r="J605" s="196" t="n"/>
      <c r="K605" s="195" t="n"/>
      <c r="L605" s="195" t="n"/>
      <c r="M605" s="195" t="inlineStr">
        <is>
          <t>13 SUR 19 Y 21 PONIENTE  NO. 1908</t>
        </is>
      </c>
      <c r="N605" s="195" t="n">
        <v>2026</v>
      </c>
      <c r="O605" s="195" t="n"/>
      <c r="P605" s="195" t="n"/>
      <c r="Q605" s="195" t="n"/>
      <c r="R605" s="195" t="n"/>
      <c r="S605" s="195" t="n"/>
      <c r="T605" s="195" t="n"/>
      <c r="U605" s="195" t="n"/>
      <c r="V605" s="195" t="n"/>
      <c r="W605" s="195" t="n"/>
      <c r="X605" s="195" t="n"/>
      <c r="Y605" s="195" t="n"/>
      <c r="Z605" s="195" t="n"/>
      <c r="AA605" s="195" t="n"/>
    </row>
    <row r="606">
      <c r="A606" s="195" t="n"/>
      <c r="B606" s="183" t="n">
        <v>579</v>
      </c>
      <c r="C606" s="195" t="inlineStr">
        <is>
          <t>RIOS REYES CYNAI</t>
        </is>
      </c>
      <c r="D606" s="544" t="n"/>
      <c r="E606" s="545" t="n"/>
      <c r="F606" s="183" t="n"/>
      <c r="G606" s="546" t="n">
        <v>320</v>
      </c>
      <c r="H606" s="183" t="n"/>
      <c r="I606" s="195" t="n">
        <v>1</v>
      </c>
      <c r="J606" s="196" t="n"/>
      <c r="K606" s="195" t="n"/>
      <c r="L606" s="195" t="n"/>
      <c r="M606" s="195" t="inlineStr">
        <is>
          <t>15 SUR 1304</t>
        </is>
      </c>
      <c r="N606" s="195" t="n">
        <v>2019</v>
      </c>
      <c r="O606" s="195" t="inlineStr">
        <is>
          <t>PAGADO</t>
        </is>
      </c>
      <c r="P606" s="195" t="inlineStr">
        <is>
          <t>PAGADO</t>
        </is>
      </c>
      <c r="Q606" s="195" t="inlineStr">
        <is>
          <t>PAGADO</t>
        </is>
      </c>
      <c r="R606" s="195" t="inlineStr">
        <is>
          <t>PAGADO</t>
        </is>
      </c>
      <c r="S606" s="195" t="inlineStr">
        <is>
          <t>PAGADO</t>
        </is>
      </c>
      <c r="T606" s="195" t="inlineStr">
        <is>
          <t>PAGADO</t>
        </is>
      </c>
      <c r="U606" s="195" t="inlineStr">
        <is>
          <t>PAGADO</t>
        </is>
      </c>
      <c r="V606" s="195" t="inlineStr">
        <is>
          <t>PAGADO</t>
        </is>
      </c>
      <c r="W606" s="195" t="inlineStr">
        <is>
          <t>PAGADO</t>
        </is>
      </c>
      <c r="X606" s="195" t="inlineStr">
        <is>
          <t>PAGADO</t>
        </is>
      </c>
      <c r="Y606" s="195" t="n"/>
      <c r="Z606" s="195" t="n"/>
      <c r="AA606" s="195" t="n"/>
    </row>
    <row r="607">
      <c r="A607" s="195" t="n"/>
      <c r="B607" s="183" t="n">
        <v>580</v>
      </c>
      <c r="C607" s="195" t="inlineStr">
        <is>
          <t>CADENA SANTOS SANDRA NELY</t>
        </is>
      </c>
      <c r="D607" s="544" t="n">
        <v>300</v>
      </c>
      <c r="E607" s="545" t="n">
        <v>150</v>
      </c>
      <c r="F607" s="183" t="n">
        <v>1</v>
      </c>
      <c r="G607" s="546" t="n"/>
      <c r="H607" s="183" t="n"/>
      <c r="I607" s="195" t="n"/>
      <c r="J607" s="196" t="n"/>
      <c r="K607" s="195" t="n"/>
      <c r="L607" s="195" t="n"/>
      <c r="M607" s="195" t="inlineStr">
        <is>
          <t>CALLE 15 PONIENTEE NO. 906</t>
        </is>
      </c>
      <c r="N607" s="195" t="n">
        <v>2026</v>
      </c>
      <c r="O607" s="195" t="n"/>
      <c r="P607" s="195" t="n"/>
      <c r="Q607" s="195" t="n"/>
      <c r="R607" s="195" t="n"/>
      <c r="S607" s="195" t="n"/>
      <c r="T607" s="195" t="n"/>
      <c r="U607" s="195" t="n"/>
      <c r="V607" s="195" t="n"/>
      <c r="W607" s="195" t="n"/>
      <c r="X607" s="195" t="n"/>
      <c r="Y607" s="195" t="n"/>
      <c r="Z607" s="195" t="n"/>
      <c r="AA607" s="195" t="n"/>
    </row>
    <row r="608">
      <c r="A608" s="195" t="n"/>
      <c r="B608" s="183" t="n">
        <v>581</v>
      </c>
      <c r="C608" s="195" t="inlineStr">
        <is>
          <t>ROSAS  ALCANTARA JOSE</t>
        </is>
      </c>
      <c r="D608" s="544" t="n">
        <v>300</v>
      </c>
      <c r="E608" s="545" t="n">
        <v>150</v>
      </c>
      <c r="F608" s="183" t="n"/>
      <c r="G608" s="546" t="n">
        <v>320</v>
      </c>
      <c r="H608" s="183" t="n"/>
      <c r="I608" s="195" t="n">
        <v>1</v>
      </c>
      <c r="J608" s="196" t="n"/>
      <c r="K608" s="195" t="n"/>
      <c r="L608" s="195" t="n"/>
      <c r="M608" s="195" t="inlineStr">
        <is>
          <t xml:space="preserve">AV. 17 PTE. ENTRE 7 SUR Y 9 SUR </t>
        </is>
      </c>
      <c r="N608" s="195" t="n">
        <v>2025</v>
      </c>
      <c r="O608" s="195" t="inlineStr">
        <is>
          <t>PAGADO</t>
        </is>
      </c>
      <c r="P608" s="195" t="inlineStr">
        <is>
          <t>PAGADO</t>
        </is>
      </c>
      <c r="Q608" s="195" t="inlineStr">
        <is>
          <t>PAGADO</t>
        </is>
      </c>
      <c r="R608" s="195" t="inlineStr">
        <is>
          <t xml:space="preserve">PAGADO </t>
        </is>
      </c>
      <c r="S608" s="195" t="inlineStr">
        <is>
          <t>PAGADO</t>
        </is>
      </c>
      <c r="T608" s="195" t="inlineStr">
        <is>
          <t>PAGADO</t>
        </is>
      </c>
      <c r="U608" s="195" t="n"/>
      <c r="V608" s="195" t="n"/>
      <c r="W608" s="195" t="n"/>
      <c r="X608" s="195" t="n"/>
      <c r="Y608" s="195" t="n"/>
      <c r="Z608" s="195" t="n"/>
      <c r="AA608" s="195" t="n"/>
    </row>
    <row r="609">
      <c r="A609" s="195" t="n"/>
      <c r="B609" s="183" t="n">
        <v>582</v>
      </c>
      <c r="C609" s="195" t="inlineStr">
        <is>
          <t xml:space="preserve">RODRIGUEZ GAMEZ LUIS GILBERTO </t>
        </is>
      </c>
      <c r="D609" s="544" t="n">
        <v>300</v>
      </c>
      <c r="E609" s="545" t="n">
        <v>150</v>
      </c>
      <c r="F609" s="183" t="n">
        <v>1</v>
      </c>
      <c r="G609" s="546" t="n"/>
      <c r="H609" s="183" t="n"/>
      <c r="I609" s="195" t="n"/>
      <c r="J609" s="196" t="n"/>
      <c r="K609" s="195" t="n"/>
      <c r="L609" s="195" t="n"/>
      <c r="M609" s="195" t="inlineStr">
        <is>
          <t xml:space="preserve">15 SUR ENTRE 15 Y 17 PONIENTE </t>
        </is>
      </c>
      <c r="N609" s="195" t="n">
        <v>2026</v>
      </c>
      <c r="O609" s="195" t="n"/>
      <c r="P609" s="195" t="n"/>
      <c r="Q609" s="195" t="n"/>
      <c r="R609" s="195" t="n"/>
      <c r="S609" s="195" t="n"/>
      <c r="T609" s="195" t="n"/>
      <c r="U609" s="195" t="n"/>
      <c r="V609" s="195" t="n"/>
      <c r="W609" s="195" t="n"/>
      <c r="X609" s="195" t="n"/>
      <c r="Y609" s="195" t="n"/>
      <c r="Z609" s="195" t="n"/>
      <c r="AA609" s="195" t="n"/>
    </row>
    <row r="610">
      <c r="A610" s="195" t="n"/>
      <c r="B610" s="183" t="n">
        <v>583</v>
      </c>
      <c r="C610" s="195" t="inlineStr">
        <is>
          <t xml:space="preserve">SANTOS GONZALEZ MIGUEL </t>
        </is>
      </c>
      <c r="D610" s="544" t="n">
        <v>300</v>
      </c>
      <c r="E610" s="545" t="n">
        <v>150</v>
      </c>
      <c r="F610" s="183" t="n"/>
      <c r="G610" s="546" t="n">
        <v>320</v>
      </c>
      <c r="H610" s="183" t="n"/>
      <c r="I610" s="195" t="n">
        <v>1</v>
      </c>
      <c r="J610" s="196" t="n"/>
      <c r="K610" s="195" t="n"/>
      <c r="L610" s="195" t="n"/>
      <c r="M610" s="195" t="inlineStr">
        <is>
          <t>17 PONIENTE NO. 1704</t>
        </is>
      </c>
      <c r="N610" s="195" t="n">
        <v>2026</v>
      </c>
      <c r="O610" s="195" t="n"/>
      <c r="P610" s="195" t="n"/>
      <c r="Q610" s="195" t="n"/>
      <c r="R610" s="195" t="n"/>
      <c r="S610" s="195" t="n"/>
      <c r="T610" s="195" t="n"/>
      <c r="U610" s="195" t="n"/>
      <c r="V610" s="195" t="n"/>
      <c r="W610" s="195" t="n"/>
      <c r="X610" s="195" t="n"/>
      <c r="Y610" s="195" t="n"/>
      <c r="Z610" s="195" t="n"/>
      <c r="AA610" s="195" t="n"/>
    </row>
    <row r="611">
      <c r="A611" s="195" t="n"/>
      <c r="B611" s="183" t="n">
        <v>584</v>
      </c>
      <c r="C611" s="195" t="inlineStr">
        <is>
          <t>GARCIA LOPEZ ALEJANDRA</t>
        </is>
      </c>
      <c r="D611" s="544" t="n">
        <v>300</v>
      </c>
      <c r="E611" s="545" t="n">
        <v>150</v>
      </c>
      <c r="F611" s="183" t="n">
        <v>1</v>
      </c>
      <c r="G611" s="546" t="n">
        <v>320</v>
      </c>
      <c r="H611" s="183" t="n"/>
      <c r="I611" s="195" t="n"/>
      <c r="J611" s="196" t="n"/>
      <c r="K611" s="195" t="n"/>
      <c r="L611" s="195" t="n"/>
      <c r="M611" s="195" t="inlineStr">
        <is>
          <t xml:space="preserve">15 PONIENTE 7010 ENTRE  7 SUR Y 15 PONIENTE </t>
        </is>
      </c>
      <c r="N611" s="195" t="n">
        <v>2026</v>
      </c>
      <c r="O611" s="195" t="n"/>
      <c r="P611" s="195" t="n"/>
      <c r="Q611" s="195" t="n"/>
      <c r="R611" s="195" t="n"/>
      <c r="S611" s="195" t="n"/>
      <c r="T611" s="195" t="n"/>
      <c r="U611" s="195" t="n"/>
      <c r="V611" s="195" t="n"/>
      <c r="W611" s="195" t="n"/>
      <c r="X611" s="195" t="n"/>
      <c r="Y611" s="195" t="n"/>
      <c r="Z611" s="195" t="n"/>
      <c r="AA611" s="195" t="n"/>
    </row>
    <row r="612">
      <c r="A612" s="195" t="n"/>
      <c r="B612" s="127" t="n">
        <v>585</v>
      </c>
      <c r="C612" s="195" t="inlineStr">
        <is>
          <t xml:space="preserve">ROSAS MOLINA DELFINO </t>
        </is>
      </c>
      <c r="D612" s="544" t="n">
        <v>300</v>
      </c>
      <c r="E612" s="545" t="n">
        <v>150</v>
      </c>
      <c r="F612" s="183" t="n">
        <v>1</v>
      </c>
      <c r="G612" s="546" t="n">
        <v>320</v>
      </c>
      <c r="H612" s="183" t="n"/>
      <c r="I612" s="195" t="n"/>
      <c r="J612" s="196" t="n"/>
      <c r="K612" s="195" t="n"/>
      <c r="L612" s="195" t="n"/>
      <c r="M612" s="195" t="inlineStr">
        <is>
          <t>17 PONIENTE ENTRE PRIV. 7 SUR Y 9 SUR</t>
        </is>
      </c>
      <c r="N612" s="195" t="n">
        <v>2026</v>
      </c>
      <c r="O612" s="195" t="n"/>
      <c r="P612" s="195" t="n"/>
      <c r="Q612" s="195" t="n"/>
      <c r="R612" s="195" t="n"/>
      <c r="S612" s="195" t="n"/>
      <c r="T612" s="195" t="n"/>
      <c r="U612" s="195" t="n"/>
      <c r="V612" s="195" t="n"/>
      <c r="W612" s="195" t="n"/>
      <c r="X612" s="195" t="n"/>
      <c r="Y612" s="195" t="n"/>
      <c r="Z612" s="195" t="n"/>
      <c r="AA612" s="195" t="n"/>
    </row>
    <row r="613">
      <c r="A613" s="195" t="n"/>
      <c r="B613" s="183" t="n">
        <v>586</v>
      </c>
      <c r="C613" s="195" t="inlineStr">
        <is>
          <t>AVELINO NOTARIO GABRIELA</t>
        </is>
      </c>
      <c r="D613" s="544" t="n">
        <v>300</v>
      </c>
      <c r="E613" s="545" t="n">
        <v>150</v>
      </c>
      <c r="F613" s="183" t="n">
        <v>2</v>
      </c>
      <c r="G613" s="546" t="n">
        <v>320</v>
      </c>
      <c r="H613" s="183" t="inlineStr">
        <is>
          <t>NO</t>
        </is>
      </c>
      <c r="I613" s="195" t="n">
        <v>1</v>
      </c>
      <c r="J613" s="196" t="n"/>
      <c r="K613" s="195" t="n"/>
      <c r="L613" s="195" t="n"/>
      <c r="M613" s="195" t="inlineStr">
        <is>
          <t>9 SUR NO. 709, BARRIO SAN ANTONIO</t>
        </is>
      </c>
      <c r="N613" s="195" t="n">
        <v>2025</v>
      </c>
      <c r="O613" s="195" t="n"/>
      <c r="P613" s="195" t="n"/>
      <c r="Q613" s="195" t="n"/>
      <c r="R613" s="195" t="n"/>
      <c r="S613" s="195" t="n"/>
      <c r="T613" s="195" t="n"/>
      <c r="U613" s="195" t="n"/>
      <c r="V613" s="195" t="n"/>
      <c r="W613" s="195" t="n"/>
      <c r="X613" s="195" t="n"/>
      <c r="Y613" s="195" t="n"/>
      <c r="Z613" s="195" t="n"/>
      <c r="AA613" s="195" t="n"/>
      <c r="AE613" s="423" t="n"/>
      <c r="AF613" s="423" t="n"/>
    </row>
    <row r="614">
      <c r="A614" s="195" t="n"/>
      <c r="B614" s="183" t="n">
        <v>587</v>
      </c>
      <c r="C614" s="195" t="inlineStr">
        <is>
          <t>ARENAS GONZALEZ IVONE</t>
        </is>
      </c>
      <c r="D614" s="544" t="n">
        <v>300</v>
      </c>
      <c r="E614" s="545" t="n">
        <v>150</v>
      </c>
      <c r="F614" s="183" t="n">
        <v>1</v>
      </c>
      <c r="G614" s="546" t="n">
        <v>320</v>
      </c>
      <c r="H614" s="183" t="n"/>
      <c r="I614" s="195" t="n"/>
      <c r="J614" s="196" t="n"/>
      <c r="K614" s="195" t="n"/>
      <c r="L614" s="195" t="n"/>
      <c r="M614" s="195" t="inlineStr">
        <is>
          <t xml:space="preserve">11 SUR  23 PONIENTE 2301 </t>
        </is>
      </c>
      <c r="N614" s="195" t="n">
        <v>2026</v>
      </c>
      <c r="O614" s="195" t="n"/>
      <c r="P614" s="195" t="n"/>
      <c r="Q614" s="195" t="n"/>
      <c r="R614" s="195" t="n"/>
      <c r="S614" s="195" t="n"/>
      <c r="T614" s="195" t="n"/>
      <c r="U614" s="195" t="n"/>
      <c r="V614" s="195" t="n"/>
      <c r="W614" s="195" t="n"/>
      <c r="X614" s="195" t="n"/>
      <c r="Y614" s="195" t="n"/>
      <c r="Z614" s="195" t="n"/>
      <c r="AA614" s="195" t="n"/>
      <c r="AC614" s="423" t="inlineStr">
        <is>
          <t>PAGO TOMA NUEVA AGOSTO 2016</t>
        </is>
      </c>
      <c r="AD614" s="423" t="n"/>
    </row>
    <row r="615">
      <c r="A615" s="195" t="n"/>
      <c r="B615" s="183" t="n">
        <v>588</v>
      </c>
      <c r="C615" s="195" t="inlineStr">
        <is>
          <t>GUERRERO GORGONIO MARIO</t>
        </is>
      </c>
      <c r="D615" s="544" t="n">
        <v>300</v>
      </c>
      <c r="E615" s="545" t="n">
        <v>150</v>
      </c>
      <c r="F615" s="183" t="n">
        <v>1</v>
      </c>
      <c r="G615" s="546" t="n">
        <v>320</v>
      </c>
      <c r="H615" s="183" t="n"/>
      <c r="I615" s="195" t="n"/>
      <c r="J615" s="196" t="n"/>
      <c r="K615" s="195" t="n"/>
      <c r="L615" s="195" t="inlineStr">
        <is>
          <t>PAGA INQUILINO ENERO A JUNIO 2025</t>
        </is>
      </c>
      <c r="M615" s="195" t="inlineStr">
        <is>
          <t xml:space="preserve">19 PONIENTE ENTRE 11 Y 13 SUR </t>
        </is>
      </c>
      <c r="N615" s="195" t="n">
        <v>2026</v>
      </c>
      <c r="O615" s="195" t="n"/>
      <c r="P615" s="195" t="n"/>
      <c r="Q615" s="195" t="n"/>
      <c r="R615" s="195" t="n"/>
      <c r="S615" s="195" t="n"/>
      <c r="T615" s="195" t="n"/>
      <c r="U615" s="195" t="n"/>
      <c r="V615" s="195" t="n"/>
      <c r="W615" s="195" t="n"/>
      <c r="X615" s="195" t="n"/>
      <c r="Y615" s="195" t="n"/>
      <c r="Z615" s="195" t="n"/>
      <c r="AA615" s="195" t="n"/>
    </row>
    <row r="616">
      <c r="A616" s="195" t="n"/>
      <c r="B616" s="183" t="n">
        <v>589</v>
      </c>
      <c r="C616" s="195" t="inlineStr">
        <is>
          <t xml:space="preserve">LOPEZ SANTOS CARLOS </t>
        </is>
      </c>
      <c r="D616" s="544" t="n">
        <v>300</v>
      </c>
      <c r="E616" s="545" t="n">
        <v>150</v>
      </c>
      <c r="F616" s="183" t="n">
        <v>1</v>
      </c>
      <c r="G616" s="546" t="n"/>
      <c r="H616" s="183" t="n"/>
      <c r="I616" s="195" t="n"/>
      <c r="J616" s="196" t="n"/>
      <c r="K616" s="195" t="n"/>
      <c r="L616" s="195" t="n"/>
      <c r="M616" s="195" t="inlineStr">
        <is>
          <t xml:space="preserve">21 PONIENTEE  1104  ENTRE  11 Y 13 SUR </t>
        </is>
      </c>
      <c r="N616" s="195" t="n">
        <v>2026</v>
      </c>
      <c r="O616" s="195" t="n"/>
      <c r="P616" s="195" t="n"/>
      <c r="Q616" s="195" t="n"/>
      <c r="R616" s="195" t="n"/>
      <c r="S616" s="195" t="n"/>
      <c r="T616" s="195" t="n"/>
      <c r="U616" s="195" t="n"/>
      <c r="V616" s="195" t="n"/>
      <c r="W616" s="195" t="n"/>
      <c r="X616" s="195" t="n"/>
      <c r="Y616" s="195" t="n"/>
      <c r="Z616" s="195" t="n"/>
      <c r="AA616" s="195" t="n"/>
      <c r="AC616" t="n">
        <v>509</v>
      </c>
    </row>
    <row r="617">
      <c r="A617" s="195" t="n"/>
      <c r="B617" s="183" t="n">
        <v>590</v>
      </c>
      <c r="C617" s="195" t="inlineStr">
        <is>
          <t xml:space="preserve">MONTIEL CASTILLO KARINA </t>
        </is>
      </c>
      <c r="D617" s="544" t="n">
        <v>300</v>
      </c>
      <c r="E617" s="545" t="n">
        <v>150</v>
      </c>
      <c r="F617" s="183" t="n"/>
      <c r="G617" s="546" t="n">
        <v>320</v>
      </c>
      <c r="H617" s="183" t="n"/>
      <c r="I617" s="195" t="n">
        <v>1</v>
      </c>
      <c r="J617" s="196" t="n"/>
      <c r="K617" s="195" t="n"/>
      <c r="L617" s="195" t="inlineStr">
        <is>
          <t>SE DIO DE BAJA YA NO VIVE AQUÍ CON SUS PAPAS</t>
        </is>
      </c>
      <c r="M617" s="195" t="inlineStr">
        <is>
          <t>15 SUR Y 21 PONIENTE S/N</t>
        </is>
      </c>
      <c r="N617" s="195" t="n"/>
      <c r="O617" s="195" t="n">
        <v>2020</v>
      </c>
      <c r="P617" s="195" t="inlineStr">
        <is>
          <t>PAGADO</t>
        </is>
      </c>
      <c r="Q617" s="195" t="inlineStr">
        <is>
          <t>PAGADO</t>
        </is>
      </c>
      <c r="R617" s="195" t="inlineStr">
        <is>
          <t>PAGADO</t>
        </is>
      </c>
      <c r="S617" s="195" t="n"/>
      <c r="T617" s="195" t="n"/>
      <c r="U617" s="195" t="n"/>
      <c r="V617" s="195" t="n"/>
      <c r="W617" s="195" t="n"/>
      <c r="X617" s="195" t="n"/>
      <c r="Y617" s="195" t="n"/>
      <c r="Z617" s="195" t="n"/>
      <c r="AA617" s="195" t="n"/>
    </row>
    <row r="618" ht="15" customHeight="1" s="308">
      <c r="A618" s="195" t="inlineStr">
        <is>
          <t>NO</t>
        </is>
      </c>
      <c r="B618" s="183" t="n">
        <v>591</v>
      </c>
      <c r="C618" s="172" t="inlineStr">
        <is>
          <t>estaba anotada la nieta de doña esperanza tellez</t>
        </is>
      </c>
      <c r="D618" s="549" t="n"/>
      <c r="E618" s="550" t="n"/>
      <c r="F618" s="183" t="n"/>
      <c r="G618" s="546" t="n"/>
      <c r="H618" s="183" t="n"/>
      <c r="I618" s="195" t="n"/>
      <c r="J618" s="196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  <c r="T618" s="195" t="n"/>
      <c r="U618" s="195" t="n"/>
      <c r="V618" s="195" t="n"/>
      <c r="W618" s="195" t="n"/>
      <c r="X618" s="195" t="n"/>
      <c r="Y618" s="195" t="n"/>
      <c r="Z618" s="195" t="n"/>
      <c r="AA618" s="195" t="inlineStr">
        <is>
          <t>NO</t>
        </is>
      </c>
    </row>
    <row r="619" ht="15" customHeight="1" s="308">
      <c r="A619" s="158" t="inlineStr">
        <is>
          <t>CORTADA</t>
        </is>
      </c>
      <c r="B619" s="183" t="n">
        <v>592</v>
      </c>
      <c r="C619" s="195" t="inlineStr">
        <is>
          <t xml:space="preserve">CHAVEZ MACHORRO SALVADOR </t>
        </is>
      </c>
      <c r="D619" s="544" t="n"/>
      <c r="E619" s="545" t="n"/>
      <c r="F619" s="183" t="n">
        <v>1</v>
      </c>
      <c r="G619" s="183" t="inlineStr">
        <is>
          <t>CORTADA</t>
        </is>
      </c>
      <c r="H619" s="183" t="n"/>
      <c r="I619" s="195" t="n"/>
      <c r="J619" s="196" t="n"/>
      <c r="K619" s="195" t="n"/>
      <c r="L619" s="195" t="inlineStr">
        <is>
          <t>SE CORTO  EL 1 DE JULIO DE 2025</t>
        </is>
      </c>
      <c r="M619" s="195" t="inlineStr">
        <is>
          <t xml:space="preserve">19 PONIENTE  NO. 1107 ENTRE LA 13 SUR </t>
        </is>
      </c>
      <c r="N619" s="195" t="n"/>
      <c r="O619" s="195" t="n">
        <v>2022</v>
      </c>
      <c r="P619" s="195" t="n"/>
      <c r="Q619" s="195" t="n"/>
      <c r="R619" s="195" t="n"/>
      <c r="S619" s="195" t="n"/>
      <c r="T619" s="195" t="n"/>
      <c r="U619" s="195" t="n"/>
      <c r="V619" s="195" t="n"/>
      <c r="W619" s="195" t="n"/>
      <c r="X619" s="195" t="n"/>
      <c r="Y619" s="195" t="n"/>
      <c r="Z619" s="195" t="n"/>
      <c r="AA619" s="158" t="inlineStr">
        <is>
          <t>CORTADA</t>
        </is>
      </c>
    </row>
    <row r="620">
      <c r="A620" s="195" t="n"/>
      <c r="B620" s="183" t="n">
        <v>593</v>
      </c>
      <c r="C620" s="195" t="inlineStr">
        <is>
          <t>SANCHEZ VARGAS FERNANDA  MICHELLE</t>
        </is>
      </c>
      <c r="D620" s="544" t="n">
        <v>300</v>
      </c>
      <c r="E620" s="545" t="n">
        <v>150</v>
      </c>
      <c r="F620" s="183" t="n">
        <v>1</v>
      </c>
      <c r="G620" s="558" t="n"/>
      <c r="H620" s="183" t="n"/>
      <c r="I620" s="195" t="n"/>
      <c r="J620" s="196" t="n"/>
      <c r="K620" s="195" t="n"/>
      <c r="L620" s="195" t="n"/>
      <c r="M620" s="195" t="inlineStr">
        <is>
          <t xml:space="preserve">AV 21 PONIENTE NO 705 SAN ANTONIO </t>
        </is>
      </c>
      <c r="N620" s="195" t="n">
        <v>2026</v>
      </c>
      <c r="O620" s="195" t="n"/>
      <c r="P620" s="195" t="n"/>
      <c r="Q620" s="195" t="n"/>
      <c r="R620" s="195" t="n"/>
      <c r="S620" s="195" t="n"/>
      <c r="T620" s="195" t="n"/>
      <c r="U620" s="195" t="n"/>
      <c r="V620" s="195" t="n"/>
      <c r="W620" s="195" t="n"/>
      <c r="X620" s="195" t="n"/>
      <c r="Y620" s="195" t="n"/>
      <c r="Z620" s="195" t="n"/>
      <c r="AA620" s="195" t="n"/>
    </row>
    <row r="621">
      <c r="A621" s="195" t="n"/>
      <c r="B621" s="183" t="n">
        <v>594</v>
      </c>
      <c r="C621" s="195" t="inlineStr">
        <is>
          <t xml:space="preserve">AVELINO GAMEZ STHEFANYA </t>
        </is>
      </c>
      <c r="D621" s="544" t="n"/>
      <c r="E621" s="545" t="n"/>
      <c r="F621" s="183" t="n"/>
      <c r="G621" s="183" t="n"/>
      <c r="H621" s="183" t="n"/>
      <c r="I621" s="195" t="n">
        <v>1</v>
      </c>
      <c r="J621" s="196" t="n"/>
      <c r="K621" s="195" t="n"/>
      <c r="L621" s="195" t="n"/>
      <c r="M621" s="195" t="inlineStr">
        <is>
          <t>CALLE 13 PONIENTE NO. 1503</t>
        </is>
      </c>
      <c r="N621" s="195" t="n">
        <v>2019</v>
      </c>
      <c r="O621" s="195" t="n"/>
      <c r="P621" s="195" t="n"/>
      <c r="Q621" s="195" t="n"/>
      <c r="R621" s="195" t="n"/>
      <c r="S621" s="195" t="n"/>
      <c r="T621" s="195" t="n"/>
      <c r="U621" s="195" t="n"/>
      <c r="V621" s="195" t="n"/>
      <c r="W621" s="195" t="n"/>
      <c r="X621" s="195" t="n"/>
      <c r="Y621" s="195" t="n"/>
      <c r="Z621" s="195" t="n"/>
      <c r="AA621" s="195" t="n"/>
    </row>
    <row r="622">
      <c r="A622" s="195" t="n"/>
      <c r="B622" s="183" t="n">
        <v>595</v>
      </c>
      <c r="C622" s="195" t="inlineStr">
        <is>
          <t xml:space="preserve">TORRES ALMEIDA ALEJANDRINA </t>
        </is>
      </c>
      <c r="D622" s="544" t="n">
        <v>300</v>
      </c>
      <c r="E622" s="545" t="n">
        <v>150</v>
      </c>
      <c r="F622" s="183" t="n">
        <v>1</v>
      </c>
      <c r="G622" s="183" t="n"/>
      <c r="H622" s="183" t="n"/>
      <c r="I622" s="195" t="n"/>
      <c r="J622" s="196" t="n"/>
      <c r="K622" s="195" t="n"/>
      <c r="L622" s="195" t="n"/>
      <c r="M622" s="195" t="inlineStr">
        <is>
          <t xml:space="preserve">CALLE 13  SUR </t>
        </is>
      </c>
      <c r="N622" s="195" t="n">
        <v>2026</v>
      </c>
      <c r="O622" s="195" t="n"/>
      <c r="P622" s="195" t="n"/>
      <c r="Q622" s="195" t="n"/>
      <c r="R622" s="195" t="n"/>
      <c r="S622" s="195" t="n"/>
      <c r="T622" s="195" t="n"/>
      <c r="U622" s="195" t="n"/>
      <c r="V622" s="195" t="n"/>
      <c r="W622" s="195" t="n"/>
      <c r="X622" s="195" t="n"/>
      <c r="Y622" s="195" t="n"/>
      <c r="Z622" s="195" t="n"/>
      <c r="AA622" s="195" t="n"/>
    </row>
    <row r="623">
      <c r="A623" s="195" t="n"/>
      <c r="B623" s="127" t="n">
        <v>596</v>
      </c>
      <c r="C623" s="195" t="inlineStr">
        <is>
          <t>RODRIGUEZ VELEZ ALBERTO</t>
        </is>
      </c>
      <c r="D623" s="544" t="n">
        <v>300</v>
      </c>
      <c r="E623" s="545" t="n">
        <v>150</v>
      </c>
      <c r="F623" s="183" t="n">
        <v>1</v>
      </c>
      <c r="G623" s="183" t="n"/>
      <c r="H623" s="183" t="n"/>
      <c r="I623" s="195" t="n"/>
      <c r="J623" s="196" t="n"/>
      <c r="K623" s="195" t="n"/>
      <c r="L623" s="195" t="n"/>
      <c r="M623" s="195" t="inlineStr">
        <is>
          <t>15 PTE ESQ 19 SUR</t>
        </is>
      </c>
      <c r="N623" s="195" t="n">
        <v>2024</v>
      </c>
      <c r="O623" s="195" t="inlineStr">
        <is>
          <t>PAGADO</t>
        </is>
      </c>
      <c r="P623" s="195" t="inlineStr">
        <is>
          <t>PAGADO</t>
        </is>
      </c>
      <c r="Q623" s="195" t="inlineStr">
        <is>
          <t>PAGADO</t>
        </is>
      </c>
      <c r="R623" s="195" t="inlineStr">
        <is>
          <t>PAGADO</t>
        </is>
      </c>
      <c r="S623" s="195" t="inlineStr">
        <is>
          <t>PAGADO</t>
        </is>
      </c>
      <c r="T623" s="195" t="inlineStr">
        <is>
          <t>PAGADO</t>
        </is>
      </c>
      <c r="U623" s="195" t="inlineStr">
        <is>
          <t>PAGADO</t>
        </is>
      </c>
      <c r="V623" s="195" t="inlineStr">
        <is>
          <t>PAGADO</t>
        </is>
      </c>
      <c r="W623" s="195" t="inlineStr">
        <is>
          <t>PAGADO</t>
        </is>
      </c>
      <c r="X623" s="195" t="inlineStr">
        <is>
          <t>PAGADO</t>
        </is>
      </c>
      <c r="Y623" s="195" t="n"/>
      <c r="Z623" s="195" t="n"/>
      <c r="AA623" s="195" t="n"/>
    </row>
    <row r="624">
      <c r="A624" s="195" t="n"/>
      <c r="B624" s="183" t="n">
        <v>597</v>
      </c>
      <c r="C624" s="195" t="inlineStr">
        <is>
          <t>MACHORRO MONTIEL VIRGINIA</t>
        </is>
      </c>
      <c r="D624" s="544" t="n">
        <v>300</v>
      </c>
      <c r="E624" s="545" t="n">
        <v>150</v>
      </c>
      <c r="F624" s="183" t="n">
        <v>1</v>
      </c>
      <c r="G624" s="183" t="n"/>
      <c r="H624" s="183" t="n"/>
      <c r="I624" s="195" t="n"/>
      <c r="J624" s="196" t="n"/>
      <c r="K624" s="195" t="n"/>
      <c r="L624" s="195" t="n"/>
      <c r="M624" s="195" t="inlineStr">
        <is>
          <t>15 PONIENTE ENTRE 13 Y 15 SUR</t>
        </is>
      </c>
      <c r="N624" s="195" t="n">
        <v>2026</v>
      </c>
      <c r="O624" s="195" t="n"/>
      <c r="P624" s="195" t="n"/>
      <c r="Q624" s="195" t="n"/>
      <c r="R624" s="195" t="n"/>
      <c r="S624" s="195" t="n"/>
      <c r="T624" s="195" t="n"/>
      <c r="U624" s="195" t="n"/>
      <c r="V624" s="195" t="n"/>
      <c r="W624" s="195" t="n"/>
      <c r="X624" s="195" t="n"/>
      <c r="Y624" s="195" t="n"/>
      <c r="Z624" s="195" t="n"/>
      <c r="AA624" s="195" t="n"/>
      <c r="AE624" t="inlineStr">
        <is>
          <t>JULIOAJUNIO 2019</t>
        </is>
      </c>
    </row>
    <row r="625">
      <c r="A625" s="195" t="n"/>
      <c r="B625" s="183" t="n">
        <v>598</v>
      </c>
      <c r="C625" s="195" t="inlineStr">
        <is>
          <t>ROMERO ISLAS HECTOR</t>
        </is>
      </c>
      <c r="D625" s="544" t="n">
        <v>300</v>
      </c>
      <c r="E625" s="545" t="n">
        <v>150</v>
      </c>
      <c r="F625" s="183" t="n">
        <v>1</v>
      </c>
      <c r="G625" s="183" t="n"/>
      <c r="H625" s="183" t="n"/>
      <c r="I625" s="195" t="n"/>
      <c r="J625" s="196" t="n"/>
      <c r="K625" s="195" t="n"/>
      <c r="L625" s="195" t="inlineStr">
        <is>
          <t>ANTES  ERA DE LOS ANGELES ISLAS JULIAN</t>
        </is>
      </c>
      <c r="M625" s="195" t="inlineStr">
        <is>
          <t>11 SUR 1504</t>
        </is>
      </c>
      <c r="N625" s="195" t="n">
        <v>2025</v>
      </c>
      <c r="O625" s="195" t="inlineStr">
        <is>
          <t>PAGADO</t>
        </is>
      </c>
      <c r="P625" s="195" t="inlineStr">
        <is>
          <t>PAGADO</t>
        </is>
      </c>
      <c r="Q625" s="195" t="inlineStr">
        <is>
          <t>PAGADO</t>
        </is>
      </c>
      <c r="R625" s="195" t="inlineStr">
        <is>
          <t>PAGADO</t>
        </is>
      </c>
      <c r="S625" s="195" t="inlineStr">
        <is>
          <t>PAGADO</t>
        </is>
      </c>
      <c r="T625" s="195" t="inlineStr">
        <is>
          <t>PAGADO</t>
        </is>
      </c>
      <c r="U625" s="195" t="n"/>
      <c r="V625" s="195" t="n"/>
      <c r="W625" s="195" t="n"/>
      <c r="X625" s="195" t="n"/>
      <c r="Y625" s="195" t="n"/>
      <c r="Z625" s="195" t="n"/>
      <c r="AA625" s="195" t="n"/>
      <c r="AC625" t="inlineStr">
        <is>
          <t>ALTA JULIO 2018 PAGA DE JULIO A JUNI</t>
        </is>
      </c>
    </row>
    <row r="626" ht="15" customHeight="1" s="308">
      <c r="A626" s="158" t="inlineStr">
        <is>
          <t>SE DA DE BAJA CAMBIO DE DOMICILIO</t>
        </is>
      </c>
      <c r="B626" s="183" t="n">
        <v>599</v>
      </c>
      <c r="C626" s="195" t="inlineStr">
        <is>
          <t xml:space="preserve"> ROSAS NOTARIO JOSE IGNACIO</t>
        </is>
      </c>
      <c r="D626" s="544" t="n"/>
      <c r="E626" s="545" t="n"/>
      <c r="F626" s="183" t="n"/>
      <c r="G626" s="183" t="n"/>
      <c r="H626" s="183" t="n"/>
      <c r="I626" s="195" t="n"/>
      <c r="J626" s="196" t="n"/>
      <c r="K626" s="195" t="n"/>
      <c r="L626" s="195" t="n"/>
      <c r="M626" s="195" t="inlineStr">
        <is>
          <t>AV 15 PTE N.1115</t>
        </is>
      </c>
      <c r="N626" s="195" t="n">
        <v>2021</v>
      </c>
      <c r="O626" s="195" t="inlineStr">
        <is>
          <t>PAGADO</t>
        </is>
      </c>
      <c r="P626" s="195" t="inlineStr">
        <is>
          <t>PAGADO</t>
        </is>
      </c>
      <c r="Q626" s="195" t="inlineStr">
        <is>
          <t>PAGADO</t>
        </is>
      </c>
      <c r="R626" s="195" t="inlineStr">
        <is>
          <t>PAGADO</t>
        </is>
      </c>
      <c r="S626" s="195" t="inlineStr">
        <is>
          <t>PAGADO</t>
        </is>
      </c>
      <c r="T626" s="195" t="inlineStr">
        <is>
          <t>PAGADO</t>
        </is>
      </c>
      <c r="U626" s="195" t="inlineStr">
        <is>
          <t>PAGADO</t>
        </is>
      </c>
      <c r="V626" s="195" t="n"/>
      <c r="W626" s="195" t="n"/>
      <c r="X626" s="195" t="n"/>
      <c r="Y626" s="195" t="n"/>
      <c r="Z626" s="195" t="n"/>
      <c r="AA626" s="158" t="inlineStr">
        <is>
          <t>SE DA DE BAJA CAMBIO DE DOMICILIO</t>
        </is>
      </c>
      <c r="AC626" t="inlineStr">
        <is>
          <t xml:space="preserve">ALATA JULIO 2018 </t>
        </is>
      </c>
    </row>
    <row r="627">
      <c r="A627" s="195" t="n"/>
      <c r="B627" s="127" t="n">
        <v>600</v>
      </c>
      <c r="C627" s="195" t="inlineStr">
        <is>
          <t>LEON RODRIGUEZ LORENA</t>
        </is>
      </c>
      <c r="D627" s="544" t="n">
        <v>300</v>
      </c>
      <c r="E627" s="545" t="n">
        <v>150</v>
      </c>
      <c r="F627" s="183" t="n">
        <v>1</v>
      </c>
      <c r="G627" s="183" t="n"/>
      <c r="H627" s="183" t="n"/>
      <c r="I627" s="195" t="n">
        <v>1</v>
      </c>
      <c r="J627" s="196" t="n"/>
      <c r="K627" s="195" t="n"/>
      <c r="L627" s="195" t="n"/>
      <c r="M627" s="195" t="inlineStr">
        <is>
          <t>17  sur  1509 entre 15 y 17 pte</t>
        </is>
      </c>
      <c r="N627" s="195" t="n">
        <v>2026</v>
      </c>
      <c r="O627" s="195" t="n"/>
      <c r="P627" s="195" t="n"/>
      <c r="Q627" s="195" t="n"/>
      <c r="R627" s="195" t="n"/>
      <c r="S627" s="195" t="n"/>
      <c r="T627" s="195" t="n"/>
      <c r="U627" s="195" t="n"/>
      <c r="V627" s="195" t="n"/>
      <c r="W627" s="195" t="n"/>
      <c r="X627" s="195" t="n"/>
      <c r="Y627" s="195" t="n"/>
      <c r="Z627" s="195" t="n"/>
      <c r="AA627" s="195" t="n"/>
    </row>
    <row r="628">
      <c r="A628" s="195" t="n"/>
      <c r="B628" s="183" t="n">
        <v>601</v>
      </c>
      <c r="C628" s="195" t="inlineStr">
        <is>
          <t>LOPEZ SALAS FRANCISCO</t>
        </is>
      </c>
      <c r="D628" s="544" t="n">
        <v>300</v>
      </c>
      <c r="E628" s="545" t="n">
        <v>150</v>
      </c>
      <c r="F628" s="183" t="n"/>
      <c r="G628" s="183" t="n"/>
      <c r="H628" s="183" t="n"/>
      <c r="I628" s="195" t="n">
        <v>1</v>
      </c>
      <c r="J628" s="196" t="n"/>
      <c r="K628" s="195" t="n"/>
      <c r="L628" s="195" t="n"/>
      <c r="M628" s="195" t="inlineStr">
        <is>
          <t>7 SUR Y 15 PONIENTE</t>
        </is>
      </c>
      <c r="N628" s="195" t="n">
        <v>2026</v>
      </c>
      <c r="O628" s="195" t="n"/>
      <c r="P628" s="195" t="n"/>
      <c r="Q628" s="195" t="n"/>
      <c r="R628" s="195" t="n"/>
      <c r="S628" s="195" t="n"/>
      <c r="T628" s="195" t="n"/>
      <c r="U628" s="195" t="n"/>
      <c r="V628" s="195" t="n"/>
      <c r="W628" s="195" t="n"/>
      <c r="X628" s="195" t="n"/>
      <c r="Y628" s="195" t="n"/>
      <c r="Z628" s="195" t="n"/>
      <c r="AA628" s="195" t="n"/>
    </row>
    <row r="629">
      <c r="A629" s="195" t="n"/>
      <c r="B629" s="183" t="n">
        <v>602</v>
      </c>
      <c r="C629" s="195" t="inlineStr">
        <is>
          <t>ALDUCIN CALDERON IVON</t>
        </is>
      </c>
      <c r="D629" s="544" t="n">
        <v>300</v>
      </c>
      <c r="E629" s="545" t="n">
        <v>150</v>
      </c>
      <c r="F629" s="183" t="n">
        <v>1</v>
      </c>
      <c r="G629" s="183" t="n"/>
      <c r="H629" s="183" t="n"/>
      <c r="I629" s="195" t="n"/>
      <c r="J629" s="196" t="n"/>
      <c r="K629" s="195" t="n"/>
      <c r="L629" s="195" t="n"/>
      <c r="M629" s="195" t="inlineStr">
        <is>
          <t>PRIVADA DE LA 7 SUR NO 703</t>
        </is>
      </c>
      <c r="N629" s="195" t="n">
        <v>2026</v>
      </c>
      <c r="O629" s="195" t="n"/>
      <c r="P629" s="195" t="n"/>
      <c r="Q629" s="195" t="n"/>
      <c r="R629" s="195" t="n"/>
      <c r="S629" s="195" t="n"/>
      <c r="T629" s="195" t="n"/>
      <c r="U629" s="195" t="n"/>
      <c r="V629" s="195" t="n"/>
      <c r="W629" s="195" t="n"/>
      <c r="X629" s="195" t="n"/>
      <c r="Y629" s="195" t="n"/>
      <c r="Z629" s="195" t="n"/>
      <c r="AA629" s="195" t="n"/>
    </row>
    <row r="630">
      <c r="A630" s="195" t="n"/>
      <c r="B630" s="183" t="n">
        <v>603</v>
      </c>
      <c r="C630" s="195" t="inlineStr">
        <is>
          <t>CRUZ MACHORRO DIEGO ADRIAN</t>
        </is>
      </c>
      <c r="D630" s="544" t="n"/>
      <c r="E630" s="545" t="n"/>
      <c r="F630" s="183" t="n"/>
      <c r="G630" s="183" t="n"/>
      <c r="H630" s="183" t="n"/>
      <c r="I630" s="195" t="n">
        <v>1</v>
      </c>
      <c r="J630" s="196" t="n"/>
      <c r="K630" s="195" t="n"/>
      <c r="L630" s="195" t="n"/>
      <c r="M630" s="195" t="n"/>
      <c r="N630" s="195" t="n">
        <v>2019</v>
      </c>
      <c r="O630" s="195" t="inlineStr">
        <is>
          <t>PAGADO</t>
        </is>
      </c>
      <c r="P630" s="195" t="inlineStr">
        <is>
          <t>PAGADO</t>
        </is>
      </c>
      <c r="Q630" s="195" t="inlineStr">
        <is>
          <t>PAGADO</t>
        </is>
      </c>
      <c r="R630" s="195" t="inlineStr">
        <is>
          <t>PAGADO</t>
        </is>
      </c>
      <c r="S630" s="195" t="inlineStr">
        <is>
          <t>PAGADO</t>
        </is>
      </c>
      <c r="T630" s="195" t="inlineStr">
        <is>
          <t>PAGADO</t>
        </is>
      </c>
      <c r="U630" s="195" t="inlineStr">
        <is>
          <t>PAGADO</t>
        </is>
      </c>
      <c r="V630" s="195" t="n"/>
      <c r="W630" s="195" t="n"/>
      <c r="X630" s="195" t="n"/>
      <c r="Y630" s="195" t="n"/>
      <c r="Z630" s="195" t="n"/>
      <c r="AA630" s="195" t="n"/>
    </row>
    <row r="631">
      <c r="A631" s="195" t="inlineStr">
        <is>
          <t xml:space="preserve">CHECAR </t>
        </is>
      </c>
      <c r="B631" s="183" t="n">
        <v>604</v>
      </c>
      <c r="C631" s="195" t="inlineStr">
        <is>
          <t xml:space="preserve">NIÑO ROMERO RUBEN </t>
        </is>
      </c>
      <c r="D631" s="544" t="n"/>
      <c r="E631" s="545" t="n"/>
      <c r="F631" s="183" t="n">
        <v>1</v>
      </c>
      <c r="G631" s="183" t="n"/>
      <c r="H631" s="183" t="n"/>
      <c r="I631" s="195" t="n"/>
      <c r="J631" s="196" t="n"/>
      <c r="K631" s="195" t="n"/>
      <c r="L631" s="195" t="inlineStr">
        <is>
          <t>ESTA REPETIDO Y ESTE NUMERO NO PAGA</t>
        </is>
      </c>
      <c r="M631" s="195" t="n"/>
      <c r="N631" s="195" t="n"/>
      <c r="O631" s="195" t="n">
        <v>2019</v>
      </c>
      <c r="P631" s="195" t="n"/>
      <c r="Q631" s="195" t="n"/>
      <c r="R631" s="195" t="n"/>
      <c r="S631" s="195" t="n"/>
      <c r="T631" s="195" t="n"/>
      <c r="U631" s="195" t="n"/>
      <c r="V631" s="195" t="n"/>
      <c r="W631" s="195" t="n"/>
      <c r="X631" s="195" t="n"/>
      <c r="Y631" s="195" t="n"/>
      <c r="Z631" s="195" t="n"/>
      <c r="AA631" s="195" t="inlineStr">
        <is>
          <t xml:space="preserve">CHECAR </t>
        </is>
      </c>
    </row>
    <row r="632">
      <c r="A632" s="195" t="n"/>
      <c r="B632" s="183" t="n">
        <v>605</v>
      </c>
      <c r="C632" s="195" t="inlineStr">
        <is>
          <t>JOSE GUSTAVO CASTRO LUNA</t>
        </is>
      </c>
      <c r="D632" s="544" t="n"/>
      <c r="E632" s="545" t="n"/>
      <c r="F632" s="183" t="n"/>
      <c r="G632" s="183" t="n"/>
      <c r="H632" s="183" t="n"/>
      <c r="I632" s="195" t="n"/>
      <c r="J632" s="196" t="n"/>
      <c r="K632" s="195" t="n"/>
      <c r="L632" s="195" t="inlineStr">
        <is>
          <t>SE DIO DE BAJA YA NO VIVE AQUÍ</t>
        </is>
      </c>
      <c r="M632" s="195" t="inlineStr">
        <is>
          <t>13 PONIENTE NUM. 1109, BARRIO SAN ANTONIO</t>
        </is>
      </c>
      <c r="N632" s="195" t="n"/>
      <c r="O632" s="195" t="n">
        <v>2020</v>
      </c>
      <c r="P632" s="195" t="inlineStr">
        <is>
          <t>PAGADO</t>
        </is>
      </c>
      <c r="Q632" s="195" t="inlineStr">
        <is>
          <t>PAGADO</t>
        </is>
      </c>
      <c r="R632" s="195" t="inlineStr">
        <is>
          <t>PAGADO</t>
        </is>
      </c>
      <c r="S632" s="195" t="inlineStr">
        <is>
          <t>PAGADO</t>
        </is>
      </c>
      <c r="T632" s="195" t="n"/>
      <c r="U632" s="195" t="n"/>
      <c r="V632" s="195" t="n"/>
      <c r="W632" s="195" t="n"/>
      <c r="X632" s="195" t="n"/>
      <c r="Y632" s="195" t="n"/>
      <c r="Z632" s="195" t="n"/>
      <c r="AA632" s="195" t="n"/>
    </row>
    <row r="633">
      <c r="A633" s="195" t="n"/>
      <c r="B633" s="183" t="n">
        <v>606</v>
      </c>
      <c r="C633" s="195" t="inlineStr">
        <is>
          <t>GARCIA BRAMILLA GEOVANA</t>
        </is>
      </c>
      <c r="D633" s="544" t="n"/>
      <c r="E633" s="545" t="n"/>
      <c r="F633" s="183" t="n"/>
      <c r="G633" s="183" t="n"/>
      <c r="H633" s="183" t="n"/>
      <c r="I633" s="195" t="n">
        <v>1</v>
      </c>
      <c r="J633" s="196" t="n"/>
      <c r="K633" s="195" t="n"/>
      <c r="L633" s="195" t="n"/>
      <c r="M633" s="195" t="inlineStr">
        <is>
          <t>15 PONIENTE 710, BARRIO SAN ANTONIO.</t>
        </is>
      </c>
      <c r="N633" s="195" t="n">
        <v>2019</v>
      </c>
      <c r="O633" s="195" t="n"/>
      <c r="P633" s="195" t="n"/>
      <c r="Q633" s="195" t="n"/>
      <c r="R633" s="195" t="n"/>
      <c r="S633" s="195" t="n"/>
      <c r="T633" s="195" t="n"/>
      <c r="U633" s="195" t="n"/>
      <c r="V633" s="195" t="n"/>
      <c r="W633" s="195" t="n"/>
      <c r="X633" s="195" t="n"/>
      <c r="Y633" s="195" t="n"/>
      <c r="Z633" s="195" t="n"/>
      <c r="AA633" s="195" t="n"/>
    </row>
    <row r="634">
      <c r="A634" s="195" t="n"/>
      <c r="B634" s="183" t="n">
        <v>607</v>
      </c>
      <c r="C634" s="195" t="inlineStr">
        <is>
          <t>IBAÑEZ LUNA GUADALUPE</t>
        </is>
      </c>
      <c r="D634" s="544" t="n">
        <v>300</v>
      </c>
      <c r="E634" s="545" t="n">
        <v>150</v>
      </c>
      <c r="F634" s="183" t="n"/>
      <c r="G634" s="183" t="n"/>
      <c r="H634" s="183" t="n"/>
      <c r="I634" s="195" t="n">
        <v>1</v>
      </c>
      <c r="J634" s="196" t="n"/>
      <c r="K634" s="195" t="n"/>
      <c r="L634" s="195" t="n"/>
      <c r="M634" s="195" t="inlineStr">
        <is>
          <t>CALLE 19 SUR 1511, SAN ANTONIO TECAMACHALCO.  PUE.</t>
        </is>
      </c>
      <c r="N634" s="195" t="n">
        <v>2026</v>
      </c>
      <c r="O634" s="195" t="n"/>
      <c r="P634" s="195" t="n"/>
      <c r="Q634" s="195" t="n"/>
      <c r="R634" s="195" t="n"/>
      <c r="S634" s="195" t="n"/>
      <c r="T634" s="195" t="n"/>
      <c r="U634" s="195" t="n"/>
      <c r="V634" s="195" t="n"/>
      <c r="W634" s="195" t="n"/>
      <c r="X634" s="195" t="n"/>
      <c r="Y634" s="195" t="n"/>
      <c r="Z634" s="195" t="n"/>
      <c r="AA634" s="195" t="n"/>
    </row>
    <row r="635">
      <c r="A635" s="195" t="n"/>
      <c r="B635" s="183" t="n">
        <v>608</v>
      </c>
      <c r="C635" s="195" t="inlineStr">
        <is>
          <t>ALEXIS FERNANDEZ MARTINEZ</t>
        </is>
      </c>
      <c r="D635" s="544" t="n"/>
      <c r="E635" s="545" t="n"/>
      <c r="F635" s="183" t="n"/>
      <c r="G635" s="183" t="n"/>
      <c r="H635" s="183" t="n"/>
      <c r="I635" s="195" t="n">
        <v>1</v>
      </c>
      <c r="J635" s="196" t="n"/>
      <c r="K635" s="195" t="n"/>
      <c r="L635" s="195" t="n"/>
      <c r="M635" s="195" t="inlineStr">
        <is>
          <t>15 PONIENTE 17 SUR, SAN ANTONIO TECAMACHALCO</t>
        </is>
      </c>
      <c r="N635" s="195" t="n">
        <v>2020</v>
      </c>
      <c r="O635" s="195" t="n"/>
      <c r="P635" s="195" t="n"/>
      <c r="Q635" s="195" t="n"/>
      <c r="R635" s="195" t="n"/>
      <c r="S635" s="195" t="n"/>
      <c r="T635" s="195" t="n"/>
      <c r="U635" s="195" t="n"/>
      <c r="V635" s="195" t="n"/>
      <c r="W635" s="195" t="n"/>
      <c r="X635" s="195" t="n"/>
      <c r="Y635" s="195" t="n"/>
      <c r="Z635" s="195" t="n"/>
      <c r="AA635" s="195" t="n"/>
    </row>
    <row r="636">
      <c r="A636" s="195" t="n"/>
      <c r="B636" s="183" t="n">
        <v>609</v>
      </c>
      <c r="C636" s="195" t="inlineStr">
        <is>
          <t>CANDIA ROSAS HECTOR</t>
        </is>
      </c>
      <c r="D636" s="544" t="n">
        <v>300</v>
      </c>
      <c r="E636" s="545" t="n">
        <v>150</v>
      </c>
      <c r="F636" s="183" t="n">
        <v>1</v>
      </c>
      <c r="G636" s="183" t="n"/>
      <c r="H636" s="183" t="n"/>
      <c r="I636" s="195" t="n"/>
      <c r="J636" s="196" t="n"/>
      <c r="K636" s="195" t="n"/>
      <c r="L636" s="195" t="n"/>
      <c r="M636" s="195" t="inlineStr">
        <is>
          <t>ENTRE LA 21 PONIENTE Y 7 SUR, SAN ANTONIO TECAMACHALCO</t>
        </is>
      </c>
      <c r="N636" s="195" t="n">
        <v>2024</v>
      </c>
      <c r="O636" s="195" t="n"/>
      <c r="P636" s="195" t="n"/>
      <c r="Q636" s="195" t="n"/>
      <c r="R636" s="195" t="n"/>
      <c r="S636" s="195" t="n"/>
      <c r="T636" s="195" t="n"/>
      <c r="U636" s="195" t="n"/>
      <c r="V636" s="195" t="n"/>
      <c r="W636" s="195" t="n"/>
      <c r="X636" s="195" t="n"/>
      <c r="Y636" s="195" t="n"/>
      <c r="Z636" s="195" t="n"/>
      <c r="AA636" s="195" t="n"/>
      <c r="AC636" t="inlineStr">
        <is>
          <t>PAGO DE TOMA NUEVA 2500</t>
        </is>
      </c>
    </row>
    <row r="637">
      <c r="A637" s="195" t="n"/>
      <c r="B637" s="183" t="n">
        <v>610</v>
      </c>
      <c r="C637" s="195" t="inlineStr">
        <is>
          <t>GARCIA ROMAN JUAN MANUEL</t>
        </is>
      </c>
      <c r="D637" s="544" t="n"/>
      <c r="E637" s="545" t="n"/>
      <c r="F637" s="183" t="n"/>
      <c r="G637" s="183" t="n"/>
      <c r="H637" s="183" t="n"/>
      <c r="I637" s="195" t="n"/>
      <c r="J637" s="196" t="n"/>
      <c r="K637" s="195" t="n"/>
      <c r="L637" s="195" t="n"/>
      <c r="M637" s="195" t="inlineStr">
        <is>
          <t>15 SUR # 1906</t>
        </is>
      </c>
      <c r="N637" s="195" t="n">
        <v>2019</v>
      </c>
      <c r="O637" s="195" t="n"/>
      <c r="P637" s="195" t="n"/>
      <c r="Q637" s="195" t="inlineStr">
        <is>
          <t>PAGADO</t>
        </is>
      </c>
      <c r="R637" s="195" t="inlineStr">
        <is>
          <t>PAGADO</t>
        </is>
      </c>
      <c r="S637" s="195" t="inlineStr">
        <is>
          <t>PAGADO</t>
        </is>
      </c>
      <c r="T637" s="195" t="inlineStr">
        <is>
          <t>PAGADO</t>
        </is>
      </c>
      <c r="U637" s="195" t="n"/>
      <c r="V637" s="195" t="n"/>
      <c r="W637" s="195" t="n"/>
      <c r="X637" s="195" t="n"/>
      <c r="Y637" s="195" t="n"/>
      <c r="Z637" s="195" t="n"/>
      <c r="AA637" s="195" t="n"/>
    </row>
    <row r="638">
      <c r="A638" s="195" t="n"/>
      <c r="B638" s="183" t="n">
        <v>611</v>
      </c>
      <c r="C638" s="195" t="inlineStr">
        <is>
          <t>LETRAS SILVA JUAN IVAN</t>
        </is>
      </c>
      <c r="D638" s="544" t="n"/>
      <c r="E638" s="545" t="n"/>
      <c r="F638" s="183" t="n"/>
      <c r="G638" s="183" t="n"/>
      <c r="H638" s="183" t="n"/>
      <c r="I638" s="195" t="n"/>
      <c r="J638" s="196" t="n"/>
      <c r="K638" s="195" t="n"/>
      <c r="L638" s="195" t="n"/>
      <c r="M638" s="195" t="inlineStr">
        <is>
          <t>CALLE 17 SUR 1706, BARRIO SAN ANTONIO</t>
        </is>
      </c>
      <c r="N638" s="195" t="n">
        <v>2019</v>
      </c>
      <c r="O638" s="195" t="n"/>
      <c r="P638" s="195" t="n"/>
      <c r="Q638" s="195" t="n"/>
      <c r="R638" s="195" t="n"/>
      <c r="S638" s="195" t="inlineStr">
        <is>
          <t>PAGADO</t>
        </is>
      </c>
      <c r="T638" s="195" t="inlineStr">
        <is>
          <t>PAGADO</t>
        </is>
      </c>
      <c r="U638" s="195" t="n"/>
      <c r="V638" s="195" t="n"/>
      <c r="W638" s="195" t="n"/>
      <c r="X638" s="195" t="n"/>
      <c r="Y638" s="195" t="n"/>
      <c r="Z638" s="195" t="n"/>
      <c r="AA638" s="195" t="n"/>
    </row>
    <row r="639">
      <c r="A639" s="195" t="n"/>
      <c r="B639" s="183" t="n">
        <v>612</v>
      </c>
      <c r="C639" s="195" t="inlineStr">
        <is>
          <t>BECERRA VALERIANO ALEXIS JOAQUIN</t>
        </is>
      </c>
      <c r="D639" s="544" t="n"/>
      <c r="E639" s="545" t="n"/>
      <c r="F639" s="183" t="n"/>
      <c r="G639" s="183" t="n"/>
      <c r="H639" s="183" t="n"/>
      <c r="I639" s="195" t="n"/>
      <c r="J639" s="196" t="n"/>
      <c r="K639" s="195" t="n"/>
      <c r="L639" s="195" t="n"/>
      <c r="M639" s="195" t="inlineStr">
        <is>
          <t>15 SUR JUNTO AL CANAL</t>
        </is>
      </c>
      <c r="N639" s="195" t="n">
        <v>2019</v>
      </c>
      <c r="O639" s="195" t="n"/>
      <c r="P639" s="195" t="n"/>
      <c r="Q639" s="195" t="n"/>
      <c r="R639" s="195" t="n"/>
      <c r="S639" s="195" t="inlineStr">
        <is>
          <t>PAGADO</t>
        </is>
      </c>
      <c r="T639" s="195" t="inlineStr">
        <is>
          <t>PAGADO</t>
        </is>
      </c>
      <c r="U639" s="195" t="inlineStr">
        <is>
          <t>PAGADO</t>
        </is>
      </c>
      <c r="V639" s="195" t="inlineStr">
        <is>
          <t>PAGADO</t>
        </is>
      </c>
      <c r="W639" s="195" t="inlineStr">
        <is>
          <t>PAGADO</t>
        </is>
      </c>
      <c r="X639" s="195" t="inlineStr">
        <is>
          <t>PAGADO</t>
        </is>
      </c>
      <c r="Y639" s="195" t="n"/>
      <c r="Z639" s="195" t="n"/>
      <c r="AA639" s="195" t="n"/>
    </row>
    <row r="640">
      <c r="A640" s="195" t="n"/>
      <c r="B640" s="183" t="n">
        <v>613</v>
      </c>
      <c r="C640" s="195" t="inlineStr">
        <is>
          <t>ANGELES ISLAS CRUZ MARITZA</t>
        </is>
      </c>
      <c r="D640" s="544" t="n"/>
      <c r="E640" s="545" t="n"/>
      <c r="F640" s="183" t="n"/>
      <c r="G640" s="183" t="n"/>
      <c r="H640" s="183" t="n"/>
      <c r="I640" s="195" t="n">
        <v>1</v>
      </c>
      <c r="J640" s="196" t="n"/>
      <c r="K640" s="195" t="n"/>
      <c r="L640" s="195" t="inlineStr">
        <is>
          <t>se dio de baja como hidrante 10 agosto de 2025</t>
        </is>
      </c>
      <c r="M640" s="195" t="inlineStr">
        <is>
          <t>11 SUR 1504 BARRIO SN ANTONIO</t>
        </is>
      </c>
      <c r="N640" s="195" t="n">
        <v>2019</v>
      </c>
      <c r="O640" s="195" t="inlineStr">
        <is>
          <t>PAGADO</t>
        </is>
      </c>
      <c r="P640" s="195" t="inlineStr">
        <is>
          <t>PAGADO</t>
        </is>
      </c>
      <c r="Q640" s="195" t="inlineStr">
        <is>
          <t>PAGADO</t>
        </is>
      </c>
      <c r="R640" s="195" t="inlineStr">
        <is>
          <t>PAGADO</t>
        </is>
      </c>
      <c r="S640" s="195" t="inlineStr">
        <is>
          <t>PAGADO</t>
        </is>
      </c>
      <c r="T640" s="195" t="inlineStr">
        <is>
          <t>PAGADO</t>
        </is>
      </c>
      <c r="U640" s="195" t="inlineStr">
        <is>
          <t>PAGADO</t>
        </is>
      </c>
      <c r="V640" s="195" t="inlineStr">
        <is>
          <t>PAGADO</t>
        </is>
      </c>
      <c r="W640" s="195" t="inlineStr">
        <is>
          <t>PAGADO</t>
        </is>
      </c>
      <c r="X640" s="195" t="n"/>
      <c r="Y640" s="195" t="n"/>
      <c r="Z640" s="195" t="n"/>
      <c r="AA640" s="195" t="n"/>
    </row>
    <row r="641" customFormat="1" s="93">
      <c r="A641" s="172" t="n"/>
      <c r="B641" s="170" t="n">
        <v>614</v>
      </c>
      <c r="C641" s="172" t="inlineStr">
        <is>
          <t>ENRIQUEZ DE LA CRUZ ANA FERNANDA</t>
        </is>
      </c>
      <c r="D641" s="549" t="n"/>
      <c r="E641" s="550" t="n"/>
      <c r="F641" s="170" t="n"/>
      <c r="G641" s="170" t="n"/>
      <c r="H641" s="170" t="n"/>
      <c r="I641" s="172" t="n"/>
      <c r="J641" s="173" t="n"/>
      <c r="K641" s="172" t="n"/>
      <c r="L641" s="172" t="n"/>
      <c r="M641" s="172" t="inlineStr">
        <is>
          <t>11 PONIENTE #1506, BARRIO SN ANTONIO</t>
        </is>
      </c>
      <c r="N641" s="172" t="n">
        <v>2019</v>
      </c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inlineStr">
        <is>
          <t>PAGADO</t>
        </is>
      </c>
      <c r="X641" s="172" t="inlineStr">
        <is>
          <t>PAGADO</t>
        </is>
      </c>
      <c r="Y641" s="172" t="inlineStr">
        <is>
          <t>PAGADO</t>
        </is>
      </c>
      <c r="Z641" s="172" t="inlineStr">
        <is>
          <t>PAGADO</t>
        </is>
      </c>
      <c r="AA641" s="172" t="n"/>
    </row>
    <row r="642">
      <c r="A642" s="195" t="n"/>
      <c r="B642" s="127" t="n">
        <v>615</v>
      </c>
      <c r="C642" s="195" t="inlineStr">
        <is>
          <t xml:space="preserve"> MENDEZ CLEMENTE VALENTIN PASCUAL</t>
        </is>
      </c>
      <c r="D642" s="544" t="n">
        <v>300</v>
      </c>
      <c r="E642" s="545" t="n">
        <v>150</v>
      </c>
      <c r="F642" s="183" t="n">
        <v>1</v>
      </c>
      <c r="G642" s="183" t="n"/>
      <c r="H642" s="183" t="n"/>
      <c r="I642" s="195" t="n"/>
      <c r="J642" s="196" t="n"/>
      <c r="K642" s="195" t="n"/>
      <c r="L642" s="195" t="n"/>
      <c r="M642" s="195" t="inlineStr">
        <is>
          <t>CALLE 17 SUR 1704, BARRIO SAN ANTONIO</t>
        </is>
      </c>
      <c r="N642" s="195" t="n">
        <v>2026</v>
      </c>
      <c r="O642" s="195" t="n"/>
      <c r="P642" s="195" t="n"/>
      <c r="Q642" s="195" t="n"/>
      <c r="R642" s="195" t="n"/>
      <c r="S642" s="195" t="n"/>
      <c r="T642" s="195" t="n"/>
      <c r="U642" s="195" t="n"/>
      <c r="V642" s="195" t="n"/>
      <c r="W642" s="195" t="n"/>
      <c r="X642" s="195" t="n"/>
      <c r="Y642" s="195" t="n"/>
      <c r="Z642" s="195" t="n"/>
      <c r="AA642" s="195" t="n"/>
    </row>
    <row r="643">
      <c r="A643" s="195" t="n"/>
      <c r="B643" s="183" t="n">
        <v>616</v>
      </c>
      <c r="C643" s="195" t="inlineStr">
        <is>
          <t>BECERRA SANCHEZ  ELPIDIO</t>
        </is>
      </c>
      <c r="D643" s="544" t="n">
        <v>300</v>
      </c>
      <c r="E643" s="545" t="n">
        <v>150</v>
      </c>
      <c r="F643" s="183" t="n">
        <v>1</v>
      </c>
      <c r="G643" s="183" t="n"/>
      <c r="H643" s="183" t="n"/>
      <c r="I643" s="195" t="n"/>
      <c r="J643" s="196" t="n"/>
      <c r="K643" s="195" t="n"/>
      <c r="L643" s="195" t="n"/>
      <c r="M643" s="195" t="inlineStr">
        <is>
          <t>17 SUR ENTRE 17 PTE Y CANAL</t>
        </is>
      </c>
      <c r="N643" s="195" t="n">
        <v>2026</v>
      </c>
      <c r="O643" s="195" t="n"/>
      <c r="P643" s="195" t="n"/>
      <c r="Q643" s="195" t="n"/>
      <c r="R643" s="195" t="n"/>
      <c r="S643" s="195" t="n"/>
      <c r="T643" s="195" t="n"/>
      <c r="U643" s="195" t="n"/>
      <c r="V643" s="195" t="n"/>
      <c r="W643" s="195" t="n"/>
      <c r="X643" s="195" t="n"/>
      <c r="Y643" s="195" t="n"/>
      <c r="Z643" s="195" t="n"/>
      <c r="AA643" s="195" t="n"/>
      <c r="AB643" t="inlineStr">
        <is>
          <t>PAGO DE TOMA NUEVA DE AGUA POTABLE  20 DE AGOSTO DEL 2019  $ 5000</t>
        </is>
      </c>
    </row>
    <row r="644">
      <c r="A644" s="195" t="n"/>
      <c r="B644" s="183" t="n">
        <v>617</v>
      </c>
      <c r="C644" s="195" t="inlineStr">
        <is>
          <t>FERNANDEZ SANTOS TERESA</t>
        </is>
      </c>
      <c r="D644" s="544" t="n">
        <v>300</v>
      </c>
      <c r="E644" s="545" t="n">
        <v>150</v>
      </c>
      <c r="F644" s="183" t="n">
        <v>1</v>
      </c>
      <c r="G644" s="183" t="n"/>
      <c r="H644" s="183" t="n"/>
      <c r="I644" s="195" t="n"/>
      <c r="J644" s="196" t="n"/>
      <c r="K644" s="195" t="n"/>
      <c r="L644" s="195" t="n"/>
      <c r="M644" s="195" t="inlineStr">
        <is>
          <t>AV 15 PTE Y 17 Y19 SUR</t>
        </is>
      </c>
      <c r="N644" s="195" t="n">
        <v>2026</v>
      </c>
      <c r="O644" s="195" t="n"/>
      <c r="P644" s="195" t="n"/>
      <c r="Q644" s="195" t="n"/>
      <c r="R644" s="195" t="n"/>
      <c r="S644" s="195" t="n"/>
      <c r="T644" s="195" t="n"/>
      <c r="U644" s="195" t="n"/>
      <c r="V644" s="195" t="n"/>
      <c r="W644" s="195" t="n"/>
      <c r="X644" s="195" t="n"/>
      <c r="Y644" s="195" t="n"/>
      <c r="Z644" s="195" t="n"/>
      <c r="AA644" s="195" t="n"/>
    </row>
    <row r="645" ht="15" customHeight="1" s="308">
      <c r="A645" s="158" t="inlineStr">
        <is>
          <t>CAMBIO DE DOMICILIO</t>
        </is>
      </c>
      <c r="B645" s="170" t="n">
        <v>618</v>
      </c>
      <c r="C645" s="172" t="inlineStr">
        <is>
          <t>LEON LOPEZ EFRAIN</t>
        </is>
      </c>
      <c r="D645" s="549" t="n"/>
      <c r="E645" s="550" t="n"/>
      <c r="F645" s="183" t="n"/>
      <c r="G645" s="183" t="n"/>
      <c r="H645" s="183" t="n"/>
      <c r="I645" s="195" t="n">
        <v>1</v>
      </c>
      <c r="J645" s="196" t="n"/>
      <c r="K645" s="195" t="n"/>
      <c r="L645" s="195" t="n"/>
      <c r="M645" s="195" t="inlineStr">
        <is>
          <t>AV. 17 PTE. 1710</t>
        </is>
      </c>
      <c r="N645" s="195" t="n">
        <v>2020</v>
      </c>
      <c r="O645" s="195" t="n"/>
      <c r="P645" s="195" t="n"/>
      <c r="Q645" s="195" t="n"/>
      <c r="R645" s="195" t="n"/>
      <c r="S645" s="195" t="n"/>
      <c r="T645" s="195" t="n"/>
      <c r="U645" s="195" t="n"/>
      <c r="V645" s="195" t="n"/>
      <c r="W645" s="195" t="n"/>
      <c r="X645" s="195" t="n"/>
      <c r="Y645" s="195" t="n"/>
      <c r="Z645" s="195" t="n"/>
      <c r="AA645" s="158" t="inlineStr">
        <is>
          <t>CAMBIO DE DOMICILIO</t>
        </is>
      </c>
      <c r="AB645" t="inlineStr">
        <is>
          <t>SE DA DE ALTA COMO HIDRANTE A PARTIR DE SEPTIEMBRE</t>
        </is>
      </c>
    </row>
    <row r="646">
      <c r="A646" s="195" t="n"/>
      <c r="B646" s="127" t="n">
        <v>619</v>
      </c>
      <c r="C646" s="195" t="inlineStr">
        <is>
          <t>ORTIZ GUZMAN JESUS</t>
        </is>
      </c>
      <c r="D646" s="544" t="n">
        <v>300</v>
      </c>
      <c r="E646" s="545" t="n">
        <v>150</v>
      </c>
      <c r="F646" s="183" t="n">
        <v>1</v>
      </c>
      <c r="G646" s="183" t="n"/>
      <c r="H646" s="183" t="n"/>
      <c r="I646" s="195" t="n"/>
      <c r="J646" s="196" t="n"/>
      <c r="K646" s="195" t="n"/>
      <c r="L646" s="195" t="inlineStr">
        <is>
          <t xml:space="preserve">CAMBIO DE PROPIETARIO GUSMAN TRINIDAD TOMASA A ORTIZ GUZMAN JESUS 10 DE MARZO 2024 </t>
        </is>
      </c>
      <c r="M646" s="195" t="inlineStr">
        <is>
          <t>11 SUR ENTRE 21 Y 23 PTE. S/N</t>
        </is>
      </c>
      <c r="N646" s="195" t="n">
        <v>2026</v>
      </c>
      <c r="O646" s="195" t="n"/>
      <c r="P646" s="195" t="n"/>
      <c r="Q646" s="195" t="n"/>
      <c r="R646" s="195" t="n"/>
      <c r="S646" s="195" t="n"/>
      <c r="T646" s="195" t="n"/>
      <c r="U646" s="195" t="n"/>
      <c r="V646" s="195" t="n"/>
      <c r="W646" s="195" t="n"/>
      <c r="X646" s="195" t="n"/>
      <c r="Y646" s="195" t="n"/>
      <c r="Z646" s="195" t="n"/>
      <c r="AA646" s="195" t="n"/>
    </row>
    <row r="647">
      <c r="A647" s="195" t="n"/>
      <c r="B647" s="127" t="n">
        <v>620</v>
      </c>
      <c r="C647" s="195" t="inlineStr">
        <is>
          <t>LEON LOPEZ PEDRO</t>
        </is>
      </c>
      <c r="D647" s="544" t="n">
        <v>300</v>
      </c>
      <c r="E647" s="545" t="n">
        <v>150</v>
      </c>
      <c r="F647" s="183" t="n">
        <v>1</v>
      </c>
      <c r="G647" s="195" t="n"/>
      <c r="H647" s="183" t="n"/>
      <c r="I647" s="195" t="n"/>
      <c r="J647" s="196" t="n"/>
      <c r="K647" s="195" t="n"/>
      <c r="L647" s="195" t="n"/>
      <c r="M647" s="195" t="inlineStr">
        <is>
          <t>19 SUR ENTRE 17 PTE. Y CANAL</t>
        </is>
      </c>
      <c r="N647" s="195" t="n">
        <v>2026</v>
      </c>
      <c r="O647" s="195" t="n"/>
      <c r="P647" s="195" t="n"/>
      <c r="Q647" s="195" t="n"/>
      <c r="R647" s="195" t="n"/>
      <c r="S647" s="195" t="n"/>
      <c r="T647" s="195" t="n"/>
      <c r="U647" s="195" t="n"/>
      <c r="V647" s="195" t="n"/>
      <c r="W647" s="195" t="n"/>
      <c r="X647" s="195" t="n"/>
      <c r="Y647" s="195" t="n"/>
      <c r="Z647" s="195" t="n"/>
      <c r="AA647" s="195" t="n"/>
    </row>
    <row r="648">
      <c r="A648" s="195" t="n"/>
      <c r="B648" s="183" t="n">
        <v>621</v>
      </c>
      <c r="C648" s="195" t="inlineStr">
        <is>
          <t>TELLEZ PELAEZ SAUL</t>
        </is>
      </c>
      <c r="D648" s="544" t="n">
        <v>300</v>
      </c>
      <c r="E648" s="545" t="n">
        <v>150</v>
      </c>
      <c r="F648" s="183" t="n"/>
      <c r="G648" s="183" t="n"/>
      <c r="H648" s="183" t="n"/>
      <c r="I648" s="195" t="n">
        <v>1</v>
      </c>
      <c r="J648" s="196" t="n"/>
      <c r="K648" s="195" t="n"/>
      <c r="L648" s="195" t="n"/>
      <c r="M648" s="195" t="inlineStr">
        <is>
          <t>17 PONIENTE 1503</t>
        </is>
      </c>
      <c r="N648" s="195" t="n">
        <v>2026</v>
      </c>
      <c r="O648" s="195" t="n"/>
      <c r="P648" s="195" t="n"/>
      <c r="Q648" s="195" t="n"/>
      <c r="R648" s="195" t="n"/>
      <c r="S648" s="195" t="n"/>
      <c r="T648" s="195" t="n"/>
      <c r="U648" s="195" t="n"/>
      <c r="V648" s="195" t="n"/>
      <c r="W648" s="195" t="n"/>
      <c r="X648" s="195" t="n"/>
      <c r="Y648" s="195" t="n"/>
      <c r="Z648" s="195" t="n"/>
      <c r="AA648" s="195" t="n"/>
    </row>
    <row r="649">
      <c r="A649" s="195" t="n"/>
      <c r="B649" s="183" t="n">
        <v>622</v>
      </c>
      <c r="C649" s="195" t="inlineStr">
        <is>
          <t>GARCIA RODRIGUEZ NELY</t>
        </is>
      </c>
      <c r="D649" s="544" t="n"/>
      <c r="E649" s="545" t="n"/>
      <c r="F649" s="183" t="n">
        <v>1</v>
      </c>
      <c r="G649" s="183" t="n"/>
      <c r="H649" s="183" t="n"/>
      <c r="I649" s="195" t="n"/>
      <c r="J649" s="196" t="n"/>
      <c r="K649" s="195" t="n"/>
      <c r="L649" s="195" t="n"/>
      <c r="M649" s="195" t="inlineStr">
        <is>
          <t>13 SUR No. ENTRE 15 Y 17 PONIENTE</t>
        </is>
      </c>
      <c r="N649" s="195" t="n">
        <v>2021</v>
      </c>
      <c r="O649" s="195" t="n"/>
      <c r="P649" s="195" t="n"/>
      <c r="Q649" s="195" t="n"/>
      <c r="R649" s="195" t="inlineStr">
        <is>
          <t>SE DA DE ALTA EN EL MES DE MARZO DE 2020.</t>
        </is>
      </c>
      <c r="S649" s="195" t="n"/>
      <c r="T649" s="195" t="n"/>
      <c r="U649" s="195" t="n"/>
      <c r="V649" s="195" t="n"/>
      <c r="W649" s="195" t="n"/>
      <c r="X649" s="195" t="n"/>
      <c r="Y649" s="195" t="inlineStr">
        <is>
          <t>PAGADO</t>
        </is>
      </c>
      <c r="Z649" s="195" t="inlineStr">
        <is>
          <t>PAGADO</t>
        </is>
      </c>
      <c r="AA649" s="195" t="n"/>
    </row>
    <row r="650">
      <c r="A650" s="195" t="n"/>
      <c r="B650" s="183" t="n">
        <v>623</v>
      </c>
      <c r="C650" s="195" t="inlineStr">
        <is>
          <t>NIÑO PORRAS JESUS NOE</t>
        </is>
      </c>
      <c r="D650" s="544" t="n"/>
      <c r="E650" s="545" t="n"/>
      <c r="F650" s="183" t="n"/>
      <c r="G650" s="183" t="n"/>
      <c r="H650" s="183" t="n"/>
      <c r="I650" s="195" t="n"/>
      <c r="J650" s="196" t="n"/>
      <c r="K650" s="195" t="n"/>
      <c r="L650" s="195" t="inlineStr">
        <is>
          <t>ACLARACION DE BAJA 8 DE JUNIO 2025</t>
        </is>
      </c>
      <c r="M650" s="195" t="inlineStr">
        <is>
          <t>AV. 15 PONIENTE 1909</t>
        </is>
      </c>
      <c r="N650" s="195" t="n"/>
      <c r="O650" s="195" t="n">
        <v>2021</v>
      </c>
      <c r="P650" s="195" t="n"/>
      <c r="Q650" s="195" t="n"/>
      <c r="R650" s="195" t="n"/>
      <c r="S650" s="195" t="n"/>
      <c r="T650" s="195" t="n"/>
      <c r="U650" s="195" t="n"/>
      <c r="V650" s="195" t="n"/>
      <c r="W650" s="195" t="n"/>
      <c r="X650" s="195" t="n"/>
      <c r="Y650" s="195" t="n"/>
      <c r="Z650" s="195" t="n"/>
      <c r="AA650" s="195" t="n"/>
    </row>
    <row r="651">
      <c r="A651" s="195" t="n"/>
      <c r="B651" s="183" t="n">
        <v>624</v>
      </c>
      <c r="C651" s="195" t="inlineStr">
        <is>
          <t>VILLEGAS NOGALES MARIA DEL CARMEN</t>
        </is>
      </c>
      <c r="D651" s="544" t="n"/>
      <c r="E651" s="545" t="n"/>
      <c r="F651" s="183" t="n"/>
      <c r="G651" s="183" t="n"/>
      <c r="H651" s="183" t="n"/>
      <c r="I651" s="195" t="n"/>
      <c r="J651" s="196" t="n"/>
      <c r="K651" s="195" t="n"/>
      <c r="L651" s="195" t="inlineStr">
        <is>
          <t>TOMA CORTADA</t>
        </is>
      </c>
      <c r="M651" s="195" t="inlineStr">
        <is>
          <t>15 SUR 1904 ENTRE 19 Y 21 PONIENTE</t>
        </is>
      </c>
      <c r="N651" s="195" t="n"/>
      <c r="O651" s="195" t="n">
        <v>2020</v>
      </c>
      <c r="P651" s="195" t="n"/>
      <c r="Q651" s="195" t="n"/>
      <c r="R651" s="195" t="n"/>
      <c r="S651" s="195" t="n"/>
      <c r="T651" s="195" t="n"/>
      <c r="U651" s="195" t="n"/>
      <c r="V651" s="195" t="n"/>
      <c r="W651" s="195" t="n"/>
      <c r="X651" s="195" t="n"/>
      <c r="Y651" s="195" t="n"/>
      <c r="Z651" s="195" t="n"/>
      <c r="AA651" s="195" t="n"/>
    </row>
    <row r="652" ht="15" customHeight="1" s="308">
      <c r="A652" s="158" t="inlineStr">
        <is>
          <t>BAJA CAMBIO DE DOMICILIO</t>
        </is>
      </c>
      <c r="B652" s="170" t="n">
        <v>625</v>
      </c>
      <c r="C652" s="172" t="inlineStr">
        <is>
          <t>VALLADARES CASTRO JOSE</t>
        </is>
      </c>
      <c r="D652" s="549" t="n"/>
      <c r="E652" s="550" t="n"/>
      <c r="F652" s="183" t="n"/>
      <c r="G652" s="183" t="n"/>
      <c r="H652" s="183" t="n"/>
      <c r="I652" s="195" t="n"/>
      <c r="J652" s="196" t="n"/>
      <c r="K652" s="195" t="n"/>
      <c r="L652" s="195" t="n"/>
      <c r="M652" s="195" t="inlineStr">
        <is>
          <t>PRIVADA DE LA 7 SUR ENTRE 19 Y 21 PONOENTE</t>
        </is>
      </c>
      <c r="N652" s="195" t="n">
        <v>2020</v>
      </c>
      <c r="O652" s="195" t="inlineStr">
        <is>
          <t>PAGADO</t>
        </is>
      </c>
      <c r="P652" s="195" t="inlineStr">
        <is>
          <t>PAGADO</t>
        </is>
      </c>
      <c r="Q652" s="195" t="inlineStr">
        <is>
          <t>PAGADO</t>
        </is>
      </c>
      <c r="R652" s="195" t="inlineStr">
        <is>
          <t>PAGADO</t>
        </is>
      </c>
      <c r="S652" s="195" t="inlineStr">
        <is>
          <t>PAGADO</t>
        </is>
      </c>
      <c r="T652" s="195" t="inlineStr">
        <is>
          <t>PAGADO</t>
        </is>
      </c>
      <c r="U652" s="195" t="n"/>
      <c r="V652" s="195" t="n"/>
      <c r="W652" s="195" t="n"/>
      <c r="X652" s="195" t="n"/>
      <c r="Y652" s="195" t="n"/>
      <c r="Z652" s="195" t="n"/>
      <c r="AA652" s="158" t="inlineStr">
        <is>
          <t>BAJA CAMBIO DE DOMICILIO</t>
        </is>
      </c>
    </row>
    <row r="653">
      <c r="A653" s="195" t="n"/>
      <c r="B653" s="127" t="n">
        <v>626</v>
      </c>
      <c r="C653" s="195" t="inlineStr">
        <is>
          <t>SANDOVAL DE LA CRUZ ERICA</t>
        </is>
      </c>
      <c r="D653" s="544" t="n">
        <v>300</v>
      </c>
      <c r="E653" s="545" t="n">
        <v>150</v>
      </c>
      <c r="F653" s="183" t="n">
        <v>1</v>
      </c>
      <c r="G653" s="183" t="n"/>
      <c r="H653" s="183" t="n"/>
      <c r="I653" s="195" t="n"/>
      <c r="J653" s="196" t="n"/>
      <c r="K653" s="195" t="n"/>
      <c r="L653" s="195" t="n"/>
      <c r="M653" s="195" t="inlineStr">
        <is>
          <t>CALLE 15 PONIENTE, ENTRE 15 Y 17 SUR PRIVADA</t>
        </is>
      </c>
      <c r="N653" s="195" t="n">
        <v>2026</v>
      </c>
      <c r="O653" s="195" t="n"/>
      <c r="P653" s="195" t="n"/>
      <c r="Q653" s="195" t="n"/>
      <c r="R653" s="195" t="n"/>
      <c r="S653" s="195" t="n"/>
      <c r="T653" s="195" t="n"/>
      <c r="U653" s="195" t="n"/>
      <c r="V653" s="195" t="n"/>
      <c r="W653" s="195" t="n"/>
      <c r="X653" s="195" t="n"/>
      <c r="Y653" s="195" t="n"/>
      <c r="Z653" s="195" t="n"/>
      <c r="AA653" s="195" t="n"/>
    </row>
    <row r="654">
      <c r="A654" s="195" t="n"/>
      <c r="B654" s="127" t="n">
        <v>627</v>
      </c>
      <c r="C654" s="195" t="inlineStr">
        <is>
          <t>MACHORRO MONTIEL PASCUAL</t>
        </is>
      </c>
      <c r="D654" s="544" t="n">
        <v>300</v>
      </c>
      <c r="E654" s="545" t="n">
        <v>150</v>
      </c>
      <c r="F654" s="183" t="n">
        <v>1</v>
      </c>
      <c r="G654" s="183" t="n"/>
      <c r="H654" s="183" t="n"/>
      <c r="I654" s="195" t="n"/>
      <c r="J654" s="196" t="n"/>
      <c r="K654" s="195" t="n"/>
      <c r="L654" s="195" t="n"/>
      <c r="M654" s="195" t="inlineStr">
        <is>
          <t>CALLE 15 PONIENTE, ENTRE 13 Y 15 SUR</t>
        </is>
      </c>
      <c r="N654" s="195" t="n">
        <v>2026</v>
      </c>
      <c r="O654" s="195" t="n"/>
      <c r="P654" s="195" t="n"/>
      <c r="Q654" s="195" t="n"/>
      <c r="R654" s="195" t="n"/>
      <c r="S654" s="195" t="n"/>
      <c r="T654" s="195" t="n"/>
      <c r="U654" s="195" t="n"/>
      <c r="V654" s="195" t="n"/>
      <c r="W654" s="195" t="n"/>
      <c r="X654" s="195" t="n"/>
      <c r="Y654" s="195" t="n"/>
      <c r="Z654" s="195" t="n"/>
      <c r="AA654" s="195" t="n"/>
    </row>
    <row r="655">
      <c r="A655" s="195" t="n"/>
      <c r="B655" s="127" t="n">
        <v>628</v>
      </c>
      <c r="C655" s="195" t="inlineStr">
        <is>
          <t>MACHORRO MONTIEL RUBEN</t>
        </is>
      </c>
      <c r="D655" s="544" t="n">
        <v>300</v>
      </c>
      <c r="E655" s="545" t="n"/>
      <c r="F655" s="183" t="n">
        <v>2</v>
      </c>
      <c r="G655" s="183" t="n"/>
      <c r="H655" s="183" t="n"/>
      <c r="I655" s="195" t="n"/>
      <c r="J655" s="196" t="n"/>
      <c r="K655" s="195" t="n"/>
      <c r="L655" s="195" t="n"/>
      <c r="M655" s="195" t="inlineStr">
        <is>
          <t>CALLE 15 SUR, ENTRE 13 Y 15 PONIENTE</t>
        </is>
      </c>
      <c r="N655" s="195" t="n">
        <v>2023</v>
      </c>
      <c r="O655" s="195" t="n"/>
      <c r="P655" s="195" t="n"/>
      <c r="Q655" s="195" t="n"/>
      <c r="R655" s="195" t="n"/>
      <c r="S655" s="195" t="n"/>
      <c r="T655" s="195" t="n"/>
      <c r="U655" s="195" t="n"/>
      <c r="V655" s="195" t="n"/>
      <c r="W655" s="195" t="n"/>
      <c r="X655" s="195" t="n"/>
      <c r="Y655" s="195" t="n"/>
      <c r="Z655" s="195" t="n"/>
      <c r="AA655" s="195" t="n"/>
    </row>
    <row r="656">
      <c r="A656" s="195" t="n"/>
      <c r="B656" s="127" t="n">
        <v>629</v>
      </c>
      <c r="C656" s="195" t="inlineStr">
        <is>
          <t>MOLINA CORTES ELVIRA</t>
        </is>
      </c>
      <c r="D656" s="544" t="n">
        <v>300</v>
      </c>
      <c r="E656" s="545" t="n">
        <v>150</v>
      </c>
      <c r="F656" s="183" t="n">
        <v>1</v>
      </c>
      <c r="G656" s="183" t="n"/>
      <c r="H656" s="183" t="n"/>
      <c r="I656" s="195" t="n"/>
      <c r="J656" s="196" t="n"/>
      <c r="K656" s="195" t="n"/>
      <c r="L656" s="195" t="n"/>
      <c r="M656" s="195" t="inlineStr">
        <is>
          <t>AVENIDA 17 PONIENTE S/N</t>
        </is>
      </c>
      <c r="N656" s="195" t="n">
        <v>2026</v>
      </c>
      <c r="O656" s="195" t="n"/>
      <c r="P656" s="195" t="n"/>
      <c r="Q656" s="195" t="n"/>
      <c r="R656" s="195" t="n"/>
      <c r="S656" s="195" t="n"/>
      <c r="T656" s="195" t="n"/>
      <c r="U656" s="195" t="n"/>
      <c r="V656" s="195" t="n"/>
      <c r="W656" s="195" t="n"/>
      <c r="X656" s="195" t="n"/>
      <c r="Y656" s="195" t="n"/>
      <c r="Z656" s="195" t="n"/>
      <c r="AA656" s="195" t="n"/>
    </row>
    <row r="657">
      <c r="A657" s="195" t="n"/>
      <c r="B657" s="127" t="n">
        <v>630</v>
      </c>
      <c r="C657" s="195" t="inlineStr">
        <is>
          <t>MOLINA CORTES SEBASTIANA</t>
        </is>
      </c>
      <c r="D657" s="544" t="n">
        <v>300</v>
      </c>
      <c r="E657" s="545" t="n">
        <v>150</v>
      </c>
      <c r="F657" s="183" t="n">
        <v>1</v>
      </c>
      <c r="G657" s="183" t="n"/>
      <c r="H657" s="183" t="n"/>
      <c r="I657" s="195" t="n"/>
      <c r="J657" s="196" t="n"/>
      <c r="K657" s="195" t="n"/>
      <c r="L657" s="195" t="n"/>
      <c r="M657" s="195" t="inlineStr">
        <is>
          <t>AVENIDA 17 PONIENTE S/N</t>
        </is>
      </c>
      <c r="N657" s="195" t="n">
        <v>2026</v>
      </c>
      <c r="O657" s="195" t="n"/>
      <c r="P657" s="195" t="n"/>
      <c r="Q657" s="195" t="n"/>
      <c r="R657" s="195" t="n"/>
      <c r="S657" s="195" t="n"/>
      <c r="T657" s="195" t="n"/>
      <c r="U657" s="195" t="n"/>
      <c r="V657" s="195" t="n"/>
      <c r="W657" s="195" t="n"/>
      <c r="X657" s="195" t="n"/>
      <c r="Y657" s="195" t="n"/>
      <c r="Z657" s="195" t="n"/>
      <c r="AA657" s="195" t="n"/>
    </row>
    <row r="658">
      <c r="A658" s="195" t="n"/>
      <c r="B658" s="127" t="n">
        <v>631</v>
      </c>
      <c r="C658" s="195" t="inlineStr">
        <is>
          <t>NOTARIO ANDRADE MOISES</t>
        </is>
      </c>
      <c r="D658" s="544" t="n">
        <v>300</v>
      </c>
      <c r="E658" s="545" t="n">
        <v>150</v>
      </c>
      <c r="F658" s="183" t="n">
        <v>1</v>
      </c>
      <c r="G658" s="183" t="n"/>
      <c r="H658" s="183" t="n"/>
      <c r="I658" s="195" t="n"/>
      <c r="J658" s="196" t="n"/>
      <c r="K658" s="195" t="n"/>
      <c r="L658" s="195" t="n"/>
      <c r="M658" s="195" t="inlineStr">
        <is>
          <t>LATERAL ENTRE LA 11 Y 13 SUR</t>
        </is>
      </c>
      <c r="N658" s="195" t="n">
        <v>2025</v>
      </c>
      <c r="O658" s="195" t="inlineStr">
        <is>
          <t>PAGADO</t>
        </is>
      </c>
      <c r="P658" s="195" t="inlineStr">
        <is>
          <t>PAGADO</t>
        </is>
      </c>
      <c r="Q658" s="195" t="inlineStr">
        <is>
          <t>PAGADO</t>
        </is>
      </c>
      <c r="R658" s="195" t="inlineStr">
        <is>
          <t>PAGADO</t>
        </is>
      </c>
      <c r="S658" s="195" t="inlineStr">
        <is>
          <t>PAGADO</t>
        </is>
      </c>
      <c r="T658" s="195" t="inlineStr">
        <is>
          <t>PAGADO</t>
        </is>
      </c>
      <c r="U658" s="195" t="inlineStr">
        <is>
          <t>PAGADO</t>
        </is>
      </c>
      <c r="V658" s="195" t="inlineStr">
        <is>
          <t>PAGADO</t>
        </is>
      </c>
      <c r="W658" s="195" t="inlineStr">
        <is>
          <t>PAGADO</t>
        </is>
      </c>
      <c r="X658" s="195" t="inlineStr">
        <is>
          <t>PAGADO</t>
        </is>
      </c>
      <c r="Y658" s="195" t="n"/>
      <c r="Z658" s="195" t="n"/>
      <c r="AA658" s="195" t="n"/>
    </row>
    <row r="659">
      <c r="A659" s="195" t="n"/>
      <c r="B659" s="127" t="n">
        <v>632</v>
      </c>
      <c r="C659" s="195" t="inlineStr">
        <is>
          <t>VALENCIA VALENCIA MARGARITA</t>
        </is>
      </c>
      <c r="D659" s="544" t="n">
        <v>300</v>
      </c>
      <c r="E659" s="545" t="n">
        <v>150</v>
      </c>
      <c r="F659" s="183" t="n">
        <v>1</v>
      </c>
      <c r="G659" s="183" t="n"/>
      <c r="H659" s="183" t="n"/>
      <c r="I659" s="195" t="n"/>
      <c r="J659" s="196" t="n"/>
      <c r="K659" s="195" t="n"/>
      <c r="L659" s="195" t="n"/>
      <c r="M659" s="195" t="inlineStr">
        <is>
          <t xml:space="preserve">15 PONIENTE ENTRE LA 9 Y 11 SUR </t>
        </is>
      </c>
      <c r="N659" s="195" t="n">
        <v>2026</v>
      </c>
      <c r="O659" s="195" t="n"/>
      <c r="P659" s="195" t="n"/>
      <c r="Q659" s="195" t="n"/>
      <c r="R659" s="195" t="n"/>
      <c r="S659" s="195" t="n"/>
      <c r="T659" s="195" t="n"/>
      <c r="U659" s="195" t="n"/>
      <c r="V659" s="195" t="n"/>
      <c r="W659" s="195" t="n"/>
      <c r="X659" s="195" t="n"/>
      <c r="Y659" s="195" t="n"/>
      <c r="Z659" s="195" t="n"/>
      <c r="AA659" s="195" t="n"/>
    </row>
    <row r="660">
      <c r="A660" s="195" t="n"/>
      <c r="B660" s="183" t="n">
        <v>633</v>
      </c>
      <c r="C660" s="195" t="inlineStr">
        <is>
          <t>JOFRE BARCENAS ADRIANA</t>
        </is>
      </c>
      <c r="D660" s="544" t="n">
        <v>300</v>
      </c>
      <c r="E660" s="545" t="n">
        <v>150</v>
      </c>
      <c r="F660" s="183" t="n">
        <v>1</v>
      </c>
      <c r="G660" s="183" t="n"/>
      <c r="H660" s="183" t="n"/>
      <c r="I660" s="195" t="n"/>
      <c r="J660" s="196" t="n"/>
      <c r="K660" s="195" t="n"/>
      <c r="L660" s="195" t="n"/>
      <c r="M660" s="195" t="inlineStr">
        <is>
          <t>7 SUR ENTRE 15 Y 17 PTE.</t>
        </is>
      </c>
      <c r="N660" s="195" t="n">
        <v>2026</v>
      </c>
      <c r="O660" s="195" t="n"/>
      <c r="P660" s="195" t="n"/>
      <c r="Q660" s="195" t="n"/>
      <c r="R660" s="195" t="n"/>
      <c r="S660" s="195" t="n"/>
      <c r="T660" s="195" t="n"/>
      <c r="U660" s="195" t="n"/>
      <c r="V660" s="195" t="n"/>
      <c r="W660" s="195" t="n"/>
      <c r="X660" s="195" t="n"/>
      <c r="Y660" s="195" t="n"/>
      <c r="Z660" s="195" t="n"/>
      <c r="AA660" s="195" t="n"/>
    </row>
    <row r="661">
      <c r="A661" s="195" t="n"/>
      <c r="B661" s="127" t="n">
        <v>634</v>
      </c>
      <c r="C661" s="195" t="inlineStr">
        <is>
          <t>ALEJO FLORES BRAYAN</t>
        </is>
      </c>
      <c r="D661" s="544" t="n">
        <v>300</v>
      </c>
      <c r="E661" s="545" t="n">
        <v>150</v>
      </c>
      <c r="F661" s="183" t="n">
        <v>1</v>
      </c>
      <c r="G661" s="183" t="n"/>
      <c r="H661" s="183" t="n"/>
      <c r="I661" s="195" t="n"/>
      <c r="J661" s="196" t="n"/>
      <c r="K661" s="195" t="n"/>
      <c r="L661" s="195" t="n"/>
      <c r="M661" s="195" t="inlineStr">
        <is>
          <t>13 SUR ENTRE 15 Y 17 PONIENTE S/N</t>
        </is>
      </c>
      <c r="N661" s="195" t="n">
        <v>2022</v>
      </c>
      <c r="O661" s="195" t="inlineStr">
        <is>
          <t>PAGADO</t>
        </is>
      </c>
      <c r="P661" s="195" t="inlineStr">
        <is>
          <t>PAGADO</t>
        </is>
      </c>
      <c r="Q661" s="195" t="inlineStr">
        <is>
          <t>PAGADO</t>
        </is>
      </c>
      <c r="R661" s="195" t="inlineStr">
        <is>
          <t>PAGADO</t>
        </is>
      </c>
      <c r="S661" s="195" t="inlineStr">
        <is>
          <t>PAGADO</t>
        </is>
      </c>
      <c r="T661" s="195" t="inlineStr">
        <is>
          <t>PAGADO</t>
        </is>
      </c>
      <c r="U661" s="195" t="n"/>
      <c r="V661" s="195" t="n"/>
      <c r="W661" s="195" t="n"/>
      <c r="X661" s="195" t="n"/>
      <c r="Y661" s="195" t="n"/>
      <c r="Z661" s="195" t="n"/>
      <c r="AA661" s="195" t="n"/>
    </row>
    <row r="662">
      <c r="A662" s="195" t="n"/>
      <c r="B662" s="127" t="n">
        <v>635</v>
      </c>
      <c r="C662" s="195" t="inlineStr">
        <is>
          <t>GARCIA SANCHEZ SILVIA</t>
        </is>
      </c>
      <c r="D662" s="544" t="n">
        <v>300</v>
      </c>
      <c r="E662" s="545" t="n">
        <v>150</v>
      </c>
      <c r="F662" s="183" t="n">
        <v>1</v>
      </c>
      <c r="G662" s="183" t="n"/>
      <c r="H662" s="183" t="n"/>
      <c r="I662" s="195" t="n"/>
      <c r="J662" s="196" t="n"/>
      <c r="K662" s="195" t="n"/>
      <c r="L662" s="195" t="n"/>
      <c r="M662" s="195" t="inlineStr">
        <is>
          <t>PRIV 7 SUR ENTRE LA 21 Y 23 PONIENTE</t>
        </is>
      </c>
      <c r="N662" s="195" t="n">
        <v>2026</v>
      </c>
      <c r="O662" s="195" t="n"/>
      <c r="P662" s="195" t="n"/>
      <c r="Q662" s="195" t="n"/>
      <c r="R662" s="195" t="n"/>
      <c r="S662" s="195" t="n"/>
      <c r="T662" s="195" t="n"/>
      <c r="U662" s="195" t="n"/>
      <c r="V662" s="195" t="n"/>
      <c r="W662" s="195" t="n"/>
      <c r="X662" s="195" t="n"/>
      <c r="Y662" s="195" t="n"/>
      <c r="Z662" s="195" t="n"/>
      <c r="AA662" s="195" t="n"/>
    </row>
    <row r="663">
      <c r="A663" s="195" t="n"/>
      <c r="B663" s="127" t="n">
        <v>636</v>
      </c>
      <c r="C663" s="195" t="inlineStr">
        <is>
          <t>RODRIGUEZ MORALES MARGARITA</t>
        </is>
      </c>
      <c r="D663" s="544" t="n">
        <v>300</v>
      </c>
      <c r="E663" s="545" t="n">
        <v>150</v>
      </c>
      <c r="F663" s="183" t="n">
        <v>1</v>
      </c>
      <c r="G663" s="183" t="n"/>
      <c r="H663" s="183" t="n"/>
      <c r="I663" s="195" t="n"/>
      <c r="J663" s="196" t="n"/>
      <c r="K663" s="195" t="n"/>
      <c r="L663" s="195" t="n"/>
      <c r="M663" s="195" t="inlineStr">
        <is>
          <t>PRIV 7 SUR ENTRE LA 21 Y 23 PONIENTE</t>
        </is>
      </c>
      <c r="N663" s="195" t="n">
        <v>2026</v>
      </c>
      <c r="O663" s="195" t="n"/>
      <c r="P663" s="195" t="n"/>
      <c r="Q663" s="195" t="n"/>
      <c r="R663" s="195" t="n"/>
      <c r="S663" s="195" t="n"/>
      <c r="T663" s="195" t="n"/>
      <c r="U663" s="195" t="n"/>
      <c r="V663" s="195" t="n"/>
      <c r="W663" s="195" t="n"/>
      <c r="X663" s="195" t="n"/>
      <c r="Y663" s="195" t="n"/>
      <c r="Z663" s="195" t="n"/>
      <c r="AA663" s="195" t="n"/>
    </row>
    <row r="664">
      <c r="A664" s="195" t="n"/>
      <c r="B664" s="127" t="n">
        <v>637</v>
      </c>
      <c r="C664" s="195" t="inlineStr">
        <is>
          <t>BECERRA SANCHEZ MARIA OTILIA</t>
        </is>
      </c>
      <c r="D664" s="544" t="n">
        <v>300</v>
      </c>
      <c r="E664" s="545" t="n">
        <v>150</v>
      </c>
      <c r="F664" s="183" t="n">
        <v>1</v>
      </c>
      <c r="G664" s="183" t="n"/>
      <c r="H664" s="183" t="n"/>
      <c r="I664" s="195" t="n"/>
      <c r="J664" s="196" t="n"/>
      <c r="K664" s="195" t="n"/>
      <c r="L664" s="195" t="n"/>
      <c r="M664" s="195" t="inlineStr">
        <is>
          <t>17 SUR NUM. 1509 BARRIO SAN ANTONIO</t>
        </is>
      </c>
      <c r="N664" s="195" t="n">
        <v>2026</v>
      </c>
      <c r="O664" s="195" t="n"/>
      <c r="P664" s="195" t="n"/>
      <c r="Q664" s="195" t="n"/>
      <c r="R664" s="195" t="n"/>
      <c r="S664" s="195" t="n"/>
      <c r="T664" s="195" t="n"/>
      <c r="U664" s="195" t="n"/>
      <c r="V664" s="195" t="n"/>
      <c r="W664" s="195" t="n"/>
      <c r="X664" s="195" t="n"/>
      <c r="Y664" s="195" t="n"/>
      <c r="Z664" s="195" t="n"/>
      <c r="AA664" s="195" t="n"/>
    </row>
    <row r="665">
      <c r="A665" s="195" t="n"/>
      <c r="B665" s="127" t="n">
        <v>638</v>
      </c>
      <c r="C665" s="195" t="inlineStr">
        <is>
          <t>SANCHEZ BERISTAIN JOSE ANTONIO</t>
        </is>
      </c>
      <c r="D665" s="544" t="n">
        <v>300</v>
      </c>
      <c r="E665" s="545" t="n">
        <v>150</v>
      </c>
      <c r="F665" s="183" t="n">
        <v>1</v>
      </c>
      <c r="G665" s="183" t="n"/>
      <c r="H665" s="183" t="n"/>
      <c r="I665" s="195" t="n"/>
      <c r="J665" s="196" t="n"/>
      <c r="K665" s="195" t="n"/>
      <c r="L665" s="195" t="n"/>
      <c r="M665" s="195" t="inlineStr">
        <is>
          <t>9 SUR NUM. 1510-A, BARRIO SAN ANTONIO</t>
        </is>
      </c>
      <c r="N665" s="195" t="n">
        <v>2026</v>
      </c>
      <c r="O665" s="195" t="n"/>
      <c r="P665" s="195" t="n"/>
      <c r="Q665" s="195" t="n"/>
      <c r="R665" s="195" t="n"/>
      <c r="S665" s="195" t="n"/>
      <c r="T665" s="195" t="n"/>
      <c r="U665" s="195" t="n"/>
      <c r="V665" s="195" t="n"/>
      <c r="W665" s="195" t="n"/>
      <c r="X665" s="195" t="n"/>
      <c r="Y665" s="195" t="n"/>
      <c r="Z665" s="195" t="n"/>
      <c r="AA665" s="195" t="n"/>
    </row>
    <row r="666">
      <c r="A666" s="195" t="n"/>
      <c r="B666" s="127" t="n">
        <v>639</v>
      </c>
      <c r="C666" s="195" t="inlineStr">
        <is>
          <t>CRUZ LOPEZ MA. DE LOURDES</t>
        </is>
      </c>
      <c r="D666" s="544" t="n">
        <v>300</v>
      </c>
      <c r="E666" s="545" t="n">
        <v>150</v>
      </c>
      <c r="F666" s="183" t="n">
        <v>1</v>
      </c>
      <c r="G666" s="183" t="n"/>
      <c r="H666" s="183" t="n"/>
      <c r="I666" s="195" t="n"/>
      <c r="J666" s="196" t="n"/>
      <c r="K666" s="195" t="n"/>
      <c r="L666" s="195" t="n"/>
      <c r="M666" s="195" t="inlineStr">
        <is>
          <t>13 PONIENTE NUM. 901-A, ENTRE 9 Y 11 SUR</t>
        </is>
      </c>
      <c r="N666" s="195" t="n">
        <v>2026</v>
      </c>
      <c r="O666" s="195" t="n"/>
      <c r="P666" s="195" t="n"/>
      <c r="Q666" s="195" t="n"/>
      <c r="R666" s="195" t="n"/>
      <c r="S666" s="195" t="n"/>
      <c r="T666" s="195" t="n"/>
      <c r="U666" s="195" t="n"/>
      <c r="V666" s="195" t="n"/>
      <c r="W666" s="195" t="n"/>
      <c r="X666" s="195" t="n"/>
      <c r="Y666" s="195" t="n"/>
      <c r="Z666" s="195" t="n"/>
      <c r="AA666" s="195" t="n"/>
    </row>
    <row r="667">
      <c r="A667" s="195" t="n"/>
      <c r="B667" s="183" t="n">
        <v>640</v>
      </c>
      <c r="C667" s="195" t="inlineStr">
        <is>
          <t>ANDRADE MONTIEL JUAN CARLOS</t>
        </is>
      </c>
      <c r="D667" s="544" t="n">
        <v>300</v>
      </c>
      <c r="E667" s="545" t="n">
        <v>150</v>
      </c>
      <c r="F667" s="183" t="n"/>
      <c r="G667" s="183" t="n"/>
      <c r="H667" s="183" t="n"/>
      <c r="I667" s="195" t="n">
        <v>1</v>
      </c>
      <c r="J667" s="196" t="n"/>
      <c r="K667" s="195" t="n"/>
      <c r="L667" s="195" t="inlineStr">
        <is>
          <t>BAJA 29 DE SEPTIEMBRE 2024</t>
        </is>
      </c>
      <c r="M667" s="195" t="inlineStr">
        <is>
          <t>15 PONIENTE Y 15 SUR NUM. 1503</t>
        </is>
      </c>
      <c r="N667" s="195" t="n"/>
      <c r="O667" s="195" t="n">
        <v>2025</v>
      </c>
      <c r="P667" s="195" t="n"/>
      <c r="Q667" s="195" t="n"/>
      <c r="R667" s="195" t="n"/>
      <c r="S667" s="195" t="n"/>
      <c r="T667" s="195" t="n"/>
      <c r="U667" s="195" t="n"/>
      <c r="V667" s="195" t="n"/>
      <c r="W667" s="195" t="n"/>
      <c r="X667" s="195" t="n"/>
      <c r="Y667" s="195" t="n"/>
      <c r="Z667" s="195" t="n"/>
      <c r="AA667" s="195" t="n"/>
    </row>
    <row r="668">
      <c r="A668" s="195" t="n"/>
      <c r="B668" s="183" t="n">
        <v>641</v>
      </c>
      <c r="C668" s="195" t="inlineStr">
        <is>
          <t>ANDRADE MONTIEL JOSE ANTONIO</t>
        </is>
      </c>
      <c r="D668" s="544" t="n">
        <v>300</v>
      </c>
      <c r="E668" s="545" t="n">
        <v>150</v>
      </c>
      <c r="F668" s="183" t="n"/>
      <c r="G668" s="183" t="n"/>
      <c r="H668" s="183" t="n"/>
      <c r="I668" s="195" t="n">
        <v>1</v>
      </c>
      <c r="J668" s="196" t="n"/>
      <c r="K668" s="195" t="n"/>
      <c r="L668" s="195" t="inlineStr">
        <is>
          <t>ACLARACION DE BAJA 29 DE SEPTIEMBRE 2024</t>
        </is>
      </c>
      <c r="M668" s="195" t="inlineStr">
        <is>
          <t>15 PONIENTE Y 15 SUR NUM. 1503</t>
        </is>
      </c>
      <c r="N668" s="195" t="n"/>
      <c r="O668" s="195" t="n">
        <v>2023</v>
      </c>
      <c r="P668" s="195" t="inlineStr">
        <is>
          <t>PAGADO</t>
        </is>
      </c>
      <c r="Q668" s="195" t="n"/>
      <c r="R668" s="195" t="n"/>
      <c r="S668" s="195" t="n"/>
      <c r="T668" s="195" t="n"/>
      <c r="U668" s="195" t="n"/>
      <c r="V668" s="195" t="n"/>
      <c r="W668" s="195" t="n"/>
      <c r="X668" s="195" t="n"/>
      <c r="Y668" s="195" t="n"/>
      <c r="Z668" s="195" t="n"/>
      <c r="AA668" s="195" t="n"/>
    </row>
    <row r="669">
      <c r="A669" s="195" t="inlineStr">
        <is>
          <t>NOTIFICAR HIJO DEL POLI</t>
        </is>
      </c>
      <c r="B669" s="127" t="n">
        <v>642</v>
      </c>
      <c r="C669" s="195" t="inlineStr">
        <is>
          <t>GARCIA VAZQUEZ IVETTE</t>
        </is>
      </c>
      <c r="D669" s="544" t="n">
        <v>300</v>
      </c>
      <c r="E669" s="545" t="n">
        <v>150</v>
      </c>
      <c r="F669" s="183" t="n">
        <v>1</v>
      </c>
      <c r="G669" s="183" t="n"/>
      <c r="H669" s="183" t="n"/>
      <c r="I669" s="195" t="n"/>
      <c r="J669" s="196" t="n"/>
      <c r="K669" s="195" t="n"/>
      <c r="L669" s="195" t="inlineStr">
        <is>
          <t>CAMBIO DE USUARIO 8 DE DICIEMBRE DE 2024 ANTES VERONICA CRUZ</t>
        </is>
      </c>
      <c r="M669" s="195" t="inlineStr">
        <is>
          <t>15 PONIENTE  704 CARRET TML XOCHITLAN</t>
        </is>
      </c>
      <c r="N669" s="195" t="n">
        <v>2026</v>
      </c>
      <c r="O669" s="195" t="n"/>
      <c r="P669" s="195" t="n"/>
      <c r="Q669" s="195" t="n"/>
      <c r="R669" s="195" t="n"/>
      <c r="S669" s="195" t="n"/>
      <c r="T669" s="195" t="n"/>
      <c r="U669" s="195" t="n"/>
      <c r="V669" s="195" t="n"/>
      <c r="W669" s="195" t="n"/>
      <c r="X669" s="195" t="n"/>
      <c r="Y669" s="195" t="n"/>
      <c r="Z669" s="195" t="n"/>
      <c r="AA669" s="195" t="n"/>
    </row>
    <row r="670">
      <c r="A670" s="195" t="n"/>
      <c r="B670" s="127" t="n">
        <v>643</v>
      </c>
      <c r="C670" s="195" t="inlineStr">
        <is>
          <t>RODRIGUEZ CASTRO RUBEN</t>
        </is>
      </c>
      <c r="D670" s="544" t="n">
        <v>300</v>
      </c>
      <c r="E670" s="545" t="n">
        <v>150</v>
      </c>
      <c r="F670" s="183" t="n">
        <v>1</v>
      </c>
      <c r="G670" s="183" t="n"/>
      <c r="H670" s="183" t="n"/>
      <c r="I670" s="195" t="n"/>
      <c r="J670" s="196" t="n"/>
      <c r="K670" s="195" t="n"/>
      <c r="L670" s="195" t="n"/>
      <c r="M670" s="195" t="inlineStr">
        <is>
          <t>23 PONIENTE ENTRE LA 13 Y 15 SUR</t>
        </is>
      </c>
      <c r="N670" s="195" t="n">
        <v>2026</v>
      </c>
      <c r="O670" s="195" t="n"/>
      <c r="P670" s="195" t="n"/>
      <c r="Q670" s="195" t="n"/>
      <c r="R670" s="195" t="n"/>
      <c r="S670" s="195" t="n"/>
      <c r="T670" s="195" t="n"/>
      <c r="U670" s="195" t="n"/>
      <c r="V670" s="195" t="n"/>
      <c r="W670" s="195" t="n"/>
      <c r="X670" s="195" t="n"/>
      <c r="Y670" s="195" t="n"/>
      <c r="Z670" s="195" t="n"/>
      <c r="AA670" s="195" t="n"/>
    </row>
    <row r="671">
      <c r="A671" s="195" t="n"/>
      <c r="B671" s="127" t="n">
        <v>644</v>
      </c>
      <c r="C671" s="195" t="inlineStr">
        <is>
          <t>CANDIA ROSAS GABRIELA</t>
        </is>
      </c>
      <c r="D671" s="544" t="n">
        <v>300</v>
      </c>
      <c r="E671" s="545" t="n"/>
      <c r="F671" s="183" t="n">
        <v>1</v>
      </c>
      <c r="G671" s="183" t="n"/>
      <c r="H671" s="183" t="n"/>
      <c r="I671" s="195" t="n"/>
      <c r="J671" s="196" t="n"/>
      <c r="K671" s="195" t="n"/>
      <c r="L671" s="195" t="n"/>
      <c r="M671" s="195" t="inlineStr">
        <is>
          <t>PRIV. DE LA 7 SUR Y 21 PONIENTE</t>
        </is>
      </c>
      <c r="N671" s="195" t="n">
        <v>2026</v>
      </c>
      <c r="O671" s="195" t="n"/>
      <c r="P671" s="195" t="n"/>
      <c r="Q671" s="195" t="n"/>
      <c r="R671" s="195" t="n"/>
      <c r="S671" s="195" t="n"/>
      <c r="T671" s="195" t="n"/>
      <c r="U671" s="195" t="n"/>
      <c r="V671" s="195" t="n"/>
      <c r="W671" s="195" t="n"/>
      <c r="X671" s="195" t="n"/>
      <c r="Y671" s="195" t="n"/>
      <c r="Z671" s="195" t="n"/>
      <c r="AA671" s="195" t="n"/>
    </row>
    <row r="672">
      <c r="A672" s="195" t="n"/>
      <c r="B672" s="183" t="n">
        <v>645</v>
      </c>
      <c r="C672" s="195" t="inlineStr">
        <is>
          <t>ROSAS ROSAS MARIA DEL JESUS</t>
        </is>
      </c>
      <c r="D672" s="544" t="n">
        <v>300</v>
      </c>
      <c r="E672" s="545" t="n">
        <v>150</v>
      </c>
      <c r="F672" s="183" t="n"/>
      <c r="G672" s="183" t="n"/>
      <c r="H672" s="183" t="n"/>
      <c r="I672" s="195" t="n">
        <v>1</v>
      </c>
      <c r="J672" s="196" t="n"/>
      <c r="K672" s="195" t="n"/>
      <c r="L672" s="195" t="n"/>
      <c r="M672" s="195" t="inlineStr">
        <is>
          <t>17 PONIENTE 1702</t>
        </is>
      </c>
      <c r="N672" s="195" t="n">
        <v>2026</v>
      </c>
      <c r="O672" s="195" t="n"/>
      <c r="P672" s="195" t="n"/>
      <c r="Q672" s="195" t="n"/>
      <c r="R672" s="195" t="n"/>
      <c r="S672" s="195" t="n"/>
      <c r="T672" s="195" t="n"/>
      <c r="U672" s="195" t="n"/>
      <c r="V672" s="195" t="n"/>
      <c r="W672" s="195" t="n"/>
      <c r="X672" s="195" t="n"/>
      <c r="Y672" s="195" t="n"/>
      <c r="Z672" s="195" t="n"/>
      <c r="AA672" s="195" t="n"/>
    </row>
    <row r="673">
      <c r="A673" s="195" t="n"/>
      <c r="B673" s="183" t="n">
        <v>646</v>
      </c>
      <c r="C673" s="195" t="inlineStr">
        <is>
          <t>RODRIGUEZ CANO JUSTINA</t>
        </is>
      </c>
      <c r="D673" s="544" t="n">
        <v>300</v>
      </c>
      <c r="E673" s="545" t="n">
        <v>150</v>
      </c>
      <c r="F673" s="183" t="n">
        <v>1</v>
      </c>
      <c r="G673" s="183" t="n"/>
      <c r="H673" s="183" t="n"/>
      <c r="I673" s="195" t="n"/>
      <c r="J673" s="196" t="n"/>
      <c r="K673" s="195" t="n"/>
      <c r="L673" s="195" t="n"/>
      <c r="M673" s="195" t="inlineStr">
        <is>
          <t>PRIV. SIN NOMBRE EN LA 15 PONIENTE S/N BARRIO SAN ANTONIO TECAMACHALCO PUE.</t>
        </is>
      </c>
      <c r="N673" s="195" t="n">
        <v>2025</v>
      </c>
      <c r="O673" s="195" t="n"/>
      <c r="P673" s="195" t="n"/>
      <c r="Q673" s="195" t="n"/>
      <c r="R673" s="195" t="n"/>
      <c r="S673" s="195" t="n"/>
      <c r="T673" s="195" t="n"/>
      <c r="U673" s="195" t="n"/>
      <c r="V673" s="195" t="n"/>
      <c r="W673" s="195" t="n"/>
      <c r="X673" s="195" t="n"/>
      <c r="Y673" s="195" t="n"/>
      <c r="Z673" s="195" t="n"/>
      <c r="AA673" s="195" t="n"/>
    </row>
    <row r="674">
      <c r="A674" s="195" t="n"/>
      <c r="B674" s="183" t="n">
        <v>647</v>
      </c>
      <c r="C674" s="195" t="inlineStr">
        <is>
          <t>PELAEZ CRUZ MARIANO</t>
        </is>
      </c>
      <c r="D674" s="544" t="n">
        <v>300</v>
      </c>
      <c r="E674" s="545" t="n">
        <v>150</v>
      </c>
      <c r="F674" s="183" t="n">
        <v>1</v>
      </c>
      <c r="G674" s="183" t="n"/>
      <c r="H674" s="183" t="n"/>
      <c r="I674" s="195" t="n"/>
      <c r="J674" s="196" t="n"/>
      <c r="K674" s="195" t="n"/>
      <c r="L674" s="195" t="n"/>
      <c r="M674" s="195" t="inlineStr">
        <is>
          <t xml:space="preserve">AV 17 SUR Y  17 PTE. NUM. 1704 </t>
        </is>
      </c>
      <c r="N674" s="195" t="n">
        <v>2026</v>
      </c>
      <c r="O674" s="195" t="n"/>
      <c r="P674" s="195" t="n"/>
      <c r="Q674" s="195" t="n"/>
      <c r="R674" s="195" t="n"/>
      <c r="S674" s="195" t="n"/>
      <c r="T674" s="195" t="n"/>
      <c r="U674" s="195" t="n"/>
      <c r="V674" s="195" t="n"/>
      <c r="W674" s="195" t="n"/>
      <c r="X674" s="195" t="n"/>
      <c r="Y674" s="195" t="n"/>
      <c r="Z674" s="195" t="n"/>
      <c r="AA674" s="195" t="n"/>
    </row>
    <row r="675">
      <c r="A675" s="195" t="n"/>
      <c r="B675" s="183" t="n">
        <v>648</v>
      </c>
      <c r="C675" s="195" t="inlineStr">
        <is>
          <t>ZARATE SANTOS MARIA MERCEDES</t>
        </is>
      </c>
      <c r="D675" s="544" t="n">
        <v>300</v>
      </c>
      <c r="E675" s="545" t="n">
        <v>150</v>
      </c>
      <c r="F675" s="183" t="n">
        <v>1</v>
      </c>
      <c r="G675" s="183" t="n"/>
      <c r="H675" s="183" t="n"/>
      <c r="I675" s="195" t="n"/>
      <c r="J675" s="196" t="n"/>
      <c r="K675" s="195" t="n"/>
      <c r="L675" s="195" t="n"/>
      <c r="M675" s="195" t="inlineStr">
        <is>
          <t xml:space="preserve">15 PTE. NO. 1502 ENTRE 17 Y 19 SUR </t>
        </is>
      </c>
      <c r="N675" s="195" t="n">
        <v>2026</v>
      </c>
      <c r="O675" s="195" t="n"/>
      <c r="P675" s="195" t="n"/>
      <c r="Q675" s="195" t="n"/>
      <c r="R675" s="195" t="n"/>
      <c r="S675" s="195" t="n"/>
      <c r="T675" s="195" t="n"/>
      <c r="U675" s="195" t="n"/>
      <c r="V675" s="195" t="n"/>
      <c r="W675" s="195" t="n"/>
      <c r="X675" s="195" t="n"/>
      <c r="Y675" s="195" t="n"/>
      <c r="Z675" s="195" t="n"/>
      <c r="AA675" s="195" t="n"/>
    </row>
    <row r="676">
      <c r="A676" s="195" t="n"/>
      <c r="B676" s="183" t="n">
        <v>649</v>
      </c>
      <c r="C676" s="195" t="inlineStr">
        <is>
          <t>ZAMORA ROSAS JOSE</t>
        </is>
      </c>
      <c r="D676" s="544" t="n">
        <v>300</v>
      </c>
      <c r="E676" s="545" t="n">
        <v>150</v>
      </c>
      <c r="F676" s="183" t="n"/>
      <c r="G676" s="183" t="n"/>
      <c r="H676" s="183" t="n"/>
      <c r="I676" s="195" t="n"/>
      <c r="J676" s="196" t="n"/>
      <c r="K676" s="195" t="n"/>
      <c r="L676" s="195" t="n"/>
      <c r="M676" s="195" t="inlineStr">
        <is>
          <t>17 PONIENTE S/N BARRIO SAN ANTONIO</t>
        </is>
      </c>
      <c r="N676" s="195" t="n">
        <v>2026</v>
      </c>
      <c r="O676" s="195" t="n"/>
      <c r="P676" s="195" t="n"/>
      <c r="Q676" s="195" t="n"/>
      <c r="R676" s="195" t="n"/>
      <c r="S676" s="195" t="n"/>
      <c r="T676" s="195" t="n"/>
      <c r="U676" s="195" t="n"/>
      <c r="V676" s="195" t="n"/>
      <c r="W676" s="195" t="n"/>
      <c r="X676" s="195" t="n"/>
      <c r="Y676" s="195" t="n"/>
      <c r="Z676" s="195" t="n"/>
      <c r="AA676" s="195" t="n"/>
    </row>
    <row r="677">
      <c r="A677" s="195" t="n"/>
      <c r="B677" s="183" t="n">
        <v>650</v>
      </c>
      <c r="C677" s="195" t="inlineStr">
        <is>
          <t>ALDUCIN JIMENEZ EDGAR</t>
        </is>
      </c>
      <c r="D677" s="544" t="n">
        <v>300</v>
      </c>
      <c r="E677" s="545" t="n">
        <v>150</v>
      </c>
      <c r="F677" s="183" t="n"/>
      <c r="G677" s="183" t="n"/>
      <c r="H677" s="183" t="n"/>
      <c r="I677" s="195" t="n">
        <v>1</v>
      </c>
      <c r="J677" s="196" t="n"/>
      <c r="K677" s="195" t="n"/>
      <c r="L677" s="195" t="n"/>
      <c r="M677" s="195" t="inlineStr">
        <is>
          <t>17 PONIENTE ESQUINA DE LA 11 SUR</t>
        </is>
      </c>
      <c r="N677" s="195" t="n">
        <v>2026</v>
      </c>
      <c r="O677" s="195" t="n"/>
      <c r="P677" s="195" t="n"/>
      <c r="Q677" s="195" t="n"/>
      <c r="R677" s="195" t="n"/>
      <c r="S677" s="195" t="n"/>
      <c r="T677" s="195" t="n"/>
      <c r="U677" s="195" t="n"/>
      <c r="V677" s="195" t="n"/>
      <c r="W677" s="195" t="n"/>
      <c r="X677" s="195" t="n"/>
      <c r="Y677" s="195" t="n"/>
      <c r="Z677" s="195" t="n"/>
      <c r="AA677" s="195" t="n"/>
    </row>
    <row r="678">
      <c r="A678" s="195" t="n"/>
      <c r="B678" s="183" t="n">
        <v>651</v>
      </c>
      <c r="C678" s="195" t="inlineStr">
        <is>
          <t>AVELINO SANTOS ROCIO</t>
        </is>
      </c>
      <c r="D678" s="544" t="n">
        <v>300</v>
      </c>
      <c r="E678" s="545" t="n">
        <v>150</v>
      </c>
      <c r="F678" s="183" t="n">
        <v>1</v>
      </c>
      <c r="G678" s="183" t="n"/>
      <c r="H678" s="183" t="n"/>
      <c r="I678" s="195" t="n"/>
      <c r="J678" s="196" t="n"/>
      <c r="K678" s="195" t="n"/>
      <c r="L678" s="195" t="n"/>
      <c r="M678" s="195" t="inlineStr">
        <is>
          <t>9 SUR 903, BARRIO SAN ANTONIO TECAMACHALCO</t>
        </is>
      </c>
      <c r="N678" s="195" t="n">
        <v>2026</v>
      </c>
      <c r="O678" s="195" t="n"/>
      <c r="P678" s="195" t="n"/>
      <c r="Q678" s="195" t="n"/>
      <c r="R678" s="195" t="n"/>
      <c r="S678" s="195" t="n"/>
      <c r="T678" s="195" t="n"/>
      <c r="U678" s="195" t="n"/>
      <c r="V678" s="195" t="n"/>
      <c r="W678" s="195" t="n"/>
      <c r="X678" s="195" t="n"/>
      <c r="Y678" s="195" t="n"/>
      <c r="Z678" s="195" t="n"/>
      <c r="AA678" s="195" t="n"/>
    </row>
    <row r="679">
      <c r="A679" s="195" t="n"/>
      <c r="B679" s="183" t="n">
        <v>652</v>
      </c>
      <c r="C679" s="195" t="inlineStr">
        <is>
          <t>LOPEZ GONZALEZ BENITO</t>
        </is>
      </c>
      <c r="D679" s="544" t="n">
        <v>300</v>
      </c>
      <c r="E679" s="545" t="n">
        <v>150</v>
      </c>
      <c r="F679" s="183" t="n"/>
      <c r="G679" s="183" t="n"/>
      <c r="H679" s="183" t="n"/>
      <c r="I679" s="195" t="n"/>
      <c r="J679" s="196" t="n"/>
      <c r="K679" s="195" t="n"/>
      <c r="L679" s="195" t="n"/>
      <c r="M679" s="195" t="inlineStr">
        <is>
          <t>13 SUR, BARRIO SAN ANTONIO</t>
        </is>
      </c>
      <c r="N679" s="195" t="n">
        <v>2026</v>
      </c>
      <c r="O679" s="195" t="n"/>
      <c r="P679" s="195" t="n"/>
      <c r="Q679" s="195" t="n"/>
      <c r="R679" s="195" t="n"/>
      <c r="S679" s="195" t="n"/>
      <c r="T679" s="195" t="n"/>
      <c r="U679" s="195" t="n"/>
      <c r="V679" s="195" t="n"/>
      <c r="W679" s="195" t="n"/>
      <c r="X679" s="195" t="n"/>
      <c r="Y679" s="195" t="n"/>
      <c r="Z679" s="195" t="n"/>
      <c r="AA679" s="195" t="n"/>
    </row>
    <row r="680">
      <c r="B680" s="423" t="n">
        <v>653</v>
      </c>
      <c r="C680" s="202" t="inlineStr">
        <is>
          <t>CARRILLO RODRIGUEZ KARINA</t>
        </is>
      </c>
      <c r="D680" s="540" t="n">
        <v>300</v>
      </c>
      <c r="E680" s="541" t="n">
        <v>150</v>
      </c>
      <c r="F680" s="423" t="n">
        <v>1</v>
      </c>
      <c r="G680" s="423" t="n"/>
      <c r="H680" s="423" t="n"/>
      <c r="M680" s="202" t="inlineStr">
        <is>
          <t>17 SUR ENTRE 17 Y 17 PONIENTE</t>
        </is>
      </c>
      <c r="N680" s="202" t="n">
        <v>2026</v>
      </c>
    </row>
    <row r="681">
      <c r="A681" s="195" t="n"/>
      <c r="B681" s="183" t="n">
        <v>654</v>
      </c>
      <c r="C681" s="195" t="inlineStr">
        <is>
          <t>CEREZO RODRIGUEZ BLANCA ROSA</t>
        </is>
      </c>
      <c r="D681" s="544" t="n">
        <v>300</v>
      </c>
      <c r="E681" s="545" t="n">
        <v>150</v>
      </c>
      <c r="F681" s="183" t="n">
        <v>1</v>
      </c>
      <c r="G681" s="423" t="n"/>
      <c r="H681" s="423" t="n"/>
      <c r="I681" s="195" t="n"/>
      <c r="J681" s="196" t="n"/>
      <c r="K681" s="195" t="n"/>
      <c r="L681" s="195" t="n"/>
      <c r="M681" s="195" t="inlineStr">
        <is>
          <t>11 SUR ENTRE 15 Y 17 PONIENTE</t>
        </is>
      </c>
      <c r="N681" s="195" t="n">
        <v>2024</v>
      </c>
      <c r="O681" s="195" t="inlineStr">
        <is>
          <t>PAGADO</t>
        </is>
      </c>
      <c r="P681" s="195" t="inlineStr">
        <is>
          <t>PAGADO</t>
        </is>
      </c>
      <c r="Q681" s="195" t="inlineStr">
        <is>
          <t>PAGADO</t>
        </is>
      </c>
      <c r="R681" s="195" t="inlineStr">
        <is>
          <t>PAGADO</t>
        </is>
      </c>
      <c r="S681" s="195" t="inlineStr">
        <is>
          <t>PAGADO</t>
        </is>
      </c>
      <c r="T681" s="195" t="n"/>
      <c r="U681" s="195" t="n"/>
      <c r="V681" s="195" t="n"/>
      <c r="W681" s="195" t="n"/>
      <c r="X681" s="195" t="n"/>
      <c r="Y681" s="195" t="n"/>
      <c r="Z681" s="195" t="n"/>
      <c r="AA681" s="195" t="n"/>
    </row>
    <row r="682">
      <c r="B682" s="423" t="n">
        <v>655</v>
      </c>
      <c r="C682" s="202" t="inlineStr">
        <is>
          <t>SILVA ADAN DANIEL</t>
        </is>
      </c>
      <c r="D682" s="540" t="n">
        <v>300</v>
      </c>
      <c r="E682" s="541" t="n">
        <v>150</v>
      </c>
      <c r="F682" s="423" t="n">
        <v>1</v>
      </c>
      <c r="G682" s="423" t="n"/>
      <c r="H682" s="423" t="n"/>
      <c r="M682" s="202" t="inlineStr">
        <is>
          <t>CALLE 9 SUR NUM. 2100 BARRIO SAN ANTONIO TECAMACHALCO.</t>
        </is>
      </c>
      <c r="N682" s="202" t="n">
        <v>2026</v>
      </c>
      <c r="O682" s="383" t="n"/>
      <c r="P682" s="383" t="n"/>
      <c r="Q682" s="383" t="n"/>
    </row>
    <row r="683">
      <c r="B683" s="423" t="n">
        <v>656</v>
      </c>
      <c r="C683" s="202" t="inlineStr">
        <is>
          <t>SANTOS PELAEZ IGNACIA</t>
        </is>
      </c>
      <c r="D683" s="540" t="n">
        <v>300</v>
      </c>
      <c r="E683" s="541" t="n">
        <v>150</v>
      </c>
      <c r="F683" s="423" t="n">
        <v>1</v>
      </c>
      <c r="G683" s="423" t="n"/>
      <c r="H683" s="423" t="n"/>
      <c r="M683" s="202" t="inlineStr">
        <is>
          <t>13 PONIENTE Y 19 SUR BARRIO SAN ANTONIO</t>
        </is>
      </c>
      <c r="N683" s="202" t="n">
        <v>2026</v>
      </c>
    </row>
    <row r="684">
      <c r="A684" s="195" t="n"/>
      <c r="B684" s="183" t="n">
        <v>657</v>
      </c>
      <c r="C684" s="195" t="inlineStr">
        <is>
          <t>RODRIGUEZ VELEZ ARACELI</t>
        </is>
      </c>
      <c r="D684" s="544" t="n"/>
      <c r="E684" s="545" t="n"/>
      <c r="F684" s="183" t="n">
        <v>1</v>
      </c>
      <c r="G684" s="423" t="n"/>
      <c r="H684" s="423" t="n"/>
      <c r="I684" s="195" t="n"/>
      <c r="J684" s="196" t="n"/>
      <c r="K684" s="195" t="n"/>
      <c r="L684" s="195" t="n"/>
      <c r="M684" s="195" t="inlineStr">
        <is>
          <t>15 PTE. ESQ, 19 SUR</t>
        </is>
      </c>
      <c r="N684" s="195" t="n">
        <v>2024</v>
      </c>
      <c r="O684" s="195" t="n"/>
      <c r="P684" s="195" t="n"/>
      <c r="Q684" s="195" t="n"/>
      <c r="R684" s="195" t="n"/>
      <c r="S684" s="195" t="n"/>
      <c r="T684" s="195" t="n"/>
      <c r="U684" s="195" t="n"/>
      <c r="V684" s="195" t="n"/>
      <c r="W684" s="195" t="n"/>
      <c r="X684" s="195" t="n"/>
      <c r="Y684" s="195" t="n"/>
      <c r="Z684" s="195" t="n"/>
      <c r="AA684" s="195" t="n"/>
    </row>
    <row r="685">
      <c r="A685" s="377" t="n"/>
      <c r="B685" s="376" t="n">
        <v>658</v>
      </c>
      <c r="C685" s="377" t="inlineStr">
        <is>
          <t>DE LOS SANTOS CORIA EDUARDO</t>
        </is>
      </c>
      <c r="D685" s="559" t="n"/>
      <c r="E685" s="560" t="n"/>
      <c r="F685" s="376" t="n"/>
      <c r="I685" s="377" t="n">
        <v>1</v>
      </c>
      <c r="J685" s="378" t="n"/>
      <c r="K685" s="377" t="n"/>
      <c r="L685" s="377" t="inlineStr">
        <is>
          <t>SE DIO DE BAJA YA NO VIVE CON SUS PAPAS</t>
        </is>
      </c>
      <c r="M685" s="377" t="inlineStr">
        <is>
          <t>17 PONIENTE 1306 BARRIO SAN ANTONIO</t>
        </is>
      </c>
      <c r="N685" s="377" t="n"/>
      <c r="O685" s="377" t="n">
        <v>2024</v>
      </c>
      <c r="P685" s="377" t="n"/>
      <c r="Q685" s="377" t="n"/>
      <c r="R685" s="377" t="n"/>
      <c r="S685" s="377" t="n"/>
      <c r="T685" s="377" t="n"/>
      <c r="U685" s="377" t="n"/>
      <c r="V685" s="377" t="n"/>
      <c r="W685" s="377" t="n"/>
      <c r="X685" s="377" t="n"/>
      <c r="Y685" s="377" t="n"/>
      <c r="Z685" s="377" t="n"/>
      <c r="AA685" s="377" t="n"/>
    </row>
    <row r="686">
      <c r="A686" s="377" t="n"/>
      <c r="B686" s="376" t="n">
        <v>659</v>
      </c>
      <c r="C686" s="377" t="inlineStr">
        <is>
          <t>VALLADARES CASTRO ALMA LUCERO</t>
        </is>
      </c>
      <c r="D686" s="559" t="n">
        <v>300</v>
      </c>
      <c r="E686" s="560" t="n">
        <v>150</v>
      </c>
      <c r="F686" s="376" t="n">
        <v>1</v>
      </c>
      <c r="G686" s="376" t="n"/>
      <c r="H686" s="376" t="n"/>
      <c r="I686" s="377" t="n"/>
      <c r="J686" s="378" t="n"/>
      <c r="K686" s="377" t="n"/>
      <c r="L686" s="377" t="inlineStr">
        <is>
          <t>ALTA 7 JULIO 2024</t>
        </is>
      </c>
      <c r="M686" s="377" t="inlineStr">
        <is>
          <t>PRIV 7 SUR S/N ENTRE 19 Y 21 PTE</t>
        </is>
      </c>
      <c r="N686" s="377" t="n">
        <v>2026</v>
      </c>
      <c r="O686" s="377" t="n"/>
      <c r="P686" s="377" t="n"/>
      <c r="Q686" s="377" t="n"/>
      <c r="R686" s="377" t="n"/>
      <c r="S686" s="377" t="n"/>
      <c r="T686" s="377" t="n"/>
      <c r="U686" s="377" t="n"/>
      <c r="V686" s="377" t="n"/>
      <c r="W686" s="377" t="n"/>
      <c r="X686" s="377" t="n"/>
      <c r="Y686" s="377" t="n"/>
      <c r="Z686" s="377" t="n"/>
      <c r="AA686" s="377" t="n"/>
    </row>
    <row r="687">
      <c r="A687" s="383" t="n"/>
      <c r="B687" s="382" t="n">
        <v>660</v>
      </c>
      <c r="C687" s="383" t="inlineStr">
        <is>
          <t>MACHORRO ROMAN EMILIO</t>
        </is>
      </c>
      <c r="D687" s="561" t="n">
        <v>300</v>
      </c>
      <c r="E687" s="562" t="n">
        <v>150</v>
      </c>
      <c r="F687" s="382" t="n">
        <v>1</v>
      </c>
      <c r="G687" s="382" t="n"/>
      <c r="H687" s="382" t="n"/>
      <c r="I687" s="383" t="n"/>
      <c r="J687" s="384" t="n"/>
      <c r="K687" s="383" t="n"/>
      <c r="L687" s="383" t="n"/>
      <c r="M687" s="383" t="inlineStr">
        <is>
          <t>PRIV 7 SUR  ENTRE 11 Y 13 PONIENTE</t>
        </is>
      </c>
      <c r="N687" s="383" t="n">
        <v>2019</v>
      </c>
      <c r="O687" s="383" t="n"/>
      <c r="P687" s="383" t="n"/>
      <c r="Q687" s="383" t="n"/>
      <c r="R687" s="383" t="n"/>
      <c r="S687" s="383" t="n"/>
      <c r="T687" s="383" t="n"/>
      <c r="U687" s="383" t="n"/>
      <c r="V687" s="383" t="n"/>
      <c r="W687" s="383" t="n"/>
      <c r="X687" s="383" t="n"/>
      <c r="Y687" s="383" t="n"/>
      <c r="Z687" s="383" t="n"/>
      <c r="AA687" s="383" t="n"/>
    </row>
    <row r="688">
      <c r="F688" s="423" t="n"/>
      <c r="G688" s="423" t="n"/>
      <c r="H688" s="423" t="n"/>
    </row>
    <row r="689">
      <c r="F689" s="423" t="n"/>
      <c r="G689" s="423" t="n"/>
      <c r="H689" s="423" t="n"/>
    </row>
    <row r="690">
      <c r="F690" s="423" t="n"/>
      <c r="G690" s="423" t="n"/>
      <c r="H690" s="423" t="n"/>
    </row>
    <row r="691">
      <c r="F691" s="423" t="n"/>
      <c r="G691" s="423" t="n"/>
      <c r="H691" s="423" t="n"/>
    </row>
    <row r="692">
      <c r="F692" s="423" t="n"/>
      <c r="G692" s="423" t="n"/>
      <c r="H692" s="423" t="n"/>
    </row>
    <row r="693">
      <c r="C693" s="424" t="inlineStr">
        <is>
          <t>CONEXIÓN DE TOMA NOV 2020</t>
        </is>
      </c>
    </row>
    <row r="694">
      <c r="C694" t="inlineStr">
        <is>
          <t>SANDOVAL DE LA CRUZ ERICA</t>
        </is>
      </c>
      <c r="G694" s="563" t="n">
        <v>5000</v>
      </c>
    </row>
    <row r="695">
      <c r="C695" t="inlineStr">
        <is>
          <t>MACHORRO MONTIEL PASCUAL</t>
        </is>
      </c>
      <c r="G695" s="563" t="n">
        <v>2500</v>
      </c>
    </row>
    <row r="696">
      <c r="C696" t="inlineStr">
        <is>
          <t>MACHORRO MONTIEL RUBEN</t>
        </is>
      </c>
      <c r="G696" s="563" t="n">
        <v>2500</v>
      </c>
    </row>
    <row r="697">
      <c r="C697" t="inlineStr">
        <is>
          <t>MOLINA ROSAS DELFINO</t>
        </is>
      </c>
      <c r="G697" s="563" t="n">
        <v>2500</v>
      </c>
    </row>
    <row r="698">
      <c r="C698" t="inlineStr">
        <is>
          <t>MOLINA CORTES ELVIRA</t>
        </is>
      </c>
      <c r="G698" s="563" t="n">
        <v>5000</v>
      </c>
    </row>
    <row r="699">
      <c r="C699" t="inlineStr">
        <is>
          <t>MOLINA CORTES SEBASTIANA</t>
        </is>
      </c>
      <c r="G699" s="563" t="n">
        <v>5000</v>
      </c>
    </row>
    <row r="700">
      <c r="B700" s="423" t="inlineStr">
        <is>
          <t>*</t>
        </is>
      </c>
      <c r="C700" t="inlineStr">
        <is>
          <t>AVELINO SANTOS GRISELDA</t>
        </is>
      </c>
      <c r="G700" s="563" t="n">
        <v>2500</v>
      </c>
    </row>
    <row r="701">
      <c r="B701" s="423" t="inlineStr">
        <is>
          <t>*</t>
        </is>
      </c>
      <c r="C701" t="inlineStr">
        <is>
          <t>FERNANDEZ SANTOS MARIBEL</t>
        </is>
      </c>
      <c r="G701" s="563" t="n">
        <v>2500</v>
      </c>
    </row>
    <row r="702">
      <c r="B702" s="423" t="inlineStr">
        <is>
          <t>*</t>
        </is>
      </c>
      <c r="C702" t="inlineStr">
        <is>
          <t>ZAYAGOS GUEVARA MIGUEL</t>
        </is>
      </c>
      <c r="F702" s="423" t="inlineStr">
        <is>
          <t>CONEXIÓN DRENAJE</t>
        </is>
      </c>
      <c r="G702" s="563" t="n">
        <v>1250</v>
      </c>
    </row>
    <row r="703">
      <c r="B703" s="423" t="inlineStr">
        <is>
          <t>*</t>
        </is>
      </c>
      <c r="C703" t="inlineStr">
        <is>
          <t>LEON RODRIGUEZ GABRIELA</t>
        </is>
      </c>
      <c r="G703" s="563" t="n">
        <v>2500</v>
      </c>
    </row>
    <row r="704" ht="15.75" customHeight="1" s="308">
      <c r="G704" s="564">
        <f>SUM(G694:G703)</f>
        <v/>
      </c>
    </row>
    <row r="705">
      <c r="A705" s="195" t="n"/>
      <c r="B705" s="183" t="n"/>
      <c r="C705" s="195" t="n"/>
      <c r="D705" s="544" t="n"/>
      <c r="E705" s="545" t="n"/>
      <c r="F705" s="183" t="n"/>
      <c r="I705" s="195" t="n"/>
      <c r="J705" s="196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  <c r="T705" s="195" t="n"/>
      <c r="U705" s="195" t="n"/>
      <c r="V705" s="195" t="n"/>
      <c r="W705" s="195" t="n"/>
      <c r="X705" s="195" t="n"/>
      <c r="Y705" s="195" t="n"/>
      <c r="Z705" s="195" t="n"/>
      <c r="AA705" s="195" t="n"/>
    </row>
    <row r="847">
      <c r="B847" s="423" t="n">
        <v>855</v>
      </c>
    </row>
    <row r="848">
      <c r="B848" s="423" t="n">
        <v>856</v>
      </c>
    </row>
    <row r="849">
      <c r="B849" s="423" t="n">
        <v>857</v>
      </c>
    </row>
    <row r="850">
      <c r="B850" s="423" t="n">
        <v>858</v>
      </c>
    </row>
    <row r="851">
      <c r="B851" s="423" t="n">
        <v>859</v>
      </c>
    </row>
    <row r="852">
      <c r="B852" s="423" t="n">
        <v>860</v>
      </c>
    </row>
    <row r="853">
      <c r="B853" s="423" t="n">
        <v>861</v>
      </c>
    </row>
    <row r="854">
      <c r="B854" s="423" t="n">
        <v>862</v>
      </c>
    </row>
    <row r="855">
      <c r="B855" s="423" t="n">
        <v>863</v>
      </c>
    </row>
    <row r="856">
      <c r="B856" s="423" t="n">
        <v>864</v>
      </c>
    </row>
    <row r="857">
      <c r="B857" s="423" t="n">
        <v>865</v>
      </c>
    </row>
    <row r="858">
      <c r="B858" s="423" t="n">
        <v>866</v>
      </c>
    </row>
    <row r="859">
      <c r="B859" s="423" t="n">
        <v>867</v>
      </c>
    </row>
    <row r="860">
      <c r="B860" s="423" t="n">
        <v>868</v>
      </c>
    </row>
    <row r="861">
      <c r="B861" s="423" t="n">
        <v>869</v>
      </c>
    </row>
    <row r="862">
      <c r="B862" s="423" t="n">
        <v>870</v>
      </c>
    </row>
    <row r="863">
      <c r="B863" s="423" t="n">
        <v>871</v>
      </c>
    </row>
    <row r="864">
      <c r="B864" s="423" t="n">
        <v>872</v>
      </c>
    </row>
    <row r="865">
      <c r="B865" s="423" t="n">
        <v>873</v>
      </c>
    </row>
    <row r="866">
      <c r="B866" s="423" t="n">
        <v>874</v>
      </c>
    </row>
    <row r="867">
      <c r="B867" s="423" t="n">
        <v>875</v>
      </c>
    </row>
    <row r="868">
      <c r="B868" s="423" t="n">
        <v>876</v>
      </c>
    </row>
    <row r="869">
      <c r="B869" s="423" t="n">
        <v>877</v>
      </c>
    </row>
    <row r="870">
      <c r="B870" s="423" t="n">
        <v>878</v>
      </c>
    </row>
    <row r="871">
      <c r="B871" s="423" t="n">
        <v>879</v>
      </c>
    </row>
    <row r="872">
      <c r="B872" s="423" t="n">
        <v>880</v>
      </c>
    </row>
    <row r="873">
      <c r="B873" s="423" t="n">
        <v>881</v>
      </c>
    </row>
    <row r="874">
      <c r="B874" s="423" t="n">
        <v>882</v>
      </c>
    </row>
    <row r="875">
      <c r="B875" s="423" t="n">
        <v>883</v>
      </c>
    </row>
    <row r="876">
      <c r="B876" s="423" t="n">
        <v>884</v>
      </c>
    </row>
    <row r="877">
      <c r="B877" s="423" t="n">
        <v>885</v>
      </c>
    </row>
    <row r="878">
      <c r="B878" s="423" t="n">
        <v>886</v>
      </c>
    </row>
    <row r="879">
      <c r="B879" s="423" t="n">
        <v>887</v>
      </c>
    </row>
    <row r="880">
      <c r="B880" s="423" t="n">
        <v>888</v>
      </c>
    </row>
    <row r="881">
      <c r="B881" s="423" t="n">
        <v>889</v>
      </c>
    </row>
    <row r="882">
      <c r="B882" s="423" t="n">
        <v>890</v>
      </c>
    </row>
    <row r="883">
      <c r="B883" s="423" t="n">
        <v>891</v>
      </c>
    </row>
    <row r="884">
      <c r="B884" s="423" t="n">
        <v>892</v>
      </c>
    </row>
    <row r="885">
      <c r="B885" s="423" t="n">
        <v>893</v>
      </c>
    </row>
    <row r="886">
      <c r="B886" s="423" t="n">
        <v>894</v>
      </c>
    </row>
    <row r="887">
      <c r="B887" s="423" t="n">
        <v>895</v>
      </c>
    </row>
    <row r="888">
      <c r="B888" s="423" t="n">
        <v>896</v>
      </c>
    </row>
    <row r="889">
      <c r="B889" s="423" t="n">
        <v>897</v>
      </c>
    </row>
    <row r="890">
      <c r="B890" s="423" t="n">
        <v>898</v>
      </c>
    </row>
    <row r="891">
      <c r="B891" s="423" t="n">
        <v>899</v>
      </c>
    </row>
    <row r="892">
      <c r="B892" s="423" t="n">
        <v>900</v>
      </c>
    </row>
    <row r="893">
      <c r="B893" s="423" t="n">
        <v>901</v>
      </c>
    </row>
    <row r="894">
      <c r="B894" s="423" t="n">
        <v>902</v>
      </c>
    </row>
    <row r="895">
      <c r="B895" s="423" t="n">
        <v>903</v>
      </c>
    </row>
    <row r="896">
      <c r="B896" s="423" t="n">
        <v>904</v>
      </c>
    </row>
    <row r="897">
      <c r="B897" s="423" t="n">
        <v>905</v>
      </c>
    </row>
    <row r="898">
      <c r="B898" s="423" t="n">
        <v>906</v>
      </c>
    </row>
    <row r="899">
      <c r="B899" s="423" t="n">
        <v>907</v>
      </c>
    </row>
    <row r="900">
      <c r="B900" s="423" t="n">
        <v>908</v>
      </c>
    </row>
    <row r="901">
      <c r="B901" s="423" t="n">
        <v>909</v>
      </c>
    </row>
    <row r="902">
      <c r="B902" s="423" t="n">
        <v>910</v>
      </c>
    </row>
    <row r="903">
      <c r="B903" s="423" t="n">
        <v>911</v>
      </c>
    </row>
    <row r="904">
      <c r="B904" s="423" t="n">
        <v>912</v>
      </c>
    </row>
    <row r="905">
      <c r="B905" s="423" t="n">
        <v>913</v>
      </c>
    </row>
    <row r="906">
      <c r="B906" s="423" t="n">
        <v>914</v>
      </c>
    </row>
    <row r="907">
      <c r="B907" s="423" t="n">
        <v>915</v>
      </c>
    </row>
    <row r="908">
      <c r="B908" s="423" t="n">
        <v>916</v>
      </c>
    </row>
    <row r="909">
      <c r="B909" s="423" t="n">
        <v>917</v>
      </c>
    </row>
    <row r="910">
      <c r="B910" s="423" t="n">
        <v>918</v>
      </c>
    </row>
    <row r="911">
      <c r="B911" s="423" t="n">
        <v>919</v>
      </c>
    </row>
    <row r="912">
      <c r="B912" s="423" t="n">
        <v>920</v>
      </c>
    </row>
    <row r="913">
      <c r="B913" s="423" t="n">
        <v>921</v>
      </c>
    </row>
    <row r="914">
      <c r="B914" s="423" t="n">
        <v>922</v>
      </c>
    </row>
    <row r="915">
      <c r="B915" s="423" t="n">
        <v>923</v>
      </c>
    </row>
    <row r="916">
      <c r="B916" s="423" t="n">
        <v>924</v>
      </c>
    </row>
    <row r="917">
      <c r="B917" s="423" t="n">
        <v>925</v>
      </c>
    </row>
    <row r="918">
      <c r="B918" s="423" t="n">
        <v>926</v>
      </c>
    </row>
    <row r="919">
      <c r="B919" s="423" t="n">
        <v>927</v>
      </c>
    </row>
    <row r="920">
      <c r="B920" s="423" t="n">
        <v>928</v>
      </c>
    </row>
    <row r="921">
      <c r="B921" s="423" t="n">
        <v>929</v>
      </c>
    </row>
    <row r="922">
      <c r="B922" s="423" t="n">
        <v>930</v>
      </c>
    </row>
    <row r="923">
      <c r="B923" s="423" t="n">
        <v>931</v>
      </c>
    </row>
    <row r="924">
      <c r="B924" s="423" t="n">
        <v>932</v>
      </c>
    </row>
    <row r="925">
      <c r="B925" s="423" t="n">
        <v>933</v>
      </c>
    </row>
    <row r="926">
      <c r="B926" s="423" t="n">
        <v>934</v>
      </c>
    </row>
    <row r="927">
      <c r="B927" s="423" t="n">
        <v>935</v>
      </c>
    </row>
    <row r="928">
      <c r="B928" s="423" t="n">
        <v>936</v>
      </c>
    </row>
    <row r="929">
      <c r="B929" s="423" t="n">
        <v>937</v>
      </c>
    </row>
    <row r="930">
      <c r="B930" s="423" t="n">
        <v>938</v>
      </c>
    </row>
    <row r="931">
      <c r="B931" s="423" t="n">
        <v>939</v>
      </c>
    </row>
    <row r="932">
      <c r="B932" s="423" t="n">
        <v>940</v>
      </c>
    </row>
    <row r="933">
      <c r="B933" s="423" t="n">
        <v>941</v>
      </c>
    </row>
    <row r="934">
      <c r="B934" s="423" t="n">
        <v>942</v>
      </c>
    </row>
    <row r="935">
      <c r="B935" s="423" t="n">
        <v>943</v>
      </c>
    </row>
    <row r="936">
      <c r="B936" s="423" t="n">
        <v>944</v>
      </c>
    </row>
    <row r="937">
      <c r="B937" s="423" t="n">
        <v>945</v>
      </c>
    </row>
    <row r="938">
      <c r="B938" s="423" t="n">
        <v>946</v>
      </c>
    </row>
    <row r="939">
      <c r="B939" s="423" t="n">
        <v>947</v>
      </c>
    </row>
    <row r="940">
      <c r="B940" s="423" t="n">
        <v>948</v>
      </c>
    </row>
    <row r="941">
      <c r="B941" s="423" t="n">
        <v>949</v>
      </c>
    </row>
    <row r="942">
      <c r="B942" s="423" t="n">
        <v>950</v>
      </c>
    </row>
    <row r="943">
      <c r="B943" s="423" t="n">
        <v>951</v>
      </c>
    </row>
    <row r="944">
      <c r="B944" s="423" t="n">
        <v>952</v>
      </c>
    </row>
    <row r="945">
      <c r="B945" s="423" t="n">
        <v>953</v>
      </c>
    </row>
    <row r="946">
      <c r="B946" s="423" t="n">
        <v>954</v>
      </c>
    </row>
    <row r="947">
      <c r="B947" s="423" t="n">
        <v>955</v>
      </c>
    </row>
    <row r="948">
      <c r="B948" s="423" t="n">
        <v>956</v>
      </c>
    </row>
    <row r="949">
      <c r="B949" s="423" t="n">
        <v>957</v>
      </c>
    </row>
    <row r="950">
      <c r="B950" s="423" t="n">
        <v>958</v>
      </c>
    </row>
    <row r="951">
      <c r="B951" s="423" t="n">
        <v>959</v>
      </c>
    </row>
    <row r="952">
      <c r="B952" s="423" t="n">
        <v>960</v>
      </c>
    </row>
    <row r="953">
      <c r="B953" s="423" t="n">
        <v>961</v>
      </c>
    </row>
    <row r="954">
      <c r="B954" s="423" t="n">
        <v>962</v>
      </c>
    </row>
    <row r="955">
      <c r="B955" s="423" t="n">
        <v>963</v>
      </c>
    </row>
    <row r="956">
      <c r="B956" s="423" t="n">
        <v>964</v>
      </c>
    </row>
    <row r="957">
      <c r="B957" s="423" t="n">
        <v>965</v>
      </c>
    </row>
    <row r="958">
      <c r="B958" s="423" t="n">
        <v>966</v>
      </c>
    </row>
    <row r="959">
      <c r="B959" s="423" t="n">
        <v>967</v>
      </c>
    </row>
    <row r="960">
      <c r="B960" s="423" t="n">
        <v>968</v>
      </c>
    </row>
    <row r="961">
      <c r="B961" s="423" t="n">
        <v>969</v>
      </c>
    </row>
    <row r="962">
      <c r="B962" s="423" t="n">
        <v>970</v>
      </c>
    </row>
    <row r="963">
      <c r="B963" s="423" t="n">
        <v>971</v>
      </c>
    </row>
    <row r="964">
      <c r="B964" s="423" t="n">
        <v>972</v>
      </c>
    </row>
    <row r="965">
      <c r="B965" s="423" t="n">
        <v>973</v>
      </c>
    </row>
    <row r="966">
      <c r="B966" s="423" t="n">
        <v>974</v>
      </c>
    </row>
    <row r="967">
      <c r="B967" s="423" t="n">
        <v>975</v>
      </c>
    </row>
    <row r="968">
      <c r="B968" s="423" t="n">
        <v>976</v>
      </c>
    </row>
    <row r="969">
      <c r="B969" s="423" t="n">
        <v>977</v>
      </c>
    </row>
    <row r="970">
      <c r="B970" s="423" t="n">
        <v>978</v>
      </c>
    </row>
    <row r="971">
      <c r="B971" s="423" t="n">
        <v>979</v>
      </c>
    </row>
    <row r="972">
      <c r="B972" s="423" t="n">
        <v>980</v>
      </c>
    </row>
    <row r="973">
      <c r="B973" s="423" t="n">
        <v>981</v>
      </c>
    </row>
    <row r="974">
      <c r="B974" s="423" t="n">
        <v>982</v>
      </c>
    </row>
    <row r="975">
      <c r="B975" s="423" t="n">
        <v>983</v>
      </c>
    </row>
    <row r="976">
      <c r="B976" s="423" t="n">
        <v>984</v>
      </c>
    </row>
    <row r="977">
      <c r="B977" s="423" t="n">
        <v>985</v>
      </c>
    </row>
    <row r="978">
      <c r="B978" s="423" t="n">
        <v>986</v>
      </c>
    </row>
    <row r="979">
      <c r="B979" s="423" t="n">
        <v>987</v>
      </c>
    </row>
    <row r="980">
      <c r="B980" s="423" t="n">
        <v>988</v>
      </c>
    </row>
    <row r="981">
      <c r="B981" s="423" t="n">
        <v>989</v>
      </c>
    </row>
    <row r="982">
      <c r="B982" s="423" t="n">
        <v>990</v>
      </c>
    </row>
    <row r="983">
      <c r="B983" s="423" t="n">
        <v>991</v>
      </c>
    </row>
    <row r="984">
      <c r="B984" s="423" t="n">
        <v>992</v>
      </c>
    </row>
    <row r="985">
      <c r="B985" s="423" t="n">
        <v>993</v>
      </c>
    </row>
    <row r="986">
      <c r="B986" s="423" t="n">
        <v>994</v>
      </c>
    </row>
    <row r="987">
      <c r="B987" s="423" t="n">
        <v>995</v>
      </c>
    </row>
    <row r="988">
      <c r="B988" s="423" t="n">
        <v>996</v>
      </c>
    </row>
    <row r="989">
      <c r="B989" s="423" t="n">
        <v>997</v>
      </c>
    </row>
    <row r="990">
      <c r="B990" s="423" t="n">
        <v>998</v>
      </c>
    </row>
    <row r="991">
      <c r="B991" s="423" t="n">
        <v>999</v>
      </c>
    </row>
    <row r="992">
      <c r="B992" s="423" t="n">
        <v>1000</v>
      </c>
    </row>
  </sheetData>
  <autoFilter ref="A1:CS704"/>
  <mergeCells count="2">
    <mergeCell ref="AB146:AG146"/>
    <mergeCell ref="C693:G693"/>
  </mergeCells>
  <pageMargins left="0.2755905511811024" right="0" top="0.5118110236220472" bottom="0.3543307086614174" header="0.3149606299212598" footer="0.3149606299212598"/>
  <pageSetup orientation="landscape" paperSize="5" scale="57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T56"/>
  <sheetViews>
    <sheetView view="pageLayout" topLeftCell="A7" zoomScale="80" zoomScaleNormal="100" zoomScalePageLayoutView="80" workbookViewId="0">
      <selection activeCell="D15" sqref="D15"/>
    </sheetView>
  </sheetViews>
  <sheetFormatPr baseColWidth="10" defaultColWidth="11.42578125" defaultRowHeight="15"/>
  <cols>
    <col width="8.140625" customWidth="1" style="407" min="1" max="1"/>
    <col width="8.42578125" customWidth="1" style="407" min="2" max="2"/>
    <col width="19.85546875" customWidth="1" style="407" min="3" max="3"/>
    <col width="8.85546875" customWidth="1" style="407" min="4" max="4"/>
    <col width="10.5703125" customWidth="1" style="407" min="5" max="5"/>
    <col width="11.5703125" customWidth="1" style="407" min="6" max="6"/>
    <col width="11.28515625" customWidth="1" style="407" min="7" max="7"/>
    <col width="15" customWidth="1" style="407" min="8" max="8"/>
    <col width="12.85546875" customWidth="1" style="407" min="9" max="9"/>
    <col width="11.85546875" customWidth="1" style="407" min="10" max="10"/>
    <col width="13.140625" customWidth="1" style="407" min="11" max="11"/>
    <col width="9.7109375" customWidth="1" style="407" min="12" max="12"/>
    <col width="10.7109375" customWidth="1" style="407" min="13" max="13"/>
    <col width="6.140625" customWidth="1" style="407" min="14" max="14"/>
    <col width="15.7109375" customWidth="1" style="407" min="15" max="15"/>
    <col width="11.42578125" customWidth="1" style="407" min="16" max="16384"/>
  </cols>
  <sheetData>
    <row r="1" ht="15" customHeight="1" s="308">
      <c r="A1" s="221" t="n"/>
      <c r="B1" s="221" t="n"/>
      <c r="C1" s="221" t="n"/>
      <c r="D1" s="221" t="n"/>
      <c r="E1" s="257" t="inlineStr">
        <is>
          <t xml:space="preserve">      COMITÉ DE AGUA POTABLE Y ALCANTARILLADO</t>
        </is>
      </c>
      <c r="G1" s="255" t="n"/>
      <c r="H1" s="255" t="n"/>
      <c r="I1" s="255" t="n"/>
      <c r="J1" s="255" t="n"/>
      <c r="K1" s="255" t="n"/>
    </row>
    <row r="2" ht="20.25" customHeight="1" s="308">
      <c r="A2" s="24" t="n"/>
      <c r="B2" s="24" t="n"/>
      <c r="C2" s="24" t="n"/>
      <c r="D2" s="24" t="n"/>
      <c r="E2" s="257" t="inlineStr">
        <is>
          <t xml:space="preserve"> DEL BARRIO DE SAN ANTONIO TECAMACHALCO, PUE.</t>
        </is>
      </c>
      <c r="F2" s="257" t="n"/>
      <c r="G2" s="256" t="n"/>
      <c r="H2" s="256" t="n"/>
      <c r="I2" s="256" t="n"/>
      <c r="J2" s="256" t="n"/>
      <c r="K2" s="256" t="n"/>
    </row>
    <row r="3" ht="20.1" customHeight="1" s="308">
      <c r="A3" s="24" t="n"/>
      <c r="B3" s="24" t="n"/>
      <c r="C3" s="24" t="n"/>
      <c r="D3" s="24" t="n"/>
      <c r="E3" s="24" t="n"/>
      <c r="F3" s="445" t="n"/>
      <c r="G3" s="407" t="n"/>
      <c r="H3" s="407" t="n"/>
      <c r="I3" s="407" t="n"/>
      <c r="J3" s="407" t="n"/>
      <c r="K3" s="407" t="n"/>
      <c r="L3" s="407" t="inlineStr">
        <is>
          <t>NOTA: FOLIO SE FORMA CON NUMERO DE USUARIO Y AÑO ACTUAL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 ht="27" customHeight="1" s="308">
      <c r="H5" s="25" t="inlineStr">
        <is>
          <t>FECHA :</t>
        </is>
      </c>
      <c r="I5" s="235">
        <f>TODAY()</f>
        <v/>
      </c>
      <c r="J5" s="235" t="n"/>
      <c r="K5" s="267" t="n"/>
      <c r="L5" s="280">
        <f>VLOOKUP($C$7,'BASE DE DATOS'!$B$2:$AB$685,2,0)</f>
        <v/>
      </c>
      <c r="M5" s="277" t="n"/>
      <c r="N5" s="277" t="n"/>
      <c r="O5" s="277" t="n"/>
    </row>
    <row r="6">
      <c r="F6" s="565" t="n"/>
      <c r="G6" s="565" t="n"/>
      <c r="H6" s="565" t="n"/>
      <c r="I6" s="565" t="n"/>
      <c r="J6" s="565" t="n"/>
      <c r="K6" s="565" t="n"/>
    </row>
    <row r="7" ht="18.75" customHeight="1" s="308">
      <c r="A7" s="237" t="inlineStr">
        <is>
          <t>USUARIO No.</t>
        </is>
      </c>
      <c r="B7" s="220" t="n"/>
      <c r="C7" s="269" t="n">
        <v>265</v>
      </c>
      <c r="D7" s="231" t="n"/>
      <c r="E7" s="220" t="n"/>
      <c r="F7" s="220" t="n"/>
      <c r="G7" s="220" t="n"/>
      <c r="H7" s="220" t="n"/>
      <c r="I7" s="220" t="n"/>
      <c r="J7" s="318" t="inlineStr">
        <is>
          <t>FOLIO:</t>
        </is>
      </c>
      <c r="K7" s="317">
        <f>CONCATENATE(24,C7)</f>
        <v/>
      </c>
      <c r="L7" s="301" t="inlineStr">
        <is>
          <t>COOPERACIONES</t>
        </is>
      </c>
      <c r="M7" s="302" t="n"/>
      <c r="O7" s="303" t="inlineStr">
        <is>
          <t>OBSERVACIONES</t>
        </is>
      </c>
    </row>
    <row r="8" hidden="1" ht="1.5" customFormat="1" customHeight="1" s="279"/>
    <row r="9" ht="24" customFormat="1" customHeight="1" s="279">
      <c r="A9" s="206" t="inlineStr">
        <is>
          <t>NOMBRE:</t>
        </is>
      </c>
      <c r="B9" s="206" t="n"/>
      <c r="C9" s="228">
        <f>VLOOKUP($C$7,'BASE DE DATOS'!$B$2:$AB$702,2,0)</f>
        <v/>
      </c>
      <c r="D9" s="228" t="n"/>
      <c r="E9" s="205" t="n"/>
      <c r="F9" s="241" t="n"/>
      <c r="G9" s="241" t="n"/>
      <c r="H9" s="229">
        <f>VLOOKUP($C$7,'BASE DE DATOS'!$B$2:$AB$6821,12,0)</f>
        <v/>
      </c>
      <c r="I9" s="205" t="n"/>
      <c r="J9" s="205" t="n"/>
      <c r="K9" s="205" t="n"/>
      <c r="L9" s="285">
        <f>VLOOKUP($C$7,'BASE DE DATOS'!$B$2:$AB$702,3,0)</f>
        <v/>
      </c>
      <c r="M9" s="285">
        <f>VLOOKUP($C$7,'BASE DE DATOS'!$B$2:$AB$702,4,0)</f>
        <v/>
      </c>
      <c r="O9" s="285">
        <f>VLOOKUP($C$7,'BASE DE DATOS'!$B$2:$AB$702,11,0)</f>
        <v/>
      </c>
    </row>
    <row r="10" ht="15" customFormat="1" customHeight="1" s="279">
      <c r="A10" s="207" t="n"/>
      <c r="B10" s="207" t="n"/>
      <c r="C10" s="208" t="n"/>
      <c r="D10" s="208" t="n"/>
      <c r="E10" s="208" t="n"/>
      <c r="F10" s="209" t="n"/>
      <c r="G10" s="209" t="n"/>
      <c r="H10" s="209" t="n"/>
      <c r="I10" s="209" t="n"/>
      <c r="J10" s="209" t="n"/>
      <c r="K10" s="209" t="n"/>
    </row>
    <row r="11" ht="15" customFormat="1" customHeight="1" s="279" thickBot="1">
      <c r="A11" s="240" t="inlineStr">
        <is>
          <t>TOMAS:</t>
        </is>
      </c>
      <c r="B11" s="228">
        <f>VLOOKUP($C$7,'BASE DE DATOS'!$B$2:$AB$702,5,0)</f>
        <v/>
      </c>
      <c r="C11" s="273">
        <f>IF(B11=0,"HIDRANTE","USUARIO")</f>
        <v/>
      </c>
      <c r="D11" s="270" t="n"/>
      <c r="E11" s="527" t="n"/>
      <c r="F11" s="209" t="n"/>
      <c r="G11" s="209" t="n"/>
      <c r="H11" s="529" t="n"/>
      <c r="I11" s="209" t="n"/>
      <c r="J11" s="209" t="n"/>
      <c r="K11" s="209" t="n"/>
      <c r="L11" s="240" t="inlineStr">
        <is>
          <t>TOMAS:</t>
        </is>
      </c>
      <c r="M11" s="228">
        <f>VLOOKUP($C$7,'BASE DE DATOS'!$B$2:$AB$702,5,0)</f>
        <v/>
      </c>
      <c r="N11" s="225">
        <f>IF(M11=0,"HIDRANTE","USUARIO")</f>
        <v/>
      </c>
    </row>
    <row r="12" ht="23.25" customFormat="1" customHeight="1" s="279">
      <c r="A12" s="334" t="inlineStr">
        <is>
          <t>CONCEPTO</t>
        </is>
      </c>
      <c r="B12" s="566" t="n"/>
      <c r="C12" s="567" t="n"/>
      <c r="D12" s="568" t="inlineStr">
        <is>
          <t>CUOTA X TOMA</t>
        </is>
      </c>
      <c r="E12" s="265" t="inlineStr">
        <is>
          <t>FORMA DE PAGO</t>
        </is>
      </c>
      <c r="F12" s="569" t="inlineStr">
        <is>
          <t xml:space="preserve"> VACAS</t>
        </is>
      </c>
      <c r="G12" s="450" t="inlineStr">
        <is>
          <t>INQUILINOS</t>
        </is>
      </c>
      <c r="H12" s="569" t="inlineStr">
        <is>
          <t>INASISTENCIA</t>
        </is>
      </c>
      <c r="I12" s="334" t="inlineStr">
        <is>
          <t>COOPERACIONES</t>
        </is>
      </c>
      <c r="J12" s="334" t="inlineStr">
        <is>
          <t>TOMA NUEVA</t>
        </is>
      </c>
      <c r="K12" s="334" t="inlineStr">
        <is>
          <t>TOTAL A PAGAR</t>
        </is>
      </c>
      <c r="L12" s="290" t="inlineStr">
        <is>
          <t>ADEUDO</t>
        </is>
      </c>
      <c r="M12" s="285">
        <f>VLOOKUP($C$7,'BASE DE DATOS'!$B$2:$AB$702,13,0)</f>
        <v/>
      </c>
      <c r="O12" s="278" t="n"/>
      <c r="P12" s="279" t="n"/>
      <c r="Q12" s="279" t="n"/>
    </row>
    <row r="13" ht="18" customFormat="1" customHeight="1" s="279" thickBot="1">
      <c r="A13" s="570" t="n"/>
      <c r="C13" s="571" t="n"/>
      <c r="D13" s="572" t="n"/>
      <c r="E13" s="266">
        <f>IF(E14&gt;=12,"Anual","Mensual")</f>
        <v/>
      </c>
      <c r="F13" s="573" t="n"/>
      <c r="G13" s="574" t="n"/>
      <c r="H13" s="573" t="n"/>
      <c r="I13" s="574" t="n"/>
      <c r="J13" s="574" t="n"/>
      <c r="K13" s="574" t="n"/>
      <c r="L13" s="291" t="inlineStr">
        <is>
          <t>ENERO</t>
        </is>
      </c>
      <c r="M13" s="287">
        <f>VLOOKUP($C$7,'BASE DE DATOS'!$B$2:$AB$702,14,0)</f>
        <v/>
      </c>
      <c r="O13" s="304" t="inlineStr">
        <is>
          <t>INQUILINO</t>
        </is>
      </c>
      <c r="P13" s="279" t="n"/>
      <c r="Q13" s="279" t="n"/>
    </row>
    <row r="14" ht="24" customFormat="1" customHeight="1" s="279" thickBot="1">
      <c r="A14" s="575" t="n"/>
      <c r="B14" s="576" t="n"/>
      <c r="C14" s="577" t="n"/>
      <c r="D14" s="578" t="n">
        <v>60</v>
      </c>
      <c r="E14" s="238" t="n">
        <v>12</v>
      </c>
      <c r="F14" s="270">
        <f>VLOOKUP($C$7,'BASE DE DATOS'!$B$2:$M$702,10,0)</f>
        <v/>
      </c>
      <c r="G14" s="305">
        <f>VLOOKUP($C$7,'BASE DE DATOS'!$B$2:$M$702,9,0)</f>
        <v/>
      </c>
      <c r="H14" s="222" t="n"/>
      <c r="I14" s="579" t="n"/>
      <c r="J14" s="579" t="n"/>
      <c r="K14" s="579" t="n"/>
      <c r="L14" s="291" t="inlineStr">
        <is>
          <t>FEBRERO</t>
        </is>
      </c>
      <c r="M14" s="287">
        <f>VLOOKUP($C$7,'BASE DE DATOS'!$B$2:$AB$702,15,0)</f>
        <v/>
      </c>
      <c r="N14" s="407" t="n"/>
      <c r="O14" s="285">
        <f>VLOOKUP($C$7,'BASE DE DATOS'!$B$2:$AB$702,9,0)</f>
        <v/>
      </c>
    </row>
    <row r="15" ht="27" customFormat="1" customHeight="1" s="279">
      <c r="A15" s="282" t="inlineStr">
        <is>
          <t>PAGO POR BOMBEO Y DISTRIBUCION</t>
        </is>
      </c>
      <c r="B15" s="283" t="n"/>
      <c r="C15" s="210" t="n"/>
      <c r="D15" s="505" t="n"/>
      <c r="E15" s="580">
        <f>IF(B11=0,D14*E14,IF(B11&gt;=1,D14*E14*B11,0))</f>
        <v/>
      </c>
      <c r="F15" s="581">
        <f>((F14*13)*E14)</f>
        <v/>
      </c>
      <c r="G15" s="581">
        <f>(G14*E14)*70</f>
        <v/>
      </c>
      <c r="H15" s="581">
        <f>H14*200</f>
        <v/>
      </c>
      <c r="I15" s="581" t="n"/>
      <c r="J15" s="582" t="n"/>
      <c r="K15" s="583">
        <f>SUM(E15:J15)</f>
        <v/>
      </c>
      <c r="L15" s="291" t="inlineStr">
        <is>
          <t>MARZO</t>
        </is>
      </c>
      <c r="M15" s="287">
        <f>VLOOKUP($C$7,'BASE DE DATOS'!$B$2:$AB$702,16,0)</f>
        <v/>
      </c>
      <c r="N15" s="407" t="n"/>
      <c r="O15" s="407" t="n"/>
      <c r="P15" s="407" t="n"/>
      <c r="Q15" s="407" t="n"/>
      <c r="R15" s="407" t="n"/>
      <c r="S15" s="407" t="n"/>
      <c r="T15" s="407" t="n"/>
    </row>
    <row r="16" ht="23.25" customFormat="1" customHeight="1" s="279">
      <c r="A16" s="288" t="inlineStr">
        <is>
          <t>DE AGUA POTABLE</t>
        </is>
      </c>
      <c r="B16" s="284" t="n"/>
      <c r="C16" s="251" t="n"/>
      <c r="D16" s="253" t="n"/>
      <c r="E16" s="251" t="n"/>
      <c r="F16" s="584" t="n"/>
      <c r="G16" s="217" t="n"/>
      <c r="H16" s="217" t="n"/>
      <c r="I16" s="275">
        <f>IF($L$9=0,300,0)</f>
        <v/>
      </c>
      <c r="J16" s="585" t="n"/>
      <c r="K16" s="586">
        <f>SUM(E16:J16)</f>
        <v/>
      </c>
      <c r="L16" s="291" t="inlineStr">
        <is>
          <t>ABRI</t>
        </is>
      </c>
      <c r="M16" s="287">
        <f>VLOOKUP($C$7,'BASE DE DATOS'!$B$2:$AB$702,17,0)</f>
        <v/>
      </c>
      <c r="N16" s="407" t="n"/>
      <c r="O16" s="407" t="n"/>
      <c r="P16" s="407" t="n"/>
      <c r="Q16" s="407" t="n"/>
      <c r="R16" s="407" t="n"/>
      <c r="S16" s="407" t="n"/>
      <c r="T16" s="407" t="n"/>
    </row>
    <row r="17" ht="19.5" customFormat="1" customHeight="1" s="279">
      <c r="A17" s="250" t="inlineStr">
        <is>
          <t xml:space="preserve"> De:</t>
        </is>
      </c>
      <c r="B17" s="232" t="inlineStr">
        <is>
          <t>ENERO A DICIEMBRE DE 2024</t>
        </is>
      </c>
      <c r="C17" s="233" t="n"/>
      <c r="D17" s="253" t="n"/>
      <c r="E17" s="251" t="n"/>
      <c r="F17" s="584" t="n"/>
      <c r="G17" s="217" t="n"/>
      <c r="H17" s="217" t="n"/>
      <c r="I17" s="275">
        <f>IF($M$9=0,150,0)</f>
        <v/>
      </c>
      <c r="J17" s="585" t="n"/>
      <c r="K17" s="586">
        <f>SUM(E17:J17)</f>
        <v/>
      </c>
      <c r="L17" s="291" t="inlineStr">
        <is>
          <t>MAYO</t>
        </is>
      </c>
      <c r="M17" s="287">
        <f>VLOOKUP($C$7,'BASE DE DATOS'!$B$2:$AB$702,18,0)</f>
        <v/>
      </c>
      <c r="O17" s="407" t="n"/>
      <c r="P17" s="407" t="n"/>
      <c r="Q17" s="407" t="n"/>
      <c r="R17" s="407" t="n"/>
      <c r="S17" s="407" t="n"/>
      <c r="T17" s="407" t="n"/>
    </row>
    <row r="18" ht="19.5" customFormat="1" customHeight="1" s="279" thickBot="1">
      <c r="A18" s="211" t="n"/>
      <c r="B18" s="212" t="n"/>
      <c r="C18" s="212" t="n"/>
      <c r="D18" s="254" t="n"/>
      <c r="E18" s="252" t="n"/>
      <c r="F18" s="587" t="n"/>
      <c r="G18" s="213" t="n"/>
      <c r="H18" s="213" t="n"/>
      <c r="I18" s="587" t="n"/>
      <c r="J18" s="588" t="n"/>
      <c r="K18" s="589" t="n"/>
      <c r="L18" s="291" t="inlineStr">
        <is>
          <t>JUNIO</t>
        </is>
      </c>
      <c r="M18" s="287">
        <f>VLOOKUP($C$7,'BASE DE DATOS'!$B$2:$AB$702,19,0)</f>
        <v/>
      </c>
      <c r="N18" s="15" t="n"/>
    </row>
    <row r="19" ht="11.25" customFormat="1" customHeight="1" s="15">
      <c r="J19" s="448" t="inlineStr">
        <is>
          <t>TOTAL</t>
        </is>
      </c>
      <c r="K19" s="590">
        <f>SUM(K15:K18)</f>
        <v/>
      </c>
      <c r="L19" s="286" t="inlineStr">
        <is>
          <t>JULIO</t>
        </is>
      </c>
      <c r="M19" s="287">
        <f>VLOOKUP($C$7,'BASE DE DATOS'!$B$2:$AB$702,20,0)</f>
        <v/>
      </c>
    </row>
    <row r="20" ht="11.25" customFormat="1" customHeight="1" s="15" thickBot="1">
      <c r="J20" s="407" t="n"/>
      <c r="K20" s="591" t="n"/>
      <c r="L20" s="286" t="inlineStr">
        <is>
          <t>AGOTO</t>
        </is>
      </c>
      <c r="M20" s="287">
        <f>VLOOKUP($C$7,'BASE DE DATOS'!$B$2:$AB$702,21,0)</f>
        <v/>
      </c>
    </row>
    <row r="21" ht="12.75" customFormat="1" customHeight="1" s="15" thickTop="1">
      <c r="H21" s="279" t="n"/>
      <c r="L21" s="286" t="inlineStr">
        <is>
          <t>SEPTIEMBRE</t>
        </is>
      </c>
      <c r="M21" s="287">
        <f>VLOOKUP($C$7,'BASE DE DATOS'!$B$2:$AB$702,22,0)</f>
        <v/>
      </c>
      <c r="N21" s="407" t="n"/>
    </row>
    <row r="22" ht="15.75" customHeight="1" s="308">
      <c r="G22" s="15" t="n"/>
      <c r="H22" s="15" t="n"/>
      <c r="I22" s="15" t="n"/>
      <c r="J22" s="592" t="n"/>
      <c r="K22" s="593" t="n"/>
      <c r="L22" s="286" t="inlineStr">
        <is>
          <t>OCTUBRE</t>
        </is>
      </c>
      <c r="M22" s="287">
        <f>VLOOKUP($C$7,'BASE DE DATOS'!$B$2:$AB$702,23,0)</f>
        <v/>
      </c>
      <c r="O22" s="15" t="n"/>
      <c r="P22" s="15" t="n"/>
      <c r="Q22" s="15" t="n"/>
    </row>
    <row r="23" ht="15.75" customHeight="1" s="308">
      <c r="H23" s="592" t="n"/>
      <c r="I23" s="592" t="n"/>
      <c r="J23" s="592" t="n"/>
      <c r="K23" s="593" t="n"/>
      <c r="L23" s="286" t="inlineStr">
        <is>
          <t>NOVIEMBRE</t>
        </is>
      </c>
      <c r="M23" s="287">
        <f>VLOOKUP($C$7,'BASE DE DATOS'!$B$2:$AB$702,24,0)</f>
        <v/>
      </c>
      <c r="O23" s="15" t="n"/>
      <c r="P23" s="15" t="n"/>
      <c r="Q23" s="15" t="n"/>
    </row>
    <row r="24" ht="15.75" customHeight="1" s="308">
      <c r="A24" s="407" t="n"/>
      <c r="B24" s="407" t="n"/>
      <c r="C24" s="19" t="n"/>
      <c r="D24" s="19" t="n"/>
      <c r="E24" s="19" t="n"/>
      <c r="L24" s="286" t="inlineStr">
        <is>
          <t>DICIEMBRE</t>
        </is>
      </c>
      <c r="M24" s="287">
        <f>VLOOKUP($C$7,'BASE DE DATOS'!$B$2:$AB$702,25,0)</f>
        <v/>
      </c>
      <c r="O24" s="15" t="n"/>
      <c r="P24" s="15" t="n"/>
      <c r="Q24" s="15" t="n"/>
    </row>
    <row r="25" ht="18.75" customHeight="1" s="308">
      <c r="A25" s="278" t="n"/>
      <c r="B25" s="278" t="n"/>
      <c r="C25" s="428" t="inlineStr">
        <is>
          <t>CARLOS LOPEZ SANTOS</t>
        </is>
      </c>
      <c r="D25" s="594" t="n"/>
      <c r="E25" s="594" t="n"/>
      <c r="F25" s="406" t="n"/>
      <c r="G25" s="429" t="n"/>
      <c r="H25" s="407" t="n"/>
      <c r="I25" s="430" t="inlineStr">
        <is>
          <t>SELLO</t>
        </is>
      </c>
      <c r="J25" s="407" t="n"/>
      <c r="O25" s="15" t="n"/>
      <c r="P25" s="15" t="n"/>
      <c r="Q25" s="15" t="n"/>
    </row>
    <row r="26" ht="18.75" customHeight="1" s="308">
      <c r="A26" s="315" t="inlineStr">
        <is>
          <t>NOTA: 1.- ES NECESARIO CONSERVAR ESTE COMPROBANTE, DEBERA PRESENTARLO EN SU PROXIMO PAGO PARA CUALQUIER ACLARACIÓN.</t>
        </is>
      </c>
      <c r="B26" s="278" t="n"/>
      <c r="C26" s="430" t="n"/>
      <c r="D26" s="430" t="n"/>
      <c r="E26" s="430" t="n"/>
      <c r="F26" s="406" t="n"/>
      <c r="G26" s="429" t="n"/>
      <c r="H26" s="429" t="n"/>
      <c r="I26" s="430" t="n"/>
      <c r="J26" s="430" t="n"/>
      <c r="K26" s="264" t="n"/>
      <c r="O26" s="15" t="n"/>
      <c r="P26" s="15" t="n"/>
      <c r="Q26" s="15" t="n"/>
    </row>
    <row r="27" ht="18.75" customHeight="1" s="308">
      <c r="A27" s="316" t="inlineStr">
        <is>
          <t xml:space="preserve">            2.-  EL PAGO DE ESTE RECIBO NO TE LIBERA DE DEUDAS ANTERIORES.</t>
        </is>
      </c>
      <c r="B27" s="278" t="n"/>
      <c r="C27" s="430" t="n"/>
      <c r="D27" s="430" t="n"/>
      <c r="E27" s="430" t="n"/>
      <c r="F27" s="406" t="n"/>
      <c r="G27" s="429" t="n"/>
      <c r="H27" s="429" t="n"/>
      <c r="I27" s="430" t="n"/>
      <c r="J27" s="430" t="n"/>
      <c r="K27" s="264" t="inlineStr">
        <is>
          <t>USUARIO</t>
        </is>
      </c>
      <c r="O27" s="15" t="n"/>
      <c r="P27" s="15" t="n"/>
      <c r="Q27" s="15" t="n"/>
    </row>
    <row r="28" ht="18.75" customHeight="1" s="308">
      <c r="A28" s="309" t="n"/>
      <c r="B28" s="309" t="n"/>
      <c r="C28" s="310" t="n"/>
      <c r="D28" s="310" t="n"/>
      <c r="E28" s="310" t="n"/>
      <c r="F28" s="311" t="n"/>
      <c r="G28" s="312" t="n"/>
      <c r="H28" s="312" t="n"/>
      <c r="I28" s="310" t="n"/>
      <c r="J28" s="310" t="n"/>
      <c r="K28" s="313" t="n"/>
      <c r="O28" s="15" t="n"/>
      <c r="P28" s="15" t="n"/>
      <c r="Q28" s="15" t="n"/>
    </row>
    <row r="29">
      <c r="H29" s="592" t="n"/>
      <c r="I29" s="592" t="n"/>
      <c r="J29" s="592" t="n"/>
      <c r="K29" s="593" t="n"/>
      <c r="N29" s="595" t="n"/>
      <c r="O29" s="15" t="n"/>
      <c r="P29" s="15" t="n"/>
      <c r="Q29" s="15" t="n"/>
    </row>
    <row r="30" ht="15" customHeight="1" s="308">
      <c r="A30" s="221" t="n"/>
      <c r="B30" s="221" t="n"/>
      <c r="C30" s="221" t="n"/>
      <c r="D30" s="221" t="n"/>
      <c r="E30" s="257" t="inlineStr">
        <is>
          <t xml:space="preserve">      COMITÉ DE AGUA POTABLE Y ALCANTARILLADO</t>
        </is>
      </c>
      <c r="G30" s="255" t="n"/>
      <c r="H30" s="255" t="n"/>
      <c r="I30" s="255" t="n"/>
      <c r="J30" s="255" t="n"/>
      <c r="K30" s="255" t="n"/>
    </row>
    <row r="31" ht="20.25" customHeight="1" s="308">
      <c r="A31" s="24" t="n"/>
      <c r="B31" s="24" t="n"/>
      <c r="C31" s="24" t="n"/>
      <c r="D31" s="24" t="n"/>
      <c r="E31" s="257" t="inlineStr">
        <is>
          <t xml:space="preserve"> DEL BARRIO DE SAN ANTONIO TECAMACHALCO, PUE.</t>
        </is>
      </c>
      <c r="F31" s="257" t="n"/>
      <c r="G31" s="256" t="n"/>
      <c r="H31" s="256" t="n"/>
      <c r="I31" s="256" t="n"/>
      <c r="J31" s="256" t="n"/>
      <c r="K31" s="256" t="n"/>
    </row>
    <row r="32" ht="20.1" customHeight="1" s="308">
      <c r="A32" s="24" t="n"/>
      <c r="B32" s="24" t="n"/>
      <c r="C32" s="24" t="n"/>
      <c r="D32" s="24" t="n"/>
      <c r="E32" s="24" t="n"/>
      <c r="F32" s="445" t="n"/>
      <c r="G32" s="407" t="n"/>
      <c r="H32" s="407" t="n"/>
      <c r="I32" s="407" t="n"/>
      <c r="J32" s="407" t="n"/>
      <c r="K32" s="40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27" customHeight="1" s="308">
      <c r="H34" s="25" t="inlineStr">
        <is>
          <t>FECHA:</t>
        </is>
      </c>
      <c r="I34" s="235">
        <f>TODAY()</f>
        <v/>
      </c>
      <c r="J34" s="235" t="n"/>
      <c r="K34" s="236" t="n"/>
    </row>
    <row r="35">
      <c r="F35" s="565" t="n"/>
      <c r="G35" s="565" t="n"/>
      <c r="H35" s="565" t="n"/>
      <c r="I35" s="565" t="n"/>
      <c r="J35" s="565" t="n"/>
      <c r="K35" s="565" t="n"/>
    </row>
    <row r="36" ht="18.75" customHeight="1" s="308">
      <c r="A36" s="237" t="inlineStr">
        <is>
          <t>USUARIO No.</t>
        </is>
      </c>
      <c r="B36" s="220" t="n"/>
      <c r="C36" s="268">
        <f>C7</f>
        <v/>
      </c>
      <c r="D36" s="231" t="n"/>
      <c r="E36" s="220" t="n"/>
      <c r="F36" s="220" t="n"/>
      <c r="G36" s="220" t="n"/>
      <c r="H36" s="220" t="n"/>
      <c r="I36" s="220" t="n"/>
      <c r="J36" s="318">
        <f>J7</f>
        <v/>
      </c>
      <c r="K36" s="317">
        <f>K7</f>
        <v/>
      </c>
    </row>
    <row r="37" hidden="1" ht="1.5" customFormat="1" customHeight="1" s="279"/>
    <row r="38" ht="24" customFormat="1" customHeight="1" s="279">
      <c r="A38" s="206" t="inlineStr">
        <is>
          <t>NOMBRE:</t>
        </is>
      </c>
      <c r="B38" s="206" t="n"/>
      <c r="C38" s="228">
        <f>VLOOKUP($C$7,'BASE DE DATOS'!$B$2:$C$702,2,0)</f>
        <v/>
      </c>
      <c r="D38" s="228" t="n"/>
      <c r="E38" s="205" t="n"/>
      <c r="F38" s="241" t="n"/>
      <c r="G38" s="241" t="n"/>
      <c r="H38" s="229">
        <f>VLOOKUP(C36,'BASE DE DATOS'!$B$2:$M$701,12,0)</f>
        <v/>
      </c>
      <c r="I38" s="205" t="n"/>
      <c r="J38" s="205" t="n"/>
      <c r="K38" s="205" t="n"/>
    </row>
    <row r="39" ht="15" customFormat="1" customHeight="1" s="279">
      <c r="A39" s="207" t="n"/>
      <c r="B39" s="207" t="n"/>
      <c r="C39" s="208" t="n"/>
      <c r="D39" s="208" t="n"/>
      <c r="E39" s="208" t="n"/>
      <c r="F39" s="209" t="n"/>
      <c r="G39" s="209" t="n"/>
      <c r="H39" s="209" t="n"/>
      <c r="I39" s="209" t="n"/>
      <c r="J39" s="209" t="n"/>
      <c r="K39" s="209" t="n"/>
    </row>
    <row r="40" ht="15" customFormat="1" customHeight="1" s="279" thickBot="1">
      <c r="A40" s="240" t="inlineStr">
        <is>
          <t>TOMAS:</t>
        </is>
      </c>
      <c r="B40" s="484">
        <f>B11</f>
        <v/>
      </c>
      <c r="C40" s="241">
        <f>C11</f>
        <v/>
      </c>
      <c r="D40" s="223" t="n"/>
      <c r="E40" s="527" t="n"/>
      <c r="F40" s="209" t="n"/>
      <c r="G40" s="209" t="n"/>
      <c r="H40" s="529" t="n"/>
      <c r="I40" s="209" t="n"/>
      <c r="J40" s="209" t="n"/>
      <c r="K40" s="209" t="n"/>
    </row>
    <row r="41" ht="23.25" customFormat="1" customHeight="1" s="279">
      <c r="A41" s="334">
        <f>A12</f>
        <v/>
      </c>
      <c r="B41" s="566" t="n"/>
      <c r="C41" s="567" t="n"/>
      <c r="D41" s="568">
        <f>D12</f>
        <v/>
      </c>
      <c r="E41" s="265">
        <f>E12</f>
        <v/>
      </c>
      <c r="F41" s="569">
        <f>F12</f>
        <v/>
      </c>
      <c r="G41" s="569">
        <f>G12</f>
        <v/>
      </c>
      <c r="H41" s="569">
        <f>H12</f>
        <v/>
      </c>
      <c r="I41" s="334">
        <f>I12</f>
        <v/>
      </c>
      <c r="J41" s="334">
        <f>J12</f>
        <v/>
      </c>
      <c r="K41" s="334">
        <f>K12</f>
        <v/>
      </c>
    </row>
    <row r="42" ht="18" customFormat="1" customHeight="1" s="279">
      <c r="A42" s="570" t="n"/>
      <c r="C42" s="571" t="n"/>
      <c r="D42" s="572" t="n"/>
      <c r="E42" s="266">
        <f>E13</f>
        <v/>
      </c>
      <c r="F42" s="573" t="n"/>
      <c r="G42" s="573" t="n"/>
      <c r="H42" s="573" t="n"/>
      <c r="I42" s="574" t="n"/>
      <c r="J42" s="574" t="n"/>
      <c r="K42" s="574" t="n"/>
    </row>
    <row r="43" ht="24" customFormat="1" customHeight="1" s="279" thickBot="1">
      <c r="A43" s="575" t="n"/>
      <c r="B43" s="576" t="n"/>
      <c r="C43" s="577" t="n"/>
      <c r="D43" s="578">
        <f>D14</f>
        <v/>
      </c>
      <c r="E43" s="238">
        <f>E14</f>
        <v/>
      </c>
      <c r="F43" s="222">
        <f>F14</f>
        <v/>
      </c>
      <c r="G43" s="222">
        <f>G14</f>
        <v/>
      </c>
      <c r="H43" s="222">
        <f>H14</f>
        <v/>
      </c>
      <c r="I43" s="579" t="n"/>
      <c r="J43" s="579" t="n"/>
      <c r="K43" s="579" t="n"/>
    </row>
    <row r="44" ht="27" customFormat="1" customHeight="1" s="279">
      <c r="A44" s="282">
        <f>A15</f>
        <v/>
      </c>
      <c r="B44" s="230" t="n"/>
      <c r="C44" s="210" t="n"/>
      <c r="D44" s="505" t="n"/>
      <c r="E44" s="580">
        <f>E15</f>
        <v/>
      </c>
      <c r="F44" s="581">
        <f>F15</f>
        <v/>
      </c>
      <c r="G44" s="581">
        <f>G15</f>
        <v/>
      </c>
      <c r="H44" s="596">
        <f>H15</f>
        <v/>
      </c>
      <c r="I44" s="597" t="n"/>
      <c r="J44" s="598">
        <f>J15</f>
        <v/>
      </c>
      <c r="K44" s="583">
        <f>K15</f>
        <v/>
      </c>
      <c r="N44" s="407" t="n"/>
      <c r="O44" s="407" t="n"/>
      <c r="P44" s="407" t="n"/>
      <c r="Q44" s="407" t="n"/>
      <c r="R44" s="407" t="n"/>
      <c r="S44" s="407" t="n"/>
      <c r="T44" s="407" t="n"/>
    </row>
    <row r="45" ht="23.25" customFormat="1" customHeight="1" s="279">
      <c r="A45" s="288">
        <f>A16</f>
        <v/>
      </c>
      <c r="B45" s="281" t="n"/>
      <c r="C45" s="251" t="n"/>
      <c r="D45" s="253" t="n"/>
      <c r="E45" s="251" t="n"/>
      <c r="F45" s="584" t="n"/>
      <c r="G45" s="217" t="n"/>
      <c r="H45" s="217" t="n"/>
      <c r="I45" s="584">
        <f>I16</f>
        <v/>
      </c>
      <c r="J45" s="585" t="n"/>
      <c r="K45" s="599">
        <f>K16</f>
        <v/>
      </c>
      <c r="M45" s="407" t="n"/>
      <c r="N45" s="407" t="n"/>
      <c r="O45" s="407" t="n"/>
      <c r="P45" s="407" t="n"/>
      <c r="Q45" s="407" t="n"/>
      <c r="R45" s="407" t="n"/>
      <c r="S45" s="407" t="n"/>
      <c r="T45" s="407" t="n"/>
    </row>
    <row r="46" ht="19.5" customFormat="1" customHeight="1" s="279">
      <c r="A46" s="250">
        <f>A17</f>
        <v/>
      </c>
      <c r="B46" s="232">
        <f>B17</f>
        <v/>
      </c>
      <c r="C46" s="233" t="n"/>
      <c r="D46" s="253" t="n"/>
      <c r="E46" s="251" t="n"/>
      <c r="F46" s="584" t="n"/>
      <c r="G46" s="217" t="n"/>
      <c r="H46" s="217" t="n"/>
      <c r="I46" s="584">
        <f>I17</f>
        <v/>
      </c>
      <c r="J46" s="585" t="n"/>
      <c r="K46" s="599">
        <f>K17</f>
        <v/>
      </c>
      <c r="M46" s="407" t="n"/>
      <c r="N46" s="407" t="n"/>
      <c r="O46" s="407" t="n"/>
      <c r="P46" s="407" t="n"/>
      <c r="Q46" s="407" t="n"/>
      <c r="R46" s="407" t="n"/>
      <c r="S46" s="407" t="n"/>
      <c r="T46" s="407" t="n"/>
    </row>
    <row r="47" ht="19.5" customFormat="1" customHeight="1" s="279" thickBot="1">
      <c r="A47" s="211" t="n"/>
      <c r="B47" s="212" t="n"/>
      <c r="C47" s="212" t="n"/>
      <c r="D47" s="254" t="n"/>
      <c r="E47" s="252" t="n"/>
      <c r="F47" s="587" t="n"/>
      <c r="G47" s="213" t="n"/>
      <c r="H47" s="213" t="n"/>
      <c r="I47" s="587" t="n"/>
      <c r="J47" s="588" t="n"/>
      <c r="K47" s="589" t="n"/>
    </row>
    <row r="48" ht="11.25" customFormat="1" customHeight="1" s="15">
      <c r="J48" s="443">
        <f>J19</f>
        <v/>
      </c>
      <c r="K48" s="600">
        <f>K19</f>
        <v/>
      </c>
    </row>
    <row r="49" ht="12" customFormat="1" customHeight="1" s="15" thickBot="1">
      <c r="J49" s="407" t="n"/>
      <c r="K49" s="591" t="n"/>
    </row>
    <row r="50" ht="12.75" customFormat="1" customHeight="1" s="15" thickTop="1">
      <c r="H50" s="279" t="n"/>
    </row>
    <row r="51" ht="15.75" customHeight="1" s="308">
      <c r="G51" s="15" t="n"/>
      <c r="H51" s="15" t="n"/>
      <c r="I51" s="15" t="n"/>
      <c r="J51" s="592" t="n"/>
      <c r="K51" s="593" t="n"/>
      <c r="L51" s="317" t="n"/>
      <c r="O51" s="15" t="n"/>
      <c r="P51" s="15" t="n"/>
      <c r="Q51" s="15" t="n"/>
    </row>
    <row r="52">
      <c r="H52" s="592" t="n"/>
      <c r="I52" s="592" t="n"/>
      <c r="J52" s="592" t="n"/>
      <c r="K52" s="593" t="n"/>
      <c r="O52" s="15" t="n"/>
      <c r="P52" s="15" t="n"/>
      <c r="Q52" s="15" t="n"/>
    </row>
    <row r="53">
      <c r="A53" s="407" t="n"/>
      <c r="B53" s="407" t="n"/>
      <c r="C53" s="19" t="n"/>
      <c r="D53" s="19" t="n"/>
      <c r="E53" s="19" t="n"/>
      <c r="O53" s="15" t="n"/>
      <c r="P53" s="15" t="n"/>
      <c r="Q53" s="15" t="n"/>
    </row>
    <row r="54" ht="18.75" customHeight="1" s="308">
      <c r="A54" s="278" t="n"/>
      <c r="B54" s="278" t="n"/>
      <c r="C54" s="428">
        <f>C25</f>
        <v/>
      </c>
      <c r="D54" s="594" t="n"/>
      <c r="E54" s="594" t="n"/>
      <c r="F54" s="406" t="n"/>
      <c r="G54" s="429" t="n"/>
      <c r="H54" s="407" t="n"/>
      <c r="I54" s="430">
        <f>I25</f>
        <v/>
      </c>
      <c r="J54" s="407" t="n"/>
      <c r="O54" s="15" t="n"/>
      <c r="P54" s="15" t="n"/>
      <c r="Q54" s="15" t="n"/>
    </row>
    <row r="55" ht="13.5" customHeight="1" s="308">
      <c r="A55" s="316">
        <f>A26</f>
        <v/>
      </c>
      <c r="K55" s="271" t="n"/>
    </row>
    <row r="56" ht="12.75" customHeight="1" s="308">
      <c r="A56" s="316">
        <f>A27</f>
        <v/>
      </c>
      <c r="K56" s="272" t="inlineStr">
        <is>
          <t>COMITÉ</t>
        </is>
      </c>
    </row>
  </sheetData>
  <mergeCells count="28">
    <mergeCell ref="C54:E54"/>
    <mergeCell ref="A41:C43"/>
    <mergeCell ref="F32:K32"/>
    <mergeCell ref="F12:F13"/>
    <mergeCell ref="H41:H42"/>
    <mergeCell ref="C25:E25"/>
    <mergeCell ref="J12:J14"/>
    <mergeCell ref="I54:J54"/>
    <mergeCell ref="I25:J25"/>
    <mergeCell ref="A12:C14"/>
    <mergeCell ref="D41:D42"/>
    <mergeCell ref="F41:F42"/>
    <mergeCell ref="D12:D13"/>
    <mergeCell ref="K48:K49"/>
    <mergeCell ref="H12:H13"/>
    <mergeCell ref="G41:G42"/>
    <mergeCell ref="I41:I43"/>
    <mergeCell ref="K19:K20"/>
    <mergeCell ref="K41:K43"/>
    <mergeCell ref="J41:J43"/>
    <mergeCell ref="G54:H54"/>
    <mergeCell ref="G25:H25"/>
    <mergeCell ref="G12:G13"/>
    <mergeCell ref="I12:I14"/>
    <mergeCell ref="K12:K14"/>
    <mergeCell ref="J19:J20"/>
    <mergeCell ref="F3:K3"/>
    <mergeCell ref="J48:J49"/>
  </mergeCells>
  <printOptions horizontalCentered="1" verticalCentered="1"/>
  <pageMargins left="0.2362204724409449" right="0.2362204724409449" top="0.3937007874015748" bottom="0.3937007874015748" header="0" footer="0.3149606299212598"/>
  <pageSetup orientation="portrait" scale="78" horizontalDpi="360" verticalDpi="36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U59"/>
  <sheetViews>
    <sheetView view="pageLayout" topLeftCell="A7" zoomScale="80" zoomScaleNormal="100" zoomScalePageLayoutView="80" workbookViewId="0">
      <selection activeCell="B18" sqref="B18"/>
    </sheetView>
  </sheetViews>
  <sheetFormatPr baseColWidth="10" defaultColWidth="11.42578125" defaultRowHeight="15"/>
  <cols>
    <col width="10.7109375" customWidth="1" style="407" min="1" max="1"/>
    <col width="4.5703125" customWidth="1" style="407" min="2" max="2"/>
    <col width="11.7109375" customWidth="1" style="407" min="3" max="3"/>
    <col width="12" customWidth="1" style="407" min="4" max="4"/>
    <col width="9.140625" customWidth="1" style="407" min="5" max="5"/>
    <col width="9.5703125" customWidth="1" style="407" min="6" max="6"/>
    <col width="11.5703125" customWidth="1" style="407" min="7" max="7"/>
    <col width="11.28515625" customWidth="1" style="407" min="8" max="8"/>
    <col width="13.85546875" customWidth="1" style="407" min="9" max="9"/>
    <col width="12.85546875" customWidth="1" style="407" min="10" max="10"/>
    <col width="11.85546875" customWidth="1" style="407" min="11" max="11"/>
    <col width="12.7109375" customWidth="1" style="407" min="12" max="12"/>
    <col width="9.7109375" customWidth="1" style="407" min="13" max="13"/>
    <col width="10.7109375" customWidth="1" style="407" min="14" max="14"/>
    <col width="6.140625" customWidth="1" style="407" min="15" max="15"/>
    <col width="15.7109375" customWidth="1" style="407" min="16" max="16"/>
    <col width="11.42578125" customWidth="1" style="407" min="17" max="16384"/>
  </cols>
  <sheetData>
    <row r="1" ht="15" customHeight="1" s="308">
      <c r="A1" s="221" t="n"/>
      <c r="B1" s="221" t="n"/>
      <c r="C1" s="221" t="n"/>
      <c r="D1" s="221" t="n"/>
      <c r="E1" s="221" t="n"/>
      <c r="F1" s="257" t="n"/>
      <c r="H1" s="255" t="n"/>
      <c r="I1" s="255" t="n"/>
      <c r="J1" s="255" t="n"/>
      <c r="K1" s="255" t="n"/>
      <c r="L1" s="255" t="n"/>
    </row>
    <row r="2" ht="20.25" customHeight="1" s="308">
      <c r="A2" s="24" t="n"/>
      <c r="B2" s="24" t="n"/>
      <c r="C2" s="24" t="n"/>
      <c r="D2" s="24" t="n"/>
      <c r="E2" s="24" t="n"/>
      <c r="F2" s="257" t="n"/>
      <c r="G2" s="257" t="n"/>
      <c r="H2" s="256" t="n"/>
      <c r="I2" s="256" t="n"/>
      <c r="J2" s="256" t="n"/>
      <c r="K2" s="318" t="inlineStr">
        <is>
          <t>FOLIO:</t>
        </is>
      </c>
      <c r="L2" s="317">
        <f>CONCATENATE(25,$C$7)</f>
        <v/>
      </c>
    </row>
    <row r="3" ht="20.1" customHeight="1" s="308">
      <c r="A3" s="24" t="n"/>
      <c r="B3" s="24" t="n"/>
      <c r="C3" s="24" t="n"/>
      <c r="D3" s="24" t="n"/>
      <c r="E3" s="24" t="n"/>
      <c r="F3" s="257" t="inlineStr">
        <is>
          <t xml:space="preserve">      COMITÉ DE AGUA POTABLE Y ALCANTARILLADO</t>
        </is>
      </c>
      <c r="G3" s="256" t="n"/>
      <c r="H3" s="256" t="n"/>
      <c r="I3" s="256" t="n"/>
      <c r="J3" s="256" t="n"/>
      <c r="K3" s="256" t="n"/>
      <c r="L3" s="256" t="n"/>
      <c r="M3" s="407" t="inlineStr">
        <is>
          <t>NOTA: FOLIO SE FORMA CON NUMERO DE USUARIO Y AÑO ACTUAL</t>
        </is>
      </c>
    </row>
    <row r="4" ht="23.25" customHeight="1" s="308">
      <c r="A4" s="7" t="n"/>
      <c r="B4" s="7" t="n"/>
      <c r="C4" s="7" t="n"/>
      <c r="D4" s="7" t="n"/>
      <c r="E4" s="7" t="n"/>
      <c r="F4" s="257" t="inlineStr">
        <is>
          <t xml:space="preserve"> DEL BARRIO DE SAN ANTONIO TECAMACHALCO, PUE.</t>
        </is>
      </c>
      <c r="G4" s="7" t="n"/>
      <c r="H4" s="7" t="n"/>
      <c r="I4" s="7" t="n"/>
      <c r="J4" s="7" t="n"/>
      <c r="K4" s="7" t="n"/>
      <c r="L4" s="7" t="n"/>
    </row>
    <row r="5" ht="10.35" customHeight="1" s="308">
      <c r="I5" s="385" t="n"/>
      <c r="J5" s="385" t="n"/>
      <c r="K5" s="385" t="n"/>
      <c r="L5" s="267" t="n"/>
      <c r="M5" s="280">
        <f>VLOOKUP($C$7,'BASE DE DATOS'!$B$2:$AB$685,2,0)</f>
        <v/>
      </c>
      <c r="N5" s="277" t="n"/>
      <c r="O5" s="277" t="n"/>
      <c r="P5" s="277" t="n"/>
    </row>
    <row r="6" ht="18.75" customHeight="1" s="308">
      <c r="G6" s="565" t="n"/>
      <c r="H6" s="565" t="n"/>
      <c r="I6" s="25" t="inlineStr">
        <is>
          <t>FECHA :</t>
        </is>
      </c>
      <c r="J6" s="235">
        <f>TODAY()</f>
        <v/>
      </c>
      <c r="K6" s="235" t="n"/>
      <c r="L6" s="565" t="n"/>
    </row>
    <row r="7" ht="18.75" customHeight="1" s="308">
      <c r="A7" s="237" t="inlineStr">
        <is>
          <t>USUARIO No.</t>
        </is>
      </c>
      <c r="B7" s="220" t="n"/>
      <c r="C7" s="269" t="n">
        <v>538</v>
      </c>
      <c r="D7" s="231" t="n"/>
      <c r="E7" s="231" t="n"/>
      <c r="F7" s="228" t="n"/>
      <c r="G7" s="220" t="n"/>
      <c r="H7" s="220" t="n"/>
      <c r="I7" s="220" t="n"/>
      <c r="J7" s="220" t="n"/>
      <c r="K7" s="318" t="n"/>
      <c r="L7" s="317" t="n"/>
      <c r="M7" s="301" t="inlineStr">
        <is>
          <t>COOPERACIONES</t>
        </is>
      </c>
      <c r="N7" s="302" t="n"/>
      <c r="P7" s="303" t="inlineStr">
        <is>
          <t>OBSERVACIONES</t>
        </is>
      </c>
    </row>
    <row r="8" hidden="1" ht="1.5" customFormat="1" customHeight="1" s="279"/>
    <row r="9" ht="24" customFormat="1" customHeight="1" s="279">
      <c r="A9" s="206" t="inlineStr">
        <is>
          <t>NOMBRE:</t>
        </is>
      </c>
      <c r="B9" s="206" t="n"/>
      <c r="C9" s="228">
        <f>VLOOKUP($C$7,'BASE DE DATOS'!$B$2:$AB$702,2,0)</f>
        <v/>
      </c>
      <c r="D9" s="228" t="n"/>
      <c r="E9" s="228" t="n"/>
      <c r="F9" s="205" t="n"/>
      <c r="G9" s="241" t="n"/>
      <c r="H9" s="241" t="n"/>
      <c r="I9" s="229">
        <f>VLOOKUP($C$7,'BASE DE DATOS'!$B$2:$AB$6821,12,0)</f>
        <v/>
      </c>
      <c r="J9" s="205" t="n"/>
      <c r="K9" s="205" t="n"/>
      <c r="L9" s="205" t="n"/>
      <c r="M9" s="285">
        <f>VLOOKUP($C$7,'BASE DE DATOS'!$B$2:$AB$702,3,0)</f>
        <v/>
      </c>
      <c r="N9" s="285">
        <f>VLOOKUP($C$7,'BASE DE DATOS'!$B$2:$AB$702,4,0)</f>
        <v/>
      </c>
      <c r="P9" s="285">
        <f>VLOOKUP($C$7,'BASE DE DATOS'!$B$2:$AB$702,11,0)</f>
        <v/>
      </c>
    </row>
    <row r="10" ht="15" customFormat="1" customHeight="1" s="279">
      <c r="A10" s="207" t="n"/>
      <c r="B10" s="207" t="n"/>
      <c r="C10" s="208" t="n"/>
      <c r="D10" s="208" t="n"/>
      <c r="E10" s="208" t="n"/>
      <c r="F10" s="208" t="n"/>
      <c r="G10" s="209" t="n"/>
      <c r="H10" s="209" t="n"/>
      <c r="I10" s="209" t="n"/>
      <c r="J10" s="209" t="n"/>
      <c r="K10" s="209" t="n"/>
      <c r="L10" s="209" t="n"/>
    </row>
    <row r="11" ht="15" customFormat="1" customHeight="1" s="279" thickBot="1">
      <c r="A11" s="240" t="inlineStr">
        <is>
          <t>TOMAS:</t>
        </is>
      </c>
      <c r="B11" s="228">
        <f>VLOOKUP($C$7,'BASE DE DATOS'!$B$2:$AB$702,5,0)</f>
        <v/>
      </c>
      <c r="C11" s="273">
        <f>IF(B11=0,"HIDRANTE","USUARIO")</f>
        <v/>
      </c>
      <c r="D11" s="270" t="n"/>
      <c r="E11" s="270" t="n"/>
      <c r="F11" s="527" t="n"/>
      <c r="G11" s="209" t="n"/>
      <c r="H11" s="209" t="n"/>
      <c r="I11" s="529" t="n"/>
      <c r="J11" s="209" t="n"/>
      <c r="K11" s="209" t="n"/>
      <c r="L11" s="209" t="n"/>
      <c r="M11" s="240" t="inlineStr">
        <is>
          <t>TOMAS:</t>
        </is>
      </c>
      <c r="N11" s="228">
        <f>VLOOKUP($C$7,'BASE DE DATOS'!$B$2:$AB$702,5,0)</f>
        <v/>
      </c>
      <c r="O11" s="225">
        <f>IF(N11=0,"HIDRANTE","USUARIO")</f>
        <v/>
      </c>
    </row>
    <row r="12" ht="23.25" customFormat="1" customHeight="1" s="279" thickBot="1">
      <c r="A12" s="601" t="inlineStr">
        <is>
          <t>CONCEPTO</t>
        </is>
      </c>
      <c r="B12" s="566" t="n"/>
      <c r="C12" s="566" t="n"/>
      <c r="D12" s="454" t="inlineStr">
        <is>
          <t>FORMA DE PAGO</t>
        </is>
      </c>
      <c r="E12" s="602" t="n"/>
      <c r="F12" s="334">
        <f>IF(F13&gt;=12,"Anual","Mensual")</f>
        <v/>
      </c>
      <c r="G12" s="569" t="inlineStr">
        <is>
          <t xml:space="preserve"> VACAS</t>
        </is>
      </c>
      <c r="H12" s="450" t="inlineStr">
        <is>
          <t>INQUILINOS</t>
        </is>
      </c>
      <c r="I12" s="569" t="inlineStr">
        <is>
          <t>INASISTENCIA</t>
        </is>
      </c>
      <c r="J12" s="334" t="inlineStr">
        <is>
          <t>COOPERACIONES</t>
        </is>
      </c>
      <c r="K12" s="334" t="inlineStr">
        <is>
          <t>TOMA NUEVA</t>
        </is>
      </c>
      <c r="L12" s="334" t="inlineStr">
        <is>
          <t>TOTAL A PAGAR</t>
        </is>
      </c>
      <c r="M12" s="290" t="inlineStr">
        <is>
          <t>ADEUDO</t>
        </is>
      </c>
      <c r="N12" s="285">
        <f>VLOOKUP($C$7,'BASE DE DATOS'!$B$2:$AB$702,13,0)</f>
        <v/>
      </c>
      <c r="P12" s="278" t="n"/>
      <c r="Q12" s="279" t="n"/>
      <c r="R12" s="279" t="n"/>
    </row>
    <row r="13" ht="22.5" customFormat="1" customHeight="1" s="279" thickBot="1">
      <c r="A13" s="570" t="n"/>
      <c r="D13" s="387" t="inlineStr">
        <is>
          <t>CUOTA X TOMA</t>
        </is>
      </c>
      <c r="E13" s="603" t="n">
        <v>70</v>
      </c>
      <c r="F13" s="334" t="n"/>
      <c r="G13" s="573" t="n"/>
      <c r="H13" s="574" t="n"/>
      <c r="I13" s="573" t="n"/>
      <c r="J13" s="574" t="n"/>
      <c r="K13" s="574" t="n"/>
      <c r="L13" s="574" t="n"/>
      <c r="M13" s="291" t="inlineStr">
        <is>
          <t>ENERO</t>
        </is>
      </c>
      <c r="N13" s="287">
        <f>VLOOKUP($C$7,'BASE DE DATOS'!$B$2:$AB$702,14,0)</f>
        <v/>
      </c>
      <c r="P13" s="304" t="inlineStr">
        <is>
          <t>INQUILINO</t>
        </is>
      </c>
      <c r="Q13" s="279" t="n"/>
      <c r="R13" s="279" t="n"/>
    </row>
    <row r="14" ht="30" customFormat="1" customHeight="1" s="279" thickBot="1">
      <c r="A14" s="575" t="n"/>
      <c r="B14" s="576" t="n"/>
      <c r="C14" s="576" t="n"/>
      <c r="D14" s="389" t="inlineStr">
        <is>
          <t>CUOTA CON RECARGO</t>
        </is>
      </c>
      <c r="E14" s="604" t="n">
        <v>100</v>
      </c>
      <c r="F14" s="238" t="n">
        <v>10</v>
      </c>
      <c r="G14" s="270">
        <f>VLOOKUP($C$7,'BASE DE DATOS'!$B$2:$M$702,10,0)</f>
        <v/>
      </c>
      <c r="H14" s="305">
        <f>VLOOKUP($C$7,'BASE DE DATOS'!$B$2:$M$702,9,0)</f>
        <v/>
      </c>
      <c r="I14" s="222" t="n"/>
      <c r="J14" s="579" t="n"/>
      <c r="K14" s="579" t="n"/>
      <c r="L14" s="579" t="n"/>
      <c r="M14" s="291" t="inlineStr">
        <is>
          <t>FEBRERO</t>
        </is>
      </c>
      <c r="N14" s="287">
        <f>VLOOKUP($C$7,'BASE DE DATOS'!$B$2:$AB$702,15,0)</f>
        <v/>
      </c>
      <c r="O14" s="407" t="n"/>
      <c r="P14" s="285">
        <f>VLOOKUP($C$7,'BASE DE DATOS'!$B$2:$AB$702,9,0)</f>
        <v/>
      </c>
    </row>
    <row r="15" ht="15.2" customFormat="1" customHeight="1" s="279">
      <c r="A15" s="282" t="inlineStr">
        <is>
          <t>PAGO POR BOMBEO Y DISTRIBUCION</t>
        </is>
      </c>
      <c r="B15" s="283" t="n"/>
      <c r="C15" s="210" t="n"/>
      <c r="D15" s="335" t="n"/>
      <c r="E15" s="386" t="n"/>
      <c r="F15" s="605">
        <f>IF($B$11=0,$E$13*$F$13,IF($B$11&gt;=1,$E$13*$F$13*$B$11,0))</f>
        <v/>
      </c>
      <c r="G15" s="581">
        <f>($G$14*13)*$F$13</f>
        <v/>
      </c>
      <c r="H15" s="606">
        <f>($H$14*$F$13)*70</f>
        <v/>
      </c>
      <c r="I15" s="581">
        <f>I14*200</f>
        <v/>
      </c>
      <c r="J15" s="581" t="n"/>
      <c r="K15" s="582" t="n"/>
      <c r="L15" s="607">
        <f>SUM(F15:K15)</f>
        <v/>
      </c>
      <c r="M15" s="291" t="inlineStr">
        <is>
          <t>MARZO</t>
        </is>
      </c>
      <c r="N15" s="287">
        <f>VLOOKUP($C$7,'BASE DE DATOS'!$B$2:$AB$702,16,0)</f>
        <v/>
      </c>
      <c r="O15" s="407" t="n"/>
      <c r="P15" s="407" t="n"/>
      <c r="Q15" s="407" t="n"/>
      <c r="R15" s="407" t="n"/>
      <c r="S15" s="407" t="n"/>
      <c r="T15" s="407" t="n"/>
      <c r="U15" s="407" t="n"/>
    </row>
    <row r="16" ht="21" customFormat="1" customHeight="1" s="279">
      <c r="A16" s="288" t="inlineStr">
        <is>
          <t>DE AGUA POTABLE</t>
        </is>
      </c>
      <c r="B16" s="281" t="n"/>
      <c r="C16" s="336" t="n"/>
      <c r="D16" s="251" t="n"/>
      <c r="E16" s="251" t="n"/>
      <c r="F16" s="608">
        <f>IF($B$11=0,$E$14*$F$14,IF($B$11&gt;=1,$E$14*$F$14*$B$11,0))</f>
        <v/>
      </c>
      <c r="G16" s="609">
        <f>($G$14*13)*$F$14</f>
        <v/>
      </c>
      <c r="H16" s="610">
        <f>($H$14*$F$14)*100</f>
        <v/>
      </c>
      <c r="I16" s="217" t="n"/>
      <c r="J16" s="275" t="n"/>
      <c r="K16" s="585" t="n"/>
      <c r="L16" s="611">
        <f>SUM(F16:K16)</f>
        <v/>
      </c>
      <c r="M16" s="291" t="inlineStr">
        <is>
          <t>ABRI</t>
        </is>
      </c>
      <c r="N16" s="287">
        <f>VLOOKUP($C$7,'BASE DE DATOS'!$B$2:$AB$702,17,0)</f>
        <v/>
      </c>
      <c r="O16" s="407" t="n"/>
      <c r="P16" s="407" t="n"/>
      <c r="Q16" s="407" t="n"/>
      <c r="R16" s="407" t="n"/>
      <c r="S16" s="407" t="n"/>
      <c r="T16" s="407" t="n"/>
      <c r="U16" s="407" t="n"/>
    </row>
    <row r="17" ht="23.25" customFormat="1" customHeight="1" s="279">
      <c r="A17" s="403" t="inlineStr">
        <is>
          <t xml:space="preserve"> De:</t>
        </is>
      </c>
      <c r="B17" s="232" t="inlineStr">
        <is>
          <t>MARZO A DICIEMBRE DE 2025</t>
        </is>
      </c>
      <c r="C17" s="337" t="n"/>
      <c r="D17" s="251" t="n"/>
      <c r="E17" s="251" t="n"/>
      <c r="F17" s="612" t="n"/>
      <c r="G17" s="609" t="n"/>
      <c r="H17" s="610" t="n"/>
      <c r="I17" s="217" t="n"/>
      <c r="J17" s="275">
        <f>IF($M$9=0,300,0)</f>
        <v/>
      </c>
      <c r="K17" s="585" t="n"/>
      <c r="L17" s="611">
        <f>SUM(J17:K17)</f>
        <v/>
      </c>
      <c r="M17" s="291" t="inlineStr">
        <is>
          <t>MAYO</t>
        </is>
      </c>
      <c r="N17" s="287">
        <f>VLOOKUP($C$7,'BASE DE DATOS'!$B$2:$AB$702,18,0)</f>
        <v/>
      </c>
      <c r="O17" s="407" t="n"/>
      <c r="P17" s="407" t="n"/>
      <c r="Q17" s="407" t="n"/>
      <c r="R17" s="407" t="n"/>
      <c r="S17" s="407" t="n"/>
      <c r="T17" s="407" t="n"/>
      <c r="U17" s="407" t="n"/>
    </row>
    <row r="18" ht="19.5" customFormat="1" customHeight="1" s="279">
      <c r="A18" s="250" t="n"/>
      <c r="B18" s="232" t="n"/>
      <c r="C18" s="337" t="n"/>
      <c r="D18" s="398" t="n"/>
      <c r="E18" s="251" t="n"/>
      <c r="F18" s="251" t="n"/>
      <c r="G18" s="584" t="n"/>
      <c r="H18" s="217" t="n"/>
      <c r="I18" s="217" t="n"/>
      <c r="J18" s="275">
        <f>IF($N$9=0,150,0)</f>
        <v/>
      </c>
      <c r="K18" s="585" t="n"/>
      <c r="L18" s="611">
        <f>SUM(J18:K18)</f>
        <v/>
      </c>
      <c r="M18" s="291" t="inlineStr">
        <is>
          <t>JUNIO</t>
        </is>
      </c>
      <c r="N18" s="287">
        <f>VLOOKUP($C$7,'BASE DE DATOS'!$B$2:$AB$702,19,0)</f>
        <v/>
      </c>
      <c r="P18" s="407" t="n"/>
      <c r="Q18" s="407" t="n"/>
      <c r="R18" s="407" t="n"/>
      <c r="S18" s="407" t="n"/>
      <c r="T18" s="407" t="n"/>
      <c r="U18" s="407" t="n"/>
    </row>
    <row r="19" ht="19.5" customFormat="1" customHeight="1" s="279" thickBot="1">
      <c r="A19" s="211" t="n"/>
      <c r="B19" s="212" t="n"/>
      <c r="C19" s="212" t="n"/>
      <c r="D19" s="252" t="n"/>
      <c r="E19" s="252" t="n"/>
      <c r="F19" s="252" t="n"/>
      <c r="G19" s="587" t="n"/>
      <c r="H19" s="213" t="n"/>
      <c r="I19" s="213" t="n"/>
      <c r="J19" s="587" t="n"/>
      <c r="K19" s="588" t="n"/>
      <c r="L19" s="613" t="n"/>
      <c r="M19" s="286" t="inlineStr">
        <is>
          <t>JULIO</t>
        </is>
      </c>
      <c r="N19" s="287">
        <f>VLOOKUP($C$7,'BASE DE DATOS'!$B$2:$AB$702,20,0)</f>
        <v/>
      </c>
      <c r="O19" s="15" t="n"/>
    </row>
    <row r="20" ht="11.25" customFormat="1" customHeight="1" s="15">
      <c r="K20" s="448" t="inlineStr">
        <is>
          <t>TOTAL</t>
        </is>
      </c>
      <c r="L20" s="614">
        <f>SUM(L15:L19)</f>
        <v/>
      </c>
      <c r="M20" s="286" t="inlineStr">
        <is>
          <t>AGOTO</t>
        </is>
      </c>
      <c r="N20" s="287">
        <f>VLOOKUP($C$7,'BASE DE DATOS'!$B$2:$AB$702,21,0)</f>
        <v/>
      </c>
    </row>
    <row r="21" ht="11.25" customFormat="1" customHeight="1" s="15" thickBot="1">
      <c r="K21" s="407" t="n"/>
      <c r="L21" s="591" t="n"/>
      <c r="M21" s="286" t="inlineStr">
        <is>
          <t>SEPTIEMBRE</t>
        </is>
      </c>
      <c r="N21" s="287">
        <f>VLOOKUP($C$7,'BASE DE DATOS'!$B$2:$AB$702,22,0)</f>
        <v/>
      </c>
    </row>
    <row r="22" ht="12.75" customFormat="1" customHeight="1" s="15" thickTop="1">
      <c r="I22" s="279" t="n"/>
      <c r="M22" s="286" t="inlineStr">
        <is>
          <t>OCTUBRE</t>
        </is>
      </c>
      <c r="N22" s="287">
        <f>VLOOKUP($C$7,'BASE DE DATOS'!$B$2:$AB$702,23,0)</f>
        <v/>
      </c>
      <c r="O22" s="407" t="n"/>
    </row>
    <row r="23" ht="15.75" customHeight="1" s="308">
      <c r="H23" s="15" t="n"/>
      <c r="I23" s="15" t="n"/>
      <c r="J23" s="15" t="n"/>
      <c r="K23" s="592" t="n"/>
      <c r="L23" s="593" t="n"/>
      <c r="M23" s="286" t="inlineStr">
        <is>
          <t>NOVIEMBRE</t>
        </is>
      </c>
      <c r="N23" s="287">
        <f>VLOOKUP($C$7,'BASE DE DATOS'!$B$2:$AB$702,24,0)</f>
        <v/>
      </c>
      <c r="P23" s="15" t="n"/>
      <c r="Q23" s="15" t="n"/>
      <c r="R23" s="15" t="n"/>
    </row>
    <row r="24" ht="15.75" customHeight="1" s="308">
      <c r="I24" s="592" t="n"/>
      <c r="J24" s="592" t="n"/>
      <c r="K24" s="592" t="n"/>
      <c r="L24" s="593" t="n"/>
      <c r="M24" s="286" t="inlineStr">
        <is>
          <t>DICIEMBRE</t>
        </is>
      </c>
      <c r="N24" s="287">
        <f>VLOOKUP($C$7,'BASE DE DATOS'!$B$2:$AB$702,25,0)</f>
        <v/>
      </c>
      <c r="P24" s="15" t="n"/>
      <c r="Q24" s="15" t="n"/>
      <c r="R24" s="15" t="n"/>
    </row>
    <row r="25" ht="15.75" customHeight="1" s="308">
      <c r="A25" s="407" t="n"/>
      <c r="B25" s="407" t="n"/>
      <c r="C25" s="19" t="n"/>
      <c r="D25" s="19" t="n"/>
      <c r="E25" s="19" t="n"/>
      <c r="F25" s="19" t="n"/>
      <c r="M25" s="286" t="n"/>
      <c r="N25" s="408" t="n"/>
      <c r="P25" s="15" t="n"/>
      <c r="Q25" s="15" t="n"/>
      <c r="R25" s="15" t="n"/>
    </row>
    <row r="26" ht="18.75" customHeight="1" s="308">
      <c r="A26" s="278" t="n"/>
      <c r="B26" s="278" t="n"/>
      <c r="C26" s="428" t="inlineStr">
        <is>
          <t>CARLOS LOPEZ SANTOS</t>
        </is>
      </c>
      <c r="D26" s="594" t="n"/>
      <c r="E26" s="594" t="n"/>
      <c r="F26" s="594" t="n"/>
      <c r="G26" s="406" t="n"/>
      <c r="H26" s="429" t="n"/>
      <c r="I26" s="407" t="n"/>
      <c r="J26" s="430" t="inlineStr">
        <is>
          <t>SELLO</t>
        </is>
      </c>
      <c r="K26" s="407" t="n"/>
      <c r="P26" s="15" t="n"/>
      <c r="Q26" s="15" t="n"/>
      <c r="R26" s="15" t="n"/>
    </row>
    <row r="27" ht="18.75" customHeight="1" s="308">
      <c r="A27" s="315" t="inlineStr">
        <is>
          <t>NOTA: 1.- ES NECESARIO CONSERVAR ESTE COMPROBANTE, DEBERA PRESENTARLO EN SU PROXIMO PAGO PARA CUALQUIER ACLARACIÓN.</t>
        </is>
      </c>
      <c r="B27" s="278" t="n"/>
      <c r="C27" s="430" t="n"/>
      <c r="D27" s="430" t="n"/>
      <c r="E27" s="430" t="n"/>
      <c r="F27" s="430" t="n"/>
      <c r="G27" s="406" t="n"/>
      <c r="H27" s="429" t="n"/>
      <c r="I27" s="429" t="n"/>
      <c r="J27" s="430" t="n"/>
      <c r="K27" s="430" t="n"/>
      <c r="L27" s="264" t="n"/>
      <c r="P27" s="15" t="n"/>
      <c r="Q27" s="15" t="n"/>
      <c r="R27" s="15" t="n"/>
    </row>
    <row r="28" ht="18.75" customHeight="1" s="308">
      <c r="A28" s="316" t="inlineStr">
        <is>
          <t xml:space="preserve">            2.-  EL PAGO DE ESTE RECIBO NO TE LIBERA DE DEUDAS ANTERIORES.</t>
        </is>
      </c>
      <c r="B28" s="278" t="n"/>
      <c r="C28" s="430" t="n"/>
      <c r="D28" s="430" t="n"/>
      <c r="E28" s="430" t="n"/>
      <c r="F28" s="430" t="n"/>
      <c r="G28" s="406" t="n"/>
      <c r="H28" s="429" t="n"/>
      <c r="I28" s="429" t="n"/>
      <c r="J28" s="430" t="n"/>
      <c r="K28" s="430" t="n"/>
      <c r="L28" s="264" t="inlineStr">
        <is>
          <t>USUARIO</t>
        </is>
      </c>
      <c r="P28" s="15" t="n"/>
      <c r="Q28" s="15" t="n"/>
      <c r="R28" s="15" t="n"/>
    </row>
    <row r="29" ht="18.75" customHeight="1" s="308">
      <c r="A29" s="309" t="n"/>
      <c r="B29" s="309" t="n"/>
      <c r="C29" s="310" t="n"/>
      <c r="D29" s="310" t="n"/>
      <c r="E29" s="310" t="n"/>
      <c r="F29" s="310" t="n"/>
      <c r="G29" s="311" t="n"/>
      <c r="H29" s="312" t="n"/>
      <c r="I29" s="312" t="n"/>
      <c r="J29" s="310" t="n"/>
      <c r="K29" s="310" t="n"/>
      <c r="L29" s="313" t="n"/>
      <c r="P29" s="15" t="n"/>
      <c r="Q29" s="15" t="n"/>
      <c r="R29" s="15" t="n"/>
    </row>
    <row r="30" ht="18.75" customHeight="1" s="308">
      <c r="A30" s="278" t="n"/>
      <c r="B30" s="278" t="n"/>
      <c r="C30" s="430" t="n"/>
      <c r="D30" s="430" t="n"/>
      <c r="E30" s="430" t="n"/>
      <c r="F30" s="430" t="n"/>
      <c r="G30" s="406" t="n"/>
      <c r="H30" s="429" t="n"/>
      <c r="I30" s="429" t="n"/>
      <c r="J30" s="430" t="n"/>
      <c r="K30" s="430" t="n"/>
      <c r="L30" s="407" t="n"/>
      <c r="P30" s="15" t="n"/>
      <c r="Q30" s="15" t="n"/>
      <c r="R30" s="15" t="n"/>
    </row>
    <row r="31">
      <c r="I31" s="592" t="n"/>
      <c r="J31" s="592" t="n"/>
      <c r="K31" s="592" t="n"/>
      <c r="L31" s="593" t="n"/>
      <c r="O31" s="595" t="n"/>
      <c r="P31" s="15" t="n"/>
      <c r="Q31" s="15" t="n"/>
      <c r="R31" s="15" t="n"/>
    </row>
    <row r="32" ht="15" customHeight="1" s="308">
      <c r="A32" s="221" t="n"/>
      <c r="B32" s="221" t="n"/>
      <c r="C32" s="221" t="n"/>
      <c r="D32" s="221" t="n"/>
      <c r="E32" s="221" t="n"/>
      <c r="F32" s="257" t="n"/>
      <c r="H32" s="255" t="n"/>
      <c r="I32" s="255" t="n"/>
      <c r="J32" s="255" t="n"/>
      <c r="K32" s="393">
        <f>K2</f>
        <v/>
      </c>
      <c r="L32" s="394">
        <f>L2</f>
        <v/>
      </c>
    </row>
    <row r="33" ht="20.25" customHeight="1" s="308">
      <c r="A33" s="24" t="n"/>
      <c r="B33" s="24" t="n"/>
      <c r="C33" s="24" t="n"/>
      <c r="D33" s="24" t="n"/>
      <c r="E33" s="24" t="n"/>
      <c r="F33" s="257" t="n"/>
      <c r="G33" s="257" t="n"/>
      <c r="H33" s="256" t="n"/>
      <c r="I33" s="256" t="n"/>
      <c r="J33" s="256" t="n"/>
      <c r="K33" s="256" t="n"/>
      <c r="L33" s="256" t="n"/>
    </row>
    <row r="34" ht="20.1" customHeight="1" s="308">
      <c r="A34" s="24" t="n"/>
      <c r="B34" s="24" t="n"/>
      <c r="C34" s="24" t="n"/>
      <c r="D34" s="24" t="n"/>
      <c r="E34" s="24" t="n"/>
      <c r="F34" s="257" t="inlineStr">
        <is>
          <t xml:space="preserve">      COMITÉ DE AGUA POTABLE Y ALCANTARILLADO</t>
        </is>
      </c>
      <c r="G34" s="255" t="n"/>
      <c r="H34" s="255" t="n"/>
      <c r="I34" s="255" t="n"/>
      <c r="J34" s="255" t="n"/>
      <c r="K34" s="255" t="n"/>
      <c r="L34" s="255" t="n"/>
    </row>
    <row r="35" ht="23.25" customHeight="1" s="308">
      <c r="A35" s="7" t="n"/>
      <c r="B35" s="7" t="n"/>
      <c r="C35" s="7" t="n"/>
      <c r="D35" s="7" t="n"/>
      <c r="E35" s="7" t="n"/>
      <c r="F35" s="257" t="inlineStr">
        <is>
          <t xml:space="preserve"> DEL BARRIO DE SAN ANTONIO TECAMACHALCO, PUE.</t>
        </is>
      </c>
      <c r="G35" s="7" t="n"/>
      <c r="H35" s="7" t="n"/>
      <c r="I35" s="7" t="n"/>
      <c r="J35" s="7" t="n"/>
      <c r="K35" s="7" t="n"/>
      <c r="L35" s="7" t="n"/>
    </row>
    <row r="36" ht="10.35" customHeight="1" s="308">
      <c r="I36" s="7" t="n"/>
      <c r="J36" s="7" t="n"/>
      <c r="K36" s="7" t="n"/>
      <c r="L36" s="7" t="n"/>
    </row>
    <row r="37" ht="18.75" customHeight="1" s="308">
      <c r="G37" s="565" t="n"/>
      <c r="H37" s="565" t="n"/>
      <c r="I37" s="25" t="inlineStr">
        <is>
          <t>FECHA:</t>
        </is>
      </c>
      <c r="J37" s="235">
        <f>TODAY()</f>
        <v/>
      </c>
      <c r="K37" s="235" t="n"/>
      <c r="L37" s="565" t="n"/>
    </row>
    <row r="38" ht="18.75" customHeight="1" s="308">
      <c r="A38" s="237" t="inlineStr">
        <is>
          <t>USUARIO No.</t>
        </is>
      </c>
      <c r="B38" s="220" t="n"/>
      <c r="C38" s="268">
        <f>C7</f>
        <v/>
      </c>
      <c r="D38" s="231" t="n"/>
      <c r="E38" s="231" t="n"/>
      <c r="F38" s="220" t="n"/>
      <c r="G38" s="220" t="n"/>
      <c r="H38" s="220" t="n"/>
      <c r="I38" s="220" t="n"/>
      <c r="J38" s="220" t="n"/>
      <c r="K38" s="318" t="n"/>
      <c r="L38" s="317" t="n"/>
    </row>
    <row r="39" hidden="1" ht="1.5" customFormat="1" customHeight="1" s="279"/>
    <row r="40" ht="24" customFormat="1" customHeight="1" s="279">
      <c r="A40" s="206" t="inlineStr">
        <is>
          <t>NOMBRE:</t>
        </is>
      </c>
      <c r="B40" s="206" t="n"/>
      <c r="C40" s="228">
        <f>VLOOKUP($C$7,'BASE DE DATOS'!$B$2:$C$702,2,0)</f>
        <v/>
      </c>
      <c r="D40" s="228" t="n"/>
      <c r="E40" s="228" t="n"/>
      <c r="F40" s="205" t="n"/>
      <c r="G40" s="241" t="n"/>
      <c r="H40" s="241" t="n"/>
      <c r="I40" s="229">
        <f>VLOOKUP(C38,'BASE DE DATOS'!$B$2:$M$701,12,0)</f>
        <v/>
      </c>
      <c r="J40" s="205" t="n"/>
      <c r="K40" s="205" t="n"/>
      <c r="L40" s="205" t="n"/>
    </row>
    <row r="41" ht="15" customFormat="1" customHeight="1" s="279">
      <c r="A41" s="207" t="n"/>
      <c r="B41" s="207" t="n"/>
      <c r="C41" s="208" t="n"/>
      <c r="D41" s="208" t="n"/>
      <c r="E41" s="208" t="n"/>
      <c r="F41" s="208" t="n"/>
      <c r="G41" s="209" t="n"/>
      <c r="H41" s="209" t="n"/>
      <c r="I41" s="209" t="n"/>
      <c r="J41" s="209" t="n"/>
      <c r="K41" s="209" t="n"/>
      <c r="L41" s="209" t="n"/>
    </row>
    <row r="42" ht="15" customFormat="1" customHeight="1" s="279" thickBot="1">
      <c r="A42" s="240" t="inlineStr">
        <is>
          <t>TOMAS:</t>
        </is>
      </c>
      <c r="B42" s="484">
        <f>B11</f>
        <v/>
      </c>
      <c r="C42" s="241">
        <f>C11</f>
        <v/>
      </c>
      <c r="D42" s="223" t="n"/>
      <c r="E42" s="223" t="n"/>
      <c r="F42" s="527" t="n"/>
      <c r="G42" s="209" t="n"/>
      <c r="H42" s="209" t="n"/>
      <c r="I42" s="529" t="n"/>
      <c r="J42" s="209" t="n"/>
      <c r="K42" s="209" t="n"/>
      <c r="L42" s="209" t="n"/>
    </row>
    <row r="43" ht="23.25" customFormat="1" customHeight="1" s="279" thickBot="1">
      <c r="A43" s="334">
        <f>A12</f>
        <v/>
      </c>
      <c r="B43" s="566" t="n"/>
      <c r="C43" s="567" t="n"/>
      <c r="D43" s="615" t="inlineStr">
        <is>
          <t>FORMA DE PAGO</t>
        </is>
      </c>
      <c r="E43" s="616" t="n"/>
      <c r="F43" s="265">
        <f>F12</f>
        <v/>
      </c>
      <c r="G43" s="569">
        <f>G12</f>
        <v/>
      </c>
      <c r="H43" s="569">
        <f>H12</f>
        <v/>
      </c>
      <c r="I43" s="569">
        <f>I12</f>
        <v/>
      </c>
      <c r="J43" s="334">
        <f>J12</f>
        <v/>
      </c>
      <c r="K43" s="334">
        <f>K12</f>
        <v/>
      </c>
      <c r="L43" s="334">
        <f>L12</f>
        <v/>
      </c>
    </row>
    <row r="44" ht="23.25" customFormat="1" customHeight="1" s="279" thickBot="1">
      <c r="A44" s="570" t="n"/>
      <c r="C44" s="571" t="n"/>
      <c r="D44" s="387" t="inlineStr">
        <is>
          <t>CUOTA X TOMA</t>
        </is>
      </c>
      <c r="E44" s="603" t="n">
        <v>70</v>
      </c>
      <c r="F44" s="266">
        <f>F13</f>
        <v/>
      </c>
      <c r="G44" s="573" t="n"/>
      <c r="H44" s="573" t="n"/>
      <c r="I44" s="573" t="n"/>
      <c r="J44" s="574" t="n"/>
      <c r="K44" s="574" t="n"/>
      <c r="L44" s="574" t="n"/>
    </row>
    <row r="45" ht="24" customFormat="1" customHeight="1" s="279" thickBot="1">
      <c r="A45" s="575" t="n"/>
      <c r="B45" s="576" t="n"/>
      <c r="C45" s="577" t="n"/>
      <c r="D45" s="389" t="inlineStr">
        <is>
          <t>CUOTA CON RECARGO</t>
        </is>
      </c>
      <c r="E45" s="604" t="n">
        <v>100</v>
      </c>
      <c r="F45" s="238">
        <f>F14</f>
        <v/>
      </c>
      <c r="G45" s="222">
        <f>G14</f>
        <v/>
      </c>
      <c r="H45" s="222">
        <f>H14</f>
        <v/>
      </c>
      <c r="I45" s="222">
        <f>I14</f>
        <v/>
      </c>
      <c r="J45" s="579" t="n"/>
      <c r="K45" s="579" t="n"/>
      <c r="L45" s="579" t="n"/>
    </row>
    <row r="46" ht="15.2" customFormat="1" customHeight="1" s="279">
      <c r="A46" s="282">
        <f>A15</f>
        <v/>
      </c>
      <c r="B46" s="230" t="n"/>
      <c r="C46" s="210" t="n"/>
      <c r="D46" s="335" t="n"/>
      <c r="E46" s="386" t="n"/>
      <c r="F46" s="612">
        <f>F15</f>
        <v/>
      </c>
      <c r="G46" s="617">
        <f>G15</f>
        <v/>
      </c>
      <c r="H46" s="606">
        <f>H15</f>
        <v/>
      </c>
      <c r="I46" s="596">
        <f>I15</f>
        <v/>
      </c>
      <c r="J46" s="597" t="n"/>
      <c r="K46" s="598">
        <f>K15</f>
        <v/>
      </c>
      <c r="L46" s="607">
        <f>L15</f>
        <v/>
      </c>
      <c r="O46" s="407" t="n"/>
      <c r="P46" s="407" t="n"/>
      <c r="Q46" s="407" t="n"/>
      <c r="R46" s="407" t="n"/>
      <c r="S46" s="407" t="n"/>
      <c r="T46" s="407" t="n"/>
      <c r="U46" s="407" t="n"/>
    </row>
    <row r="47" ht="16.35" customFormat="1" customHeight="1" s="279">
      <c r="A47" s="288">
        <f>A16</f>
        <v/>
      </c>
      <c r="B47" s="230" t="n"/>
      <c r="C47" s="336" t="n"/>
      <c r="D47" s="386" t="n"/>
      <c r="E47" s="386" t="n"/>
      <c r="F47" s="612">
        <f>F16</f>
        <v/>
      </c>
      <c r="G47" s="618">
        <f>G16</f>
        <v/>
      </c>
      <c r="H47" s="610">
        <f>H16</f>
        <v/>
      </c>
      <c r="I47" s="619" t="n"/>
      <c r="J47" s="584" t="n"/>
      <c r="K47" s="620" t="n"/>
      <c r="L47" s="611">
        <f>L16</f>
        <v/>
      </c>
      <c r="O47" s="407" t="n"/>
      <c r="P47" s="407" t="n"/>
      <c r="Q47" s="407" t="n"/>
      <c r="R47" s="407" t="n"/>
      <c r="S47" s="407" t="n"/>
      <c r="T47" s="407" t="n"/>
      <c r="U47" s="407" t="n"/>
    </row>
    <row r="48" ht="23.25" customFormat="1" customHeight="1" s="279">
      <c r="A48" s="402">
        <f>A17</f>
        <v/>
      </c>
      <c r="B48" s="281">
        <f>B17</f>
        <v/>
      </c>
      <c r="C48" s="336" t="n"/>
      <c r="D48" s="251" t="n"/>
      <c r="E48" s="251" t="n"/>
      <c r="F48" s="251" t="n"/>
      <c r="G48" s="584" t="n"/>
      <c r="H48" s="217" t="n"/>
      <c r="I48" s="217" t="n"/>
      <c r="J48" s="584">
        <f>J16</f>
        <v/>
      </c>
      <c r="K48" s="585" t="n"/>
      <c r="L48" s="621">
        <f>L17</f>
        <v/>
      </c>
      <c r="N48" s="407" t="n"/>
      <c r="O48" s="407" t="n"/>
      <c r="P48" s="407" t="n"/>
      <c r="Q48" s="407" t="n"/>
      <c r="R48" s="407" t="n"/>
      <c r="S48" s="407" t="n"/>
      <c r="T48" s="407" t="n"/>
      <c r="U48" s="407" t="n"/>
    </row>
    <row r="49" ht="19.5" customFormat="1" customHeight="1" s="279">
      <c r="A49" s="250" t="n"/>
      <c r="B49" s="399">
        <f>B18</f>
        <v/>
      </c>
      <c r="C49" s="400" t="n"/>
      <c r="D49" s="401" t="n"/>
      <c r="E49" s="251" t="n"/>
      <c r="F49" s="251" t="n"/>
      <c r="G49" s="584" t="n"/>
      <c r="H49" s="217" t="n"/>
      <c r="I49" s="217" t="n"/>
      <c r="J49" s="584">
        <f>J18</f>
        <v/>
      </c>
      <c r="K49" s="585" t="n"/>
      <c r="L49" s="621">
        <f>L18</f>
        <v/>
      </c>
      <c r="N49" s="407" t="n"/>
      <c r="O49" s="407" t="n"/>
      <c r="P49" s="407" t="n"/>
      <c r="Q49" s="407" t="n"/>
      <c r="R49" s="407" t="n"/>
      <c r="S49" s="407" t="n"/>
      <c r="T49" s="407" t="n"/>
      <c r="U49" s="407" t="n"/>
    </row>
    <row r="50" ht="19.5" customFormat="1" customHeight="1" s="279" thickBot="1">
      <c r="A50" s="211" t="n"/>
      <c r="B50" s="212" t="n"/>
      <c r="C50" s="212" t="n"/>
      <c r="D50" s="252" t="n"/>
      <c r="E50" s="252" t="n"/>
      <c r="F50" s="252" t="n"/>
      <c r="G50" s="587" t="n"/>
      <c r="H50" s="213" t="n"/>
      <c r="I50" s="213" t="n"/>
      <c r="J50" s="587" t="n"/>
      <c r="K50" s="588" t="n"/>
      <c r="L50" s="613" t="n"/>
    </row>
    <row r="51" ht="11.25" customFormat="1" customHeight="1" s="15">
      <c r="K51" s="443">
        <f>K20</f>
        <v/>
      </c>
      <c r="L51" s="622">
        <f>L20</f>
        <v/>
      </c>
    </row>
    <row r="52" ht="12" customFormat="1" customHeight="1" s="15" thickBot="1">
      <c r="K52" s="407" t="n"/>
      <c r="L52" s="591" t="n"/>
    </row>
    <row r="53" ht="12.75" customFormat="1" customHeight="1" s="15" thickTop="1">
      <c r="I53" s="279" t="n"/>
    </row>
    <row r="54" ht="15.75" customHeight="1" s="308">
      <c r="H54" s="15" t="n"/>
      <c r="I54" s="15" t="n"/>
      <c r="J54" s="15" t="n"/>
      <c r="K54" s="592" t="n"/>
      <c r="L54" s="593" t="n"/>
      <c r="M54" s="317" t="n"/>
      <c r="P54" s="15" t="n"/>
      <c r="Q54" s="15" t="n"/>
      <c r="R54" s="15" t="n"/>
    </row>
    <row r="55">
      <c r="I55" s="592" t="n"/>
      <c r="J55" s="592" t="n"/>
      <c r="K55" s="592" t="n"/>
      <c r="L55" s="593" t="n"/>
      <c r="P55" s="15" t="n"/>
      <c r="Q55" s="15" t="n"/>
      <c r="R55" s="15" t="n"/>
    </row>
    <row r="56">
      <c r="A56" s="407" t="n"/>
      <c r="B56" s="407" t="n"/>
      <c r="C56" s="19" t="n"/>
      <c r="D56" s="19" t="n"/>
      <c r="E56" s="19" t="n"/>
      <c r="F56" s="19" t="n"/>
      <c r="P56" s="15" t="n"/>
      <c r="Q56" s="15" t="n"/>
      <c r="R56" s="15" t="n"/>
    </row>
    <row r="57" ht="18.75" customHeight="1" s="308">
      <c r="A57" s="278" t="n"/>
      <c r="B57" s="278" t="n"/>
      <c r="C57" s="428">
        <f>C26</f>
        <v/>
      </c>
      <c r="D57" s="594" t="n"/>
      <c r="E57" s="594" t="n"/>
      <c r="F57" s="594" t="n"/>
      <c r="G57" s="406" t="n"/>
      <c r="H57" s="429" t="n"/>
      <c r="I57" s="407" t="n"/>
      <c r="J57" s="430">
        <f>J26</f>
        <v/>
      </c>
      <c r="K57" s="407" t="n"/>
      <c r="P57" s="15" t="n"/>
      <c r="Q57" s="15" t="n"/>
      <c r="R57" s="15" t="n"/>
    </row>
    <row r="58" ht="13.5" customHeight="1" s="308">
      <c r="A58" s="316">
        <f>A27</f>
        <v/>
      </c>
      <c r="L58" s="271" t="n"/>
    </row>
    <row r="59" ht="12.75" customHeight="1" s="308">
      <c r="A59" s="316">
        <f>A28</f>
        <v/>
      </c>
      <c r="L59" s="272" t="inlineStr">
        <is>
          <t>COMITÉ</t>
        </is>
      </c>
    </row>
  </sheetData>
  <mergeCells count="26">
    <mergeCell ref="G43:G44"/>
    <mergeCell ref="H43:H44"/>
    <mergeCell ref="K51:K52"/>
    <mergeCell ref="J57:K57"/>
    <mergeCell ref="C57:F57"/>
    <mergeCell ref="J43:J45"/>
    <mergeCell ref="J12:J14"/>
    <mergeCell ref="I12:I13"/>
    <mergeCell ref="A12:C14"/>
    <mergeCell ref="L20:L21"/>
    <mergeCell ref="I43:I44"/>
    <mergeCell ref="J26:K26"/>
    <mergeCell ref="L51:L52"/>
    <mergeCell ref="D43:E43"/>
    <mergeCell ref="C26:F26"/>
    <mergeCell ref="H12:H13"/>
    <mergeCell ref="A43:C45"/>
    <mergeCell ref="H57:I57"/>
    <mergeCell ref="D12:E12"/>
    <mergeCell ref="L43:L45"/>
    <mergeCell ref="L12:L14"/>
    <mergeCell ref="G12:G13"/>
    <mergeCell ref="K43:K45"/>
    <mergeCell ref="K12:K14"/>
    <mergeCell ref="K20:K21"/>
    <mergeCell ref="H26:I26"/>
  </mergeCells>
  <printOptions horizontalCentered="1" verticalCentered="1"/>
  <pageMargins left="0.2362204724409449" right="0.2362204724409449" top="0.1968503937007874" bottom="0.1968503937007874" header="0" footer="0.3149606299212598"/>
  <pageSetup orientation="portrait" scale="78" horizontalDpi="360" verticalDpi="36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U56"/>
  <sheetViews>
    <sheetView tabSelected="1" view="pageLayout" topLeftCell="A2" zoomScale="80" zoomScaleNormal="100" zoomScalePageLayoutView="80" workbookViewId="0">
      <selection activeCell="C9" sqref="C9"/>
    </sheetView>
  </sheetViews>
  <sheetFormatPr baseColWidth="10" defaultColWidth="6.85546875" defaultRowHeight="15"/>
  <cols>
    <col width="11.5703125" customWidth="1" style="407" min="1" max="1"/>
    <col width="8.42578125" customWidth="1" style="407" min="2" max="2"/>
    <col width="10.85546875" customWidth="1" style="407" min="3" max="3"/>
    <col width="7.85546875" customWidth="1" style="407" min="4" max="4"/>
    <col width="11.42578125" customWidth="1" style="407" min="5" max="5"/>
    <col width="10" customWidth="1" style="407" min="6" max="6"/>
    <col width="12" customWidth="1" style="407" min="7" max="7"/>
    <col width="11.42578125" customWidth="1" style="407" min="8" max="8"/>
    <col width="11.140625" customWidth="1" style="407" min="9" max="9"/>
    <col width="11.42578125" customWidth="1" style="407" min="10" max="10"/>
    <col width="13.140625" customWidth="1" style="407" min="11" max="11"/>
    <col width="12.28515625" customWidth="1" style="407" min="12" max="12"/>
    <col width="9.7109375" customWidth="1" style="407" min="13" max="13"/>
    <col width="10.7109375" customWidth="1" style="407" min="14" max="14"/>
    <col width="6.140625" customWidth="1" style="407" min="15" max="15"/>
    <col width="15.7109375" customWidth="1" style="407" min="16" max="16"/>
    <col width="6.85546875" customWidth="1" style="407" min="17" max="16384"/>
  </cols>
  <sheetData>
    <row r="1" ht="15" customHeight="1" s="308">
      <c r="A1" s="221" t="n"/>
      <c r="B1" s="221" t="n"/>
      <c r="C1" s="221" t="n"/>
      <c r="D1" s="221" t="n"/>
      <c r="E1" s="257" t="n"/>
      <c r="G1" s="255" t="n"/>
      <c r="H1" s="255" t="n"/>
      <c r="I1" s="255" t="n"/>
      <c r="J1" s="255" t="n"/>
      <c r="K1" s="255" t="n"/>
      <c r="L1" s="255" t="n"/>
    </row>
    <row r="2" ht="20.25" customHeight="1" s="308">
      <c r="A2" s="24" t="n"/>
      <c r="B2" s="24" t="n"/>
      <c r="C2" s="24" t="n"/>
      <c r="D2" s="24" t="n"/>
      <c r="E2" s="257" t="n"/>
      <c r="F2" s="257" t="n"/>
      <c r="G2" s="256" t="n"/>
      <c r="H2" s="256" t="n"/>
      <c r="I2" s="256" t="n"/>
      <c r="J2" s="256" t="n"/>
      <c r="K2" s="318" t="inlineStr">
        <is>
          <t>FOLIO:</t>
        </is>
      </c>
      <c r="L2" s="317" t="n">
        <v>58</v>
      </c>
    </row>
    <row r="3" ht="20.1" customHeight="1" s="308">
      <c r="A3" s="24" t="n"/>
      <c r="B3" s="24" t="n"/>
      <c r="C3" s="24" t="n"/>
      <c r="D3" s="24" t="n"/>
      <c r="E3" s="257" t="inlineStr">
        <is>
          <t xml:space="preserve">              COMITÉ DE AGUA POTABLE Y ALCANTARILLADO</t>
        </is>
      </c>
      <c r="F3" s="255" t="n"/>
      <c r="G3" s="255" t="n"/>
      <c r="H3" s="255" t="n"/>
      <c r="I3" s="255" t="n"/>
      <c r="J3" s="255" t="n"/>
      <c r="K3" s="255" t="n"/>
      <c r="L3" s="445" t="n"/>
      <c r="M3" s="407" t="inlineStr">
        <is>
          <t>NOTA: FOLIO SE FORMA CON NUMERO DE USUARIO Y AÑO ACTUAL</t>
        </is>
      </c>
    </row>
    <row r="4" ht="23.25" customHeight="1" s="308">
      <c r="A4" s="7" t="n"/>
      <c r="B4" s="7" t="n"/>
      <c r="C4" s="7" t="n"/>
      <c r="D4" s="7" t="n"/>
      <c r="E4" s="257" t="inlineStr">
        <is>
          <t xml:space="preserve">         DEL BARRIO DE SAN ANTONIO TECAMACHALCO, PUE.</t>
        </is>
      </c>
      <c r="F4" s="7" t="n"/>
      <c r="G4" s="7" t="n"/>
      <c r="H4" s="7" t="n"/>
      <c r="I4" s="7" t="n"/>
      <c r="J4" s="7" t="n"/>
      <c r="K4" s="7" t="n"/>
      <c r="L4" s="7" t="n"/>
    </row>
    <row r="5" ht="27" customHeight="1" s="308">
      <c r="H5" s="341" t="n"/>
      <c r="I5" s="341" t="inlineStr">
        <is>
          <t>18/12/2025</t>
        </is>
      </c>
      <c r="J5" s="341" t="n"/>
      <c r="K5" s="341" t="n"/>
      <c r="L5" s="341" t="n"/>
      <c r="M5" s="280">
        <f>VLOOKUP($C$7,'BASE DE DATOS'!$B$2:$AB$685,2,0)</f>
        <v/>
      </c>
      <c r="N5" s="277" t="n"/>
      <c r="O5" s="277" t="n"/>
      <c r="P5" s="277" t="n"/>
    </row>
    <row r="6" ht="18.75" customHeight="1" s="308">
      <c r="C6" t="n">
        <v>1</v>
      </c>
      <c r="F6" s="565" t="n"/>
      <c r="G6" s="565" t="n"/>
      <c r="H6" s="25" t="inlineStr">
        <is>
          <t>FECHA :</t>
        </is>
      </c>
      <c r="I6" s="235">
        <f>TODAY()</f>
        <v/>
      </c>
      <c r="J6" s="623" t="n"/>
      <c r="K6" s="565" t="n"/>
      <c r="L6" s="565" t="n"/>
    </row>
    <row r="7" ht="18.75" customHeight="1" s="308">
      <c r="A7" s="237" t="inlineStr">
        <is>
          <t>USUARIO No.</t>
        </is>
      </c>
      <c r="B7" s="237" t="n"/>
      <c r="C7" s="269" t="n">
        <v>265</v>
      </c>
      <c r="D7" s="231" t="n"/>
      <c r="E7" s="220" t="n"/>
      <c r="F7" s="220" t="n"/>
      <c r="G7" s="220" t="n"/>
      <c r="H7" s="220" t="n"/>
      <c r="I7" s="220" t="n"/>
      <c r="J7" s="318" t="n"/>
      <c r="K7" s="317" t="n"/>
      <c r="L7" s="317" t="n"/>
      <c r="M7" s="301" t="inlineStr">
        <is>
          <t>COOPERACIONES</t>
        </is>
      </c>
      <c r="N7" s="302" t="n"/>
      <c r="P7" s="303" t="inlineStr">
        <is>
          <t>OBSERVACIONES</t>
        </is>
      </c>
    </row>
    <row r="8" hidden="1" ht="1.5" customFormat="1" customHeight="1" s="279">
      <c r="B8" t="inlineStr">
        <is>
          <t>ABUNDIO CRESCENCIO LORENZO</t>
        </is>
      </c>
      <c r="H8" t="inlineStr">
        <is>
          <t>15 PONIENTE ESQ, 7 SUR</t>
        </is>
      </c>
    </row>
    <row r="9" ht="24" customFormat="1" customHeight="1" s="279">
      <c r="A9" s="206" t="inlineStr">
        <is>
          <t>NOMBRE:</t>
        </is>
      </c>
      <c r="B9" s="346">
        <f>VLOOKUP($C$7,'BASE DE DATOS'!$B$2:$AB$702,2,0)</f>
        <v/>
      </c>
      <c r="C9" s="409" t="n"/>
      <c r="D9" s="228" t="n"/>
      <c r="E9" s="205" t="n"/>
      <c r="F9" s="241" t="n"/>
      <c r="G9" s="241" t="n"/>
      <c r="H9" s="229">
        <f>VLOOKUP($C$7,'BASE DE DATOS'!$B$2:$AB$6821,12,0)</f>
        <v/>
      </c>
      <c r="I9" s="205" t="n"/>
      <c r="J9" s="205" t="n"/>
      <c r="K9" s="205" t="n"/>
      <c r="L9" s="205" t="n"/>
      <c r="M9" s="285">
        <f>VLOOKUP($C$7,'BASE DE DATOS'!$B$2:$AB$702,3,0)</f>
        <v/>
      </c>
      <c r="N9" s="285">
        <f>VLOOKUP($C$7,'BASE DE DATOS'!$B$2:$AB$702,4,0)</f>
        <v/>
      </c>
      <c r="P9" s="285">
        <f>VLOOKUP($C$7,'BASE DE DATOS'!$B$2:$AB$702,11,0)</f>
        <v/>
      </c>
    </row>
    <row r="10" ht="15" customFormat="1" customHeight="1" s="279">
      <c r="A10" s="207" t="n"/>
      <c r="B10" s="207" t="n">
        <v>1</v>
      </c>
      <c r="C10" s="208" t="n"/>
      <c r="D10" s="208" t="n"/>
      <c r="E10" s="208" t="n"/>
      <c r="F10" s="209" t="n"/>
      <c r="G10" s="209" t="n"/>
      <c r="H10" s="209" t="n"/>
      <c r="I10" s="209" t="n"/>
      <c r="J10" s="209" t="n"/>
      <c r="K10" s="209" t="n"/>
      <c r="L10" s="209" t="n"/>
    </row>
    <row r="11" ht="15" customFormat="1" customHeight="1" s="279" thickBot="1">
      <c r="A11" s="240" t="inlineStr">
        <is>
          <t>TOMAS:</t>
        </is>
      </c>
      <c r="B11" s="228">
        <f>VLOOKUP($C$7,'BASE DE DATOS'!$B$2:$AB$702,5,0)</f>
        <v/>
      </c>
      <c r="C11" s="273">
        <f>IF(B11=0,"HIDRANTE","USUARIO")</f>
        <v/>
      </c>
      <c r="D11" s="270" t="n"/>
      <c r="E11" s="527" t="n"/>
      <c r="F11" s="209" t="n"/>
      <c r="G11" s="209" t="n"/>
      <c r="H11" s="529" t="n"/>
      <c r="I11" s="209" t="n"/>
      <c r="J11" s="209" t="n"/>
      <c r="K11" s="209" t="n"/>
      <c r="L11" s="209" t="n"/>
      <c r="M11" s="240" t="inlineStr">
        <is>
          <t>TOMAS:</t>
        </is>
      </c>
      <c r="N11" s="228">
        <f>VLOOKUP($C$7,'BASE DE DATOS'!$B$2:$AB$702,5,0)</f>
        <v/>
      </c>
      <c r="O11" s="225">
        <f>IF(N11=0,"HIDRANTE","USUARIO")</f>
        <v/>
      </c>
    </row>
    <row r="12" ht="23.25" customFormat="1" customHeight="1" s="279" thickBot="1">
      <c r="A12" s="334" t="inlineStr">
        <is>
          <t>Mensualidad Ene
Recargo Mes 1</t>
        </is>
      </c>
      <c r="B12" s="567" t="n"/>
      <c r="C12" s="334" t="inlineStr">
        <is>
          <t>CUOTA X TOMA</t>
        </is>
      </c>
      <c r="D12" s="624" t="n">
        <v>70</v>
      </c>
      <c r="E12" s="265" t="inlineStr">
        <is>
          <t>FORMA DE PAGO</t>
        </is>
      </c>
      <c r="F12" s="569" t="inlineStr">
        <is>
          <t xml:space="preserve"> VACAS</t>
        </is>
      </c>
      <c r="G12" s="450" t="inlineStr">
        <is>
          <t>INQUILINOS</t>
        </is>
      </c>
      <c r="H12" s="569" t="inlineStr">
        <is>
          <t>INASISTENCIA</t>
        </is>
      </c>
      <c r="I12" s="334" t="inlineStr">
        <is>
          <t>COOPERACIONES</t>
        </is>
      </c>
      <c r="J12" s="334" t="inlineStr">
        <is>
          <t>TOMA NUEVA</t>
        </is>
      </c>
      <c r="K12" s="601" t="inlineStr">
        <is>
          <t>TOTAL A PAGAR AL 31 DE MARZO 2025</t>
        </is>
      </c>
      <c r="L12" s="347" t="inlineStr">
        <is>
          <t>PAGO</t>
        </is>
      </c>
      <c r="M12" s="290" t="inlineStr">
        <is>
          <t>ADEUDO</t>
        </is>
      </c>
      <c r="N12" s="285">
        <f>VLOOKUP($C$7,'BASE DE DATOS'!$B$2:$AB$702,13,0)</f>
        <v/>
      </c>
      <c r="P12" s="278" t="n"/>
      <c r="Q12" s="279" t="n"/>
      <c r="R12" s="279" t="n"/>
    </row>
    <row r="13" ht="18" customFormat="1" customHeight="1" s="279" thickBot="1">
      <c r="A13" s="570" t="n"/>
      <c r="B13" s="571" t="n"/>
      <c r="C13" s="625" t="inlineStr">
        <is>
          <t>CUOTA CON RECARGOS</t>
        </is>
      </c>
      <c r="D13" s="626" t="n">
        <v>30</v>
      </c>
      <c r="E13" s="266">
        <f>IF(E14&gt;=12,"Anual","Mensual")</f>
        <v/>
      </c>
      <c r="F13" s="573" t="n"/>
      <c r="G13" s="574" t="n"/>
      <c r="H13" s="573" t="n"/>
      <c r="I13" s="574" t="n"/>
      <c r="J13" s="574" t="n"/>
      <c r="K13" s="570" t="n"/>
      <c r="L13" s="427" t="inlineStr">
        <is>
          <t>DESPUES DE LA FECHA</t>
        </is>
      </c>
      <c r="M13" s="291" t="inlineStr">
        <is>
          <t>ENERO</t>
        </is>
      </c>
      <c r="N13" s="287">
        <f>VLOOKUP($C$7,'BASE DE DATOS'!$B$2:$AB$702,14,0)</f>
        <v/>
      </c>
      <c r="P13" s="304" t="inlineStr">
        <is>
          <t>INQUILINO</t>
        </is>
      </c>
      <c r="Q13" s="279" t="n"/>
      <c r="R13" s="279" t="n"/>
    </row>
    <row r="14" ht="24" customFormat="1" customHeight="1" s="279" thickBot="1">
      <c r="A14" s="575" t="n"/>
      <c r="B14" s="577" t="n"/>
      <c r="C14" s="579" t="n"/>
      <c r="D14" s="579" t="n"/>
      <c r="E14" s="238" t="n">
        <v>12</v>
      </c>
      <c r="F14" s="270">
        <f>VLOOKUP($C$7,'BASE DE DATOS'!$B$2:$M$702,10,0)</f>
        <v/>
      </c>
      <c r="G14" s="305">
        <f>VLOOKUP($C$7,'BASE DE DATOS'!$B$2:$M$702,9,0)</f>
        <v/>
      </c>
      <c r="H14" s="222" t="n"/>
      <c r="I14" s="579" t="n"/>
      <c r="J14" s="579" t="n"/>
      <c r="K14" s="575" t="n"/>
      <c r="L14" s="579" t="n"/>
      <c r="M14" s="291" t="inlineStr">
        <is>
          <t>FEBRERO</t>
        </is>
      </c>
      <c r="N14" s="287">
        <f>VLOOKUP($C$7,'BASE DE DATOS'!$B$2:$AB$702,15,0)</f>
        <v/>
      </c>
      <c r="O14" s="407" t="n"/>
      <c r="P14" s="285">
        <f>VLOOKUP($C$7,'BASE DE DATOS'!$B$2:$AB$702,9,0)</f>
        <v/>
      </c>
    </row>
    <row r="15" ht="27" customFormat="1" customHeight="1" s="279">
      <c r="A15" s="282" t="inlineStr">
        <is>
          <t>PAGO POR BOMBEO Y DISTRIBUCION</t>
        </is>
      </c>
      <c r="B15" s="283" t="n"/>
      <c r="C15" s="210" t="n"/>
      <c r="D15" s="335" t="n"/>
      <c r="E15" s="612">
        <f>IF($B$11=0,$D$12*$E$14,IF($B$11&gt;=1,$D$12*$E$14*$B$11,0))</f>
        <v/>
      </c>
      <c r="F15" s="581">
        <f>((F14*13)*E14)</f>
        <v/>
      </c>
      <c r="G15" s="606">
        <f>($G$14*$E$14)*70</f>
        <v/>
      </c>
      <c r="H15" s="581">
        <f>H14*200</f>
        <v/>
      </c>
      <c r="I15" s="581" t="n"/>
      <c r="J15" s="582" t="n"/>
      <c r="K15" s="627">
        <f>SUM(E15:J15)</f>
        <v/>
      </c>
      <c r="L15" s="611">
        <f>E16</f>
        <v/>
      </c>
      <c r="M15" s="291" t="inlineStr">
        <is>
          <t>MARZO</t>
        </is>
      </c>
      <c r="N15" s="287">
        <f>VLOOKUP($C$7,'BASE DE DATOS'!$B$2:$AB$702,16,0)</f>
        <v/>
      </c>
      <c r="O15" s="407" t="n"/>
      <c r="P15" s="407" t="n"/>
      <c r="Q15" s="407" t="n"/>
      <c r="R15" s="407" t="n"/>
      <c r="S15" s="407" t="n"/>
      <c r="T15" s="407" t="n"/>
      <c r="U15" s="407" t="n"/>
    </row>
    <row r="16" ht="23.25" customFormat="1" customHeight="1" s="279">
      <c r="A16" s="288" t="inlineStr">
        <is>
          <t>DE AGUA POTABLE</t>
        </is>
      </c>
      <c r="B16" s="284" t="n"/>
      <c r="C16" s="336" t="n"/>
      <c r="D16" s="251" t="n"/>
      <c r="E16" s="612">
        <f>IF($B$11=0,$D$13*$E$14,IF($B$11&gt;=1,$D$13*$E$14*$B$11,0))</f>
        <v/>
      </c>
      <c r="F16" s="584" t="n"/>
      <c r="G16" s="610">
        <f>($G$14*$E$14)*100</f>
        <v/>
      </c>
      <c r="H16" s="217" t="n"/>
      <c r="I16" s="275">
        <f>IF($M$9=0,300,0)</f>
        <v/>
      </c>
      <c r="J16" s="585" t="n"/>
      <c r="K16" s="628">
        <f>SUM(I16:J16)</f>
        <v/>
      </c>
      <c r="L16" s="611">
        <f>F15+G16+H15+I16+J16</f>
        <v/>
      </c>
      <c r="M16" s="291" t="inlineStr">
        <is>
          <t>ABRI</t>
        </is>
      </c>
      <c r="N16" s="287">
        <f>VLOOKUP($C$7,'BASE DE DATOS'!$B$2:$AB$702,17,0)</f>
        <v/>
      </c>
      <c r="O16" s="407" t="n"/>
      <c r="P16" s="407" t="n"/>
      <c r="Q16" s="407" t="n"/>
      <c r="R16" s="407" t="n"/>
      <c r="S16" s="407" t="n"/>
      <c r="T16" s="407" t="n"/>
      <c r="U16" s="407" t="n"/>
    </row>
    <row r="17" ht="19.5" customFormat="1" customHeight="1" s="279">
      <c r="A17" s="250" t="inlineStr">
        <is>
          <t xml:space="preserve"> De:</t>
        </is>
      </c>
      <c r="B17" s="232" t="inlineStr">
        <is>
          <t>ENERO A DICIEMBRE DE 2025</t>
        </is>
      </c>
      <c r="C17" s="337" t="n"/>
      <c r="D17" s="251" t="n"/>
      <c r="E17" s="251" t="n"/>
      <c r="F17" s="584" t="n"/>
      <c r="G17" s="217" t="n"/>
      <c r="H17" s="217" t="n"/>
      <c r="I17" s="275">
        <f>IF($N$9=0,150,0)</f>
        <v/>
      </c>
      <c r="J17" s="585" t="n"/>
      <c r="K17" s="628">
        <f>SUM(F17:J17)</f>
        <v/>
      </c>
      <c r="L17" s="586">
        <f>SUM(I17:J17)</f>
        <v/>
      </c>
      <c r="M17" s="291" t="inlineStr">
        <is>
          <t>MAYO</t>
        </is>
      </c>
      <c r="N17" s="287">
        <f>VLOOKUP($C$7,'BASE DE DATOS'!$B$2:$AB$702,18,0)</f>
        <v/>
      </c>
      <c r="P17" s="407" t="n"/>
      <c r="Q17" s="407" t="n"/>
      <c r="R17" s="407" t="n"/>
      <c r="S17" s="407" t="n"/>
      <c r="T17" s="407" t="n"/>
      <c r="U17" s="407" t="n"/>
    </row>
    <row r="18" ht="19.5" customFormat="1" customHeight="1" s="279" thickBot="1">
      <c r="A18" s="211" t="n"/>
      <c r="B18" s="212" t="n"/>
      <c r="C18" s="212" t="n"/>
      <c r="D18" s="252" t="n"/>
      <c r="E18" s="252" t="n"/>
      <c r="F18" s="587" t="n"/>
      <c r="G18" s="213" t="n"/>
      <c r="H18" s="213" t="n"/>
      <c r="I18" s="587" t="n"/>
      <c r="J18" s="588" t="n"/>
      <c r="K18" s="629" t="n">
        <v>100</v>
      </c>
      <c r="L18" s="589" t="n"/>
      <c r="M18" s="291" t="inlineStr">
        <is>
          <t>JUNIO</t>
        </is>
      </c>
      <c r="N18" s="287">
        <f>VLOOKUP($C$7,'BASE DE DATOS'!$B$2:$AB$702,19,0)</f>
        <v/>
      </c>
      <c r="O18" s="15" t="n"/>
    </row>
    <row r="19" ht="11.25" customFormat="1" customHeight="1" s="15">
      <c r="I19" s="459" t="inlineStr">
        <is>
          <t>TOTAL A PAGAR</t>
        </is>
      </c>
      <c r="J19" s="630" t="n"/>
      <c r="K19" s="614">
        <f>SUM(K15:K18)</f>
        <v/>
      </c>
      <c r="L19" s="614">
        <f>SUM(L15:L18)</f>
        <v/>
      </c>
      <c r="M19" s="291" t="inlineStr">
        <is>
          <t>JULIO</t>
        </is>
      </c>
      <c r="N19" s="287">
        <f>VLOOKUP($C$7,'BASE DE DATOS'!$B$2:$AB$702,20,0)</f>
        <v/>
      </c>
    </row>
    <row r="20" ht="11.25" customFormat="1" customHeight="1" s="15" thickBot="1">
      <c r="I20" s="407" t="n"/>
      <c r="J20" s="407" t="n"/>
      <c r="K20" s="591" t="n"/>
      <c r="L20" s="591" t="n"/>
      <c r="M20" s="291" t="inlineStr">
        <is>
          <t>AGOTO</t>
        </is>
      </c>
      <c r="N20" s="287">
        <f>VLOOKUP($C$7,'BASE DE DATOS'!$B$2:$AB$702,21,0)</f>
        <v/>
      </c>
    </row>
    <row r="21" ht="12.75" customFormat="1" customHeight="1" s="15" thickTop="1">
      <c r="H21" s="279" t="n"/>
      <c r="M21" s="286" t="inlineStr">
        <is>
          <t>SEPTIEMBRE</t>
        </is>
      </c>
      <c r="N21" s="287">
        <f>VLOOKUP($C$7,'BASE DE DATOS'!$B$2:$AB$702,22,0)</f>
        <v/>
      </c>
      <c r="O21" s="407" t="n"/>
    </row>
    <row r="22" ht="15.75" customHeight="1" s="308">
      <c r="G22" s="15" t="n"/>
      <c r="H22" s="15" t="n"/>
      <c r="I22" s="15" t="n"/>
      <c r="J22" s="592" t="n"/>
      <c r="K22" s="593" t="n"/>
      <c r="L22" s="593" t="n"/>
      <c r="M22" s="286" t="inlineStr">
        <is>
          <t>OCTUBRE</t>
        </is>
      </c>
      <c r="N22" s="287">
        <f>VLOOKUP($C$7,'BASE DE DATOS'!$B$2:$AB$702,23,0)</f>
        <v/>
      </c>
      <c r="P22" s="15" t="n"/>
      <c r="Q22" s="15" t="n"/>
      <c r="R22" s="15" t="n"/>
    </row>
    <row r="23" ht="15.75" customHeight="1" s="308">
      <c r="H23" s="592" t="n"/>
      <c r="I23" s="592" t="n"/>
      <c r="J23" s="592" t="n"/>
      <c r="K23" s="593" t="n"/>
      <c r="L23" s="593" t="n"/>
      <c r="M23" s="286" t="inlineStr">
        <is>
          <t>NOVIEMBRE</t>
        </is>
      </c>
      <c r="N23" s="287">
        <f>VLOOKUP($C$7,'BASE DE DATOS'!$B$2:$AB$702,24,0)</f>
        <v/>
      </c>
      <c r="P23" s="15" t="n"/>
      <c r="Q23" s="15" t="n"/>
      <c r="R23" s="15" t="n"/>
    </row>
    <row r="24" ht="15.75" customHeight="1" s="308">
      <c r="A24" s="407" t="n"/>
      <c r="B24" s="407" t="n"/>
      <c r="C24" s="19" t="n"/>
      <c r="D24" s="19" t="n"/>
      <c r="E24" s="19" t="n"/>
      <c r="M24" s="286" t="inlineStr">
        <is>
          <t>DICIEMBRE</t>
        </is>
      </c>
      <c r="N24" s="287">
        <f>VLOOKUP($C$7,'BASE DE DATOS'!$B$2:$AB$702,25,0)</f>
        <v/>
      </c>
      <c r="P24" s="15" t="n"/>
      <c r="Q24" s="15" t="n"/>
      <c r="R24" s="15" t="n"/>
    </row>
    <row r="25" ht="18.75" customHeight="1" s="308">
      <c r="A25" s="278" t="n"/>
      <c r="B25" s="278" t="n"/>
      <c r="C25" s="428" t="inlineStr">
        <is>
          <t>CARLOS LOPEZ SANTOS</t>
        </is>
      </c>
      <c r="D25" s="594" t="n"/>
      <c r="E25" s="594" t="n"/>
      <c r="F25" s="406" t="n"/>
      <c r="G25" s="429" t="n"/>
      <c r="H25" s="407" t="n"/>
      <c r="I25" s="430" t="inlineStr">
        <is>
          <t>SELLO</t>
        </is>
      </c>
      <c r="J25" s="407" t="n"/>
      <c r="P25" s="15" t="n"/>
      <c r="Q25" s="15" t="n"/>
      <c r="R25" s="15" t="n"/>
    </row>
    <row r="26" ht="18.75" customHeight="1" s="308">
      <c r="A26" s="315" t="inlineStr">
        <is>
          <t>NOTA: 1.- ES NECESARIO CONSERVAR ESTE COMPROBANTE, DEBERA PRESENTARLO EN SU PROXIMO PAGO PARA CUALQUIER ACLARACIÓN.</t>
        </is>
      </c>
      <c r="B26" s="278" t="n"/>
      <c r="C26" s="430" t="n"/>
      <c r="D26" s="430" t="n"/>
      <c r="E26" s="430" t="n"/>
      <c r="F26" s="406" t="n"/>
      <c r="G26" s="429" t="n"/>
      <c r="H26" s="429" t="n"/>
      <c r="I26" s="430" t="n"/>
      <c r="J26" s="430" t="n"/>
      <c r="K26" s="264" t="n"/>
      <c r="L26" s="264" t="n">
        <v>58</v>
      </c>
      <c r="P26" s="15" t="n"/>
      <c r="Q26" s="15" t="n"/>
      <c r="R26" s="15" t="n"/>
    </row>
    <row r="27" ht="18.75" customHeight="1" s="308">
      <c r="A27" s="316" t="inlineStr">
        <is>
          <t xml:space="preserve">            2.-  EL PAGO DE ESTE RECIBO NO TE LIBERA DE DEUDAS ANTERIORES.</t>
        </is>
      </c>
      <c r="B27" s="278" t="n"/>
      <c r="C27" s="430" t="n"/>
      <c r="D27" s="430" t="n"/>
      <c r="E27" s="430" t="n"/>
      <c r="F27" s="406" t="n"/>
      <c r="G27" s="429" t="n"/>
      <c r="H27" s="429" t="n"/>
      <c r="I27" s="430" t="n"/>
      <c r="J27" s="430" t="n"/>
      <c r="K27" s="264" t="n"/>
      <c r="L27" s="264" t="inlineStr">
        <is>
          <t>USUARIO</t>
        </is>
      </c>
      <c r="P27" s="15" t="n"/>
      <c r="Q27" s="15" t="n"/>
      <c r="R27" s="15" t="n"/>
    </row>
    <row r="28" ht="18.75" customHeight="1" s="308">
      <c r="A28" s="309" t="n"/>
      <c r="B28" s="309" t="n"/>
      <c r="C28" s="310" t="n"/>
      <c r="D28" s="310" t="n"/>
      <c r="E28" s="310" t="n"/>
      <c r="F28" s="311" t="n"/>
      <c r="G28" s="312" t="n"/>
      <c r="H28" s="312" t="n"/>
      <c r="I28" s="310" t="n"/>
      <c r="J28" s="310" t="n"/>
      <c r="K28" s="313" t="n"/>
      <c r="L28" s="313" t="n"/>
      <c r="P28" s="15" t="n"/>
      <c r="Q28" s="15" t="n"/>
      <c r="R28" s="15" t="n"/>
    </row>
    <row r="29">
      <c r="H29" s="592" t="n"/>
      <c r="I29" s="592" t="inlineStr">
        <is>
          <t>18/12/2025</t>
        </is>
      </c>
      <c r="J29" s="592" t="n"/>
      <c r="K29" s="593" t="n"/>
      <c r="L29" s="593" t="n"/>
      <c r="O29" s="595" t="n"/>
      <c r="P29" s="15" t="n"/>
      <c r="Q29" s="15" t="n"/>
      <c r="R29" s="15" t="n"/>
    </row>
    <row r="30" ht="15" customHeight="1" s="308">
      <c r="A30" s="221" t="n"/>
      <c r="B30" s="221" t="n"/>
      <c r="C30" s="221" t="n">
        <v>1</v>
      </c>
      <c r="D30" s="221" t="n"/>
      <c r="E30" s="257" t="n"/>
      <c r="G30" s="255" t="n"/>
      <c r="H30" s="255" t="n"/>
      <c r="I30" s="255" t="n"/>
      <c r="J30" s="255" t="n"/>
      <c r="K30" s="343" t="inlineStr">
        <is>
          <t>FOLIO:</t>
        </is>
      </c>
      <c r="L30" s="344">
        <f>L2</f>
        <v/>
      </c>
    </row>
    <row r="31" ht="20.25" customHeight="1" s="308">
      <c r="A31" s="24" t="n"/>
      <c r="B31" s="24" t="n"/>
      <c r="C31" s="24" t="n"/>
      <c r="D31" s="24" t="n"/>
      <c r="E31" s="257" t="n"/>
      <c r="F31" s="257" t="n"/>
      <c r="G31" s="256" t="n"/>
      <c r="H31" s="256" t="n"/>
      <c r="I31" s="256" t="n"/>
      <c r="J31" s="256" t="n"/>
      <c r="K31" s="256" t="n"/>
      <c r="L31" s="256" t="n"/>
    </row>
    <row r="32" ht="20.1" customHeight="1" s="308">
      <c r="A32" s="24" t="n"/>
      <c r="B32" s="24" t="inlineStr">
        <is>
          <t>ABUNDIO CRESCENCIO LORENZO</t>
        </is>
      </c>
      <c r="C32" s="24" t="n"/>
      <c r="D32" s="24" t="n"/>
      <c r="E32" s="257" t="inlineStr">
        <is>
          <t xml:space="preserve">              COMITÉ DE AGUA POTABLE Y ALCANTARILLADO</t>
        </is>
      </c>
      <c r="F32" s="255" t="n"/>
      <c r="G32" s="255" t="n"/>
      <c r="H32" s="255" t="inlineStr">
        <is>
          <t>15 PONIENTE ESQ, 7 SUR</t>
        </is>
      </c>
      <c r="I32" s="255" t="n"/>
      <c r="J32" s="255" t="n"/>
      <c r="K32" s="255" t="n"/>
      <c r="L32" s="445" t="n"/>
    </row>
    <row r="33" ht="23.25" customHeight="1" s="308">
      <c r="A33" s="7" t="n"/>
      <c r="B33" s="7" t="n"/>
      <c r="C33" s="7" t="n"/>
      <c r="D33" s="7" t="n"/>
      <c r="E33" s="257" t="inlineStr">
        <is>
          <t xml:space="preserve">         DEL BARRIO DE SAN ANTONIO TECAMACHALCO, PUE.</t>
        </is>
      </c>
      <c r="F33" s="7" t="n"/>
      <c r="G33" s="7" t="n"/>
      <c r="H33" s="7" t="n"/>
      <c r="I33" s="7" t="n"/>
      <c r="J33" s="7" t="n"/>
      <c r="K33" s="7" t="n"/>
      <c r="L33" s="7" t="n"/>
    </row>
    <row r="34" ht="27" customHeight="1" s="308">
      <c r="B34" t="n">
        <v>1</v>
      </c>
      <c r="H34" s="25" t="n"/>
      <c r="I34" s="236" t="n"/>
      <c r="J34" s="236" t="n"/>
      <c r="K34" s="236" t="n"/>
      <c r="L34" s="236" t="n"/>
    </row>
    <row r="35" ht="18.75" customHeight="1" s="308">
      <c r="F35" s="565" t="n"/>
      <c r="G35" s="565" t="n"/>
      <c r="H35" s="25" t="inlineStr">
        <is>
          <t>FECHA:</t>
        </is>
      </c>
      <c r="I35" s="235">
        <f>TODAY()</f>
        <v/>
      </c>
      <c r="J35" s="235" t="n"/>
      <c r="K35" s="565" t="n"/>
      <c r="L35" s="565" t="n"/>
    </row>
    <row r="36" ht="18.75" customHeight="1" s="308">
      <c r="A36" s="237" t="inlineStr">
        <is>
          <t>USUARIO No.</t>
        </is>
      </c>
      <c r="B36" s="220" t="inlineStr">
        <is>
          <t>Mensualidad Ene</t>
        </is>
      </c>
      <c r="C36" s="268">
        <f>C7</f>
        <v/>
      </c>
      <c r="D36" s="231" t="n">
        <v>70</v>
      </c>
      <c r="E36" s="220" t="n"/>
      <c r="F36" s="220" t="n"/>
      <c r="G36" s="220" t="n"/>
      <c r="H36" s="220" t="n"/>
      <c r="I36" s="220" t="n"/>
      <c r="J36" s="318" t="n"/>
      <c r="K36" s="317" t="n"/>
      <c r="L36" s="317" t="n"/>
    </row>
    <row r="37" hidden="1" ht="1.5" customFormat="1" customHeight="1" s="279">
      <c r="B37" t="inlineStr">
        <is>
          <t>Recargo Mes 1</t>
        </is>
      </c>
      <c r="D37" t="n">
        <v>30</v>
      </c>
    </row>
    <row r="38" ht="24" customFormat="1" customHeight="1" s="279">
      <c r="A38" s="206" t="inlineStr">
        <is>
          <t>NOMBRE:</t>
        </is>
      </c>
      <c r="B38" s="346">
        <f>VLOOKUP($C$7,'BASE DE DATOS'!$B$2:$C$702,2,0)</f>
        <v/>
      </c>
      <c r="C38" s="228" t="n"/>
      <c r="D38" s="228" t="n"/>
      <c r="E38" s="205" t="n"/>
      <c r="F38" s="241" t="n"/>
      <c r="G38" s="241" t="n"/>
      <c r="H38" s="229">
        <f>VLOOKUP(C36,'BASE DE DATOS'!$B$2:$M$701,12,0)</f>
        <v/>
      </c>
      <c r="I38" s="205" t="n"/>
      <c r="J38" s="205" t="n"/>
      <c r="K38" s="205" t="n"/>
      <c r="L38" s="241" t="n"/>
    </row>
    <row r="39" ht="15" customFormat="1" customHeight="1" s="279">
      <c r="A39" s="207" t="n"/>
      <c r="B39" s="207" t="n"/>
      <c r="C39" s="208" t="n"/>
      <c r="D39" s="208" t="n"/>
      <c r="E39" s="208" t="n"/>
      <c r="F39" s="209" t="n"/>
      <c r="G39" s="209" t="n"/>
      <c r="H39" s="209" t="n"/>
      <c r="I39" s="209" t="n"/>
      <c r="J39" s="209" t="n"/>
      <c r="K39" s="209" t="n"/>
      <c r="L39" s="209" t="n"/>
    </row>
    <row r="40" ht="15" customFormat="1" customHeight="1" s="279" thickBot="1">
      <c r="A40" s="240" t="inlineStr">
        <is>
          <t>TOMAS:</t>
        </is>
      </c>
      <c r="B40" s="484">
        <f>B11</f>
        <v/>
      </c>
      <c r="C40" s="241">
        <f>C11</f>
        <v/>
      </c>
      <c r="D40" s="223" t="n"/>
      <c r="E40" s="527" t="n"/>
      <c r="F40" s="209" t="n"/>
      <c r="G40" s="209" t="n"/>
      <c r="H40" s="529" t="n"/>
      <c r="I40" s="209" t="n"/>
      <c r="J40" s="209" t="n"/>
      <c r="K40" s="209" t="n"/>
      <c r="L40" s="209" t="n"/>
    </row>
    <row r="41" ht="23.25" customFormat="1" customHeight="1" s="279" thickBot="1">
      <c r="A41" s="327">
        <f>A12</f>
        <v/>
      </c>
      <c r="B41" s="328" t="n"/>
      <c r="C41" s="333">
        <f>C12</f>
        <v/>
      </c>
      <c r="D41" s="631">
        <f>D12</f>
        <v/>
      </c>
      <c r="E41" s="265">
        <f>E12</f>
        <v/>
      </c>
      <c r="F41" s="569">
        <f>F12</f>
        <v/>
      </c>
      <c r="G41" s="569">
        <f>G12</f>
        <v/>
      </c>
      <c r="H41" s="569">
        <f>H12</f>
        <v/>
      </c>
      <c r="I41" s="334">
        <f>I12</f>
        <v/>
      </c>
      <c r="J41" s="334">
        <f>J12</f>
        <v/>
      </c>
      <c r="K41" s="601" t="n">
        <v>100</v>
      </c>
      <c r="L41" s="347" t="inlineStr">
        <is>
          <t>PAGO</t>
        </is>
      </c>
    </row>
    <row r="42" ht="18" customFormat="1" customHeight="1" s="279">
      <c r="A42" s="329" t="n"/>
      <c r="B42" s="330" t="n"/>
      <c r="C42" s="632">
        <f>C13</f>
        <v/>
      </c>
      <c r="D42" s="633" t="n"/>
      <c r="E42" s="266">
        <f>E13</f>
        <v/>
      </c>
      <c r="F42" s="573" t="n"/>
      <c r="G42" s="573" t="n"/>
      <c r="H42" s="573" t="n"/>
      <c r="I42" s="574" t="n"/>
      <c r="J42" s="574" t="n"/>
      <c r="K42" s="570" t="n"/>
      <c r="L42" s="427" t="inlineStr">
        <is>
          <t>DESPUES DE LA FECHA</t>
        </is>
      </c>
    </row>
    <row r="43" ht="24" customFormat="1" customHeight="1" s="279" thickBot="1">
      <c r="A43" s="331" t="n"/>
      <c r="B43" s="332" t="n"/>
      <c r="C43" s="579" t="n"/>
      <c r="D43" s="634" t="n">
        <v>100</v>
      </c>
      <c r="E43" s="238">
        <f>E14</f>
        <v/>
      </c>
      <c r="F43" s="222">
        <f>F14</f>
        <v/>
      </c>
      <c r="G43" s="222">
        <f>G14</f>
        <v/>
      </c>
      <c r="H43" s="222">
        <f>H14</f>
        <v/>
      </c>
      <c r="I43" s="579" t="n"/>
      <c r="J43" s="579" t="n"/>
      <c r="K43" s="575" t="n"/>
      <c r="L43" s="579" t="n"/>
    </row>
    <row r="44" ht="27" customFormat="1" customHeight="1" s="279">
      <c r="A44" s="282">
        <f>A15</f>
        <v/>
      </c>
      <c r="B44" s="230" t="n"/>
      <c r="C44" s="210" t="n"/>
      <c r="D44" s="335" t="n"/>
      <c r="E44" s="635">
        <f>E15</f>
        <v/>
      </c>
      <c r="F44" s="581">
        <f>F15</f>
        <v/>
      </c>
      <c r="G44" s="606">
        <f>G15</f>
        <v/>
      </c>
      <c r="H44" s="596">
        <f>H15</f>
        <v/>
      </c>
      <c r="I44" s="597" t="n"/>
      <c r="J44" s="598">
        <f>J15</f>
        <v/>
      </c>
      <c r="K44" s="607">
        <f>K15</f>
        <v/>
      </c>
      <c r="L44" s="607">
        <f>L15</f>
        <v/>
      </c>
      <c r="O44" s="407" t="n"/>
      <c r="P44" s="407" t="n"/>
      <c r="Q44" s="407" t="n"/>
      <c r="R44" s="407" t="n"/>
      <c r="S44" s="407" t="n"/>
      <c r="T44" s="407" t="n"/>
      <c r="U44" s="407" t="n"/>
    </row>
    <row r="45" ht="23.25" customFormat="1" customHeight="1" s="279">
      <c r="A45" s="288">
        <f>A16</f>
        <v/>
      </c>
      <c r="B45" s="281" t="n"/>
      <c r="C45" s="336" t="n"/>
      <c r="D45" s="251" t="n"/>
      <c r="E45" s="636">
        <f>E16</f>
        <v/>
      </c>
      <c r="F45" s="584" t="n"/>
      <c r="G45" s="621">
        <f>G16</f>
        <v/>
      </c>
      <c r="H45" s="217" t="n"/>
      <c r="I45" s="584">
        <f>I16</f>
        <v/>
      </c>
      <c r="J45" s="585" t="n"/>
      <c r="K45" s="621">
        <f>K16</f>
        <v/>
      </c>
      <c r="L45" s="621">
        <f>L16</f>
        <v/>
      </c>
      <c r="N45" s="407" t="n"/>
      <c r="O45" s="407" t="n"/>
      <c r="P45" s="407" t="n"/>
      <c r="Q45" s="407" t="n"/>
      <c r="R45" s="407" t="n"/>
      <c r="S45" s="407" t="n"/>
      <c r="T45" s="407" t="n"/>
      <c r="U45" s="407" t="n"/>
    </row>
    <row r="46" ht="19.5" customFormat="1" customHeight="1" s="279">
      <c r="A46" s="250">
        <f>A17</f>
        <v/>
      </c>
      <c r="B46" s="232">
        <f>B17</f>
        <v/>
      </c>
      <c r="C46" s="337" t="n"/>
      <c r="D46" s="251" t="n"/>
      <c r="E46" s="251" t="n"/>
      <c r="F46" s="584" t="n"/>
      <c r="G46" s="217" t="n"/>
      <c r="H46" s="217" t="n"/>
      <c r="I46" s="584">
        <f>I17</f>
        <v/>
      </c>
      <c r="J46" s="585" t="n"/>
      <c r="K46" s="621">
        <f>K17</f>
        <v/>
      </c>
      <c r="L46" s="621">
        <f>L17</f>
        <v/>
      </c>
      <c r="N46" s="407" t="n"/>
      <c r="O46" s="407" t="n"/>
      <c r="P46" s="407" t="n"/>
      <c r="Q46" s="407" t="n"/>
      <c r="R46" s="407" t="n"/>
      <c r="S46" s="407" t="n"/>
      <c r="T46" s="407" t="n"/>
      <c r="U46" s="407" t="n"/>
    </row>
    <row r="47" ht="19.5" customFormat="1" customHeight="1" s="279" thickBot="1">
      <c r="A47" s="211" t="n"/>
      <c r="B47" s="212" t="n"/>
      <c r="C47" s="212" t="n"/>
      <c r="D47" s="252" t="n"/>
      <c r="E47" s="252" t="n"/>
      <c r="F47" s="587" t="n"/>
      <c r="G47" s="213" t="n"/>
      <c r="H47" s="213" t="n"/>
      <c r="I47" s="587" t="n"/>
      <c r="J47" s="588" t="n"/>
      <c r="K47" s="613" t="n"/>
      <c r="L47" s="613" t="n"/>
    </row>
    <row r="48" ht="15" customFormat="1" customHeight="1" s="15">
      <c r="I48" s="472">
        <f>I19</f>
        <v/>
      </c>
      <c r="J48" s="630" t="n"/>
      <c r="K48" s="622">
        <f>K19</f>
        <v/>
      </c>
      <c r="L48" s="637">
        <f>SUM(L44:L47)</f>
        <v/>
      </c>
    </row>
    <row r="49" ht="12" customFormat="1" customHeight="1" s="15" thickBot="1">
      <c r="I49" s="407" t="n"/>
      <c r="J49" s="407" t="n"/>
      <c r="K49" s="591" t="n"/>
      <c r="L49" s="591" t="n"/>
    </row>
    <row r="50" ht="12.75" customFormat="1" customHeight="1" s="15" thickTop="1">
      <c r="H50" s="279" t="n"/>
    </row>
    <row r="51" ht="15.75" customHeight="1" s="308">
      <c r="G51" s="15" t="n"/>
      <c r="H51" s="15" t="n"/>
      <c r="I51" s="15" t="n"/>
      <c r="J51" s="592" t="n"/>
      <c r="K51" s="593" t="n"/>
      <c r="L51" s="593" t="n"/>
      <c r="M51" s="317" t="n"/>
      <c r="P51" s="15" t="n"/>
      <c r="Q51" s="15" t="n"/>
      <c r="R51" s="15" t="n"/>
    </row>
    <row r="52">
      <c r="H52" s="592" t="n"/>
      <c r="I52" s="592" t="n"/>
      <c r="J52" s="592" t="n"/>
      <c r="K52" s="593" t="n"/>
      <c r="L52" s="593" t="n"/>
      <c r="P52" s="15" t="n"/>
      <c r="Q52" s="15" t="n"/>
      <c r="R52" s="15" t="n"/>
    </row>
    <row r="53">
      <c r="A53" s="407" t="n"/>
      <c r="B53" s="407" t="n"/>
      <c r="C53" s="19" t="n"/>
      <c r="D53" s="19" t="n"/>
      <c r="E53" s="19" t="n"/>
      <c r="P53" s="15" t="n"/>
      <c r="Q53" s="15" t="n"/>
      <c r="R53" s="15" t="n"/>
    </row>
    <row r="54" ht="18.75" customHeight="1" s="308">
      <c r="A54" s="278" t="n"/>
      <c r="B54" s="278" t="n"/>
      <c r="C54" s="428">
        <f>C25</f>
        <v/>
      </c>
      <c r="D54" s="594" t="n"/>
      <c r="E54" s="594" t="n"/>
      <c r="F54" s="406" t="n"/>
      <c r="G54" s="429" t="n"/>
      <c r="H54" s="407" t="n"/>
      <c r="I54" s="430">
        <f>I25</f>
        <v/>
      </c>
      <c r="J54" s="407" t="n"/>
      <c r="P54" s="15" t="n"/>
      <c r="Q54" s="15" t="n"/>
      <c r="R54" s="15" t="n"/>
    </row>
    <row r="55" ht="13.5" customHeight="1" s="308">
      <c r="A55" s="316">
        <f>A26</f>
        <v/>
      </c>
      <c r="K55" s="271" t="n"/>
      <c r="L55" s="271" t="n"/>
    </row>
    <row r="56" ht="12.75" customHeight="1" s="308">
      <c r="A56" s="316">
        <f>A27</f>
        <v/>
      </c>
      <c r="K56" s="272" t="n"/>
      <c r="L56" s="272" t="inlineStr">
        <is>
          <t>COMITÉ</t>
        </is>
      </c>
    </row>
  </sheetData>
  <mergeCells count="31">
    <mergeCell ref="C54:E54"/>
    <mergeCell ref="L48:L49"/>
    <mergeCell ref="L13:L14"/>
    <mergeCell ref="C42:C43"/>
    <mergeCell ref="F12:F13"/>
    <mergeCell ref="H41:H42"/>
    <mergeCell ref="C25:E25"/>
    <mergeCell ref="I48:J49"/>
    <mergeCell ref="J12:J14"/>
    <mergeCell ref="I54:J54"/>
    <mergeCell ref="I25:J25"/>
    <mergeCell ref="D13:D14"/>
    <mergeCell ref="L42:L43"/>
    <mergeCell ref="D41:D42"/>
    <mergeCell ref="I19:J20"/>
    <mergeCell ref="F41:F42"/>
    <mergeCell ref="K48:K49"/>
    <mergeCell ref="H12:H13"/>
    <mergeCell ref="A12:B14"/>
    <mergeCell ref="G41:G42"/>
    <mergeCell ref="I41:I43"/>
    <mergeCell ref="K19:K20"/>
    <mergeCell ref="K41:K43"/>
    <mergeCell ref="C13:C14"/>
    <mergeCell ref="G54:H54"/>
    <mergeCell ref="G25:H25"/>
    <mergeCell ref="G12:G13"/>
    <mergeCell ref="I12:I14"/>
    <mergeCell ref="K12:K14"/>
    <mergeCell ref="J41:J43"/>
    <mergeCell ref="L19:L20"/>
  </mergeCells>
  <printOptions horizontalCentered="1" verticalCentered="1"/>
  <pageMargins left="0.2362204724409449" right="0.2362204724409449" top="0.1968503937007874" bottom="0.1968503937007874" header="0" footer="0.3149606299212598"/>
  <pageSetup orientation="portrait" scale="78" horizontalDpi="360" verticalDpi="36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T56"/>
  <sheetViews>
    <sheetView view="pageLayout" zoomScale="80" zoomScaleNormal="100" zoomScalePageLayoutView="80" workbookViewId="0">
      <selection activeCell="F9" sqref="F9"/>
    </sheetView>
  </sheetViews>
  <sheetFormatPr baseColWidth="10" defaultColWidth="11.42578125" defaultRowHeight="15"/>
  <cols>
    <col width="8.140625" customWidth="1" style="407" min="1" max="1"/>
    <col width="8.42578125" customWidth="1" style="407" min="2" max="2"/>
    <col width="19.85546875" customWidth="1" style="407" min="3" max="3"/>
    <col width="8.85546875" customWidth="1" style="407" min="4" max="4"/>
    <col width="10.5703125" customWidth="1" style="407" min="5" max="5"/>
    <col width="11.5703125" customWidth="1" style="407" min="6" max="6"/>
    <col width="11.28515625" customWidth="1" style="407" min="7" max="7"/>
    <col width="15" customWidth="1" style="407" min="8" max="8"/>
    <col width="12.85546875" customWidth="1" style="407" min="9" max="9"/>
    <col width="11.85546875" customWidth="1" style="407" min="10" max="10"/>
    <col width="13.140625" customWidth="1" style="407" min="11" max="11"/>
    <col width="9.7109375" customWidth="1" style="407" min="12" max="12"/>
    <col width="10.7109375" customWidth="1" style="407" min="13" max="13"/>
    <col width="6.140625" customWidth="1" style="407" min="14" max="14"/>
    <col width="15.7109375" customWidth="1" style="407" min="15" max="15"/>
    <col width="11.42578125" customWidth="1" style="407" min="16" max="16384"/>
  </cols>
  <sheetData>
    <row r="1" ht="15" customHeight="1" s="308">
      <c r="A1" s="221" t="n"/>
      <c r="B1" s="221" t="n"/>
      <c r="C1" s="221" t="n"/>
      <c r="D1" s="221" t="n"/>
      <c r="E1" s="257" t="inlineStr">
        <is>
          <t xml:space="preserve">      COMITÉ DE AGUA POTABLE Y ALCANTARILLADO</t>
        </is>
      </c>
      <c r="G1" s="255" t="n"/>
      <c r="H1" s="255" t="n"/>
      <c r="I1" s="255" t="n"/>
      <c r="J1" s="255" t="n"/>
      <c r="K1" s="255" t="n"/>
    </row>
    <row r="2" ht="20.25" customHeight="1" s="308">
      <c r="A2" s="24" t="n"/>
      <c r="B2" s="24" t="n"/>
      <c r="C2" s="24" t="n"/>
      <c r="D2" s="24" t="n"/>
      <c r="E2" s="257" t="inlineStr">
        <is>
          <t xml:space="preserve"> DEL BARRIO DE SAN ANTONIO TECAMACHALCO, PUE.</t>
        </is>
      </c>
      <c r="F2" s="257" t="n"/>
      <c r="G2" s="256" t="n"/>
      <c r="H2" s="256" t="n"/>
      <c r="I2" s="256" t="n"/>
      <c r="J2" s="256" t="n"/>
      <c r="K2" s="256" t="n"/>
    </row>
    <row r="3" ht="20.1" customHeight="1" s="308">
      <c r="A3" s="24" t="n"/>
      <c r="B3" s="24" t="n"/>
      <c r="C3" s="24" t="n"/>
      <c r="D3" s="24" t="n"/>
      <c r="E3" s="24" t="n"/>
      <c r="F3" s="445" t="n"/>
      <c r="G3" s="407" t="n"/>
      <c r="H3" s="407" t="n"/>
      <c r="I3" s="407" t="n"/>
      <c r="J3" s="407" t="n"/>
      <c r="K3" s="407" t="n"/>
      <c r="L3" s="407" t="inlineStr">
        <is>
          <t>NOTA: FOLIO SE FORMA CON NUMERO DE USUARIO Y AÑO ACTUAL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 ht="27" customHeight="1" s="308">
      <c r="H5" s="25" t="inlineStr">
        <is>
          <t>FECHA:</t>
        </is>
      </c>
      <c r="I5" s="235">
        <f>TODAY()</f>
        <v/>
      </c>
      <c r="J5" s="235" t="n"/>
      <c r="K5" s="267" t="n"/>
      <c r="L5" s="280">
        <f>VLOOKUP($C$7,'BASE DE DATOS'!$B$2:$AB$685,2,0)</f>
        <v/>
      </c>
      <c r="M5" s="277" t="n"/>
      <c r="N5" s="277" t="n"/>
      <c r="O5" s="277" t="n"/>
    </row>
    <row r="6">
      <c r="F6" s="565" t="n"/>
      <c r="G6" s="565" t="n"/>
      <c r="H6" s="565" t="n"/>
      <c r="I6" s="565" t="n"/>
      <c r="J6" s="565" t="n"/>
      <c r="K6" s="565" t="n"/>
    </row>
    <row r="7" ht="18.75" customHeight="1" s="308">
      <c r="A7" s="237" t="inlineStr">
        <is>
          <t>USUARIO No.</t>
        </is>
      </c>
      <c r="B7" s="220" t="n"/>
      <c r="C7" s="269" t="n">
        <v>133</v>
      </c>
      <c r="D7" s="231" t="n"/>
      <c r="E7" s="220" t="n"/>
      <c r="F7" s="220" t="n"/>
      <c r="G7" s="220" t="n"/>
      <c r="H7" s="220" t="n"/>
      <c r="I7" s="220" t="n"/>
      <c r="J7" s="10" t="inlineStr">
        <is>
          <t>No.</t>
        </is>
      </c>
      <c r="K7" s="317">
        <f>CONCATENATE(C7,24)</f>
        <v/>
      </c>
      <c r="L7" s="301" t="inlineStr">
        <is>
          <t>COOPERACIONES</t>
        </is>
      </c>
      <c r="M7" s="302" t="n"/>
      <c r="O7" s="303" t="inlineStr">
        <is>
          <t>OBSERVACIONES</t>
        </is>
      </c>
    </row>
    <row r="8" hidden="1" ht="1.5" customFormat="1" customHeight="1" s="279"/>
    <row r="9" ht="24" customFormat="1" customHeight="1" s="279">
      <c r="A9" s="206" t="inlineStr">
        <is>
          <t>NOMBRE:</t>
        </is>
      </c>
      <c r="B9" s="206" t="n"/>
      <c r="C9" s="228">
        <f>VLOOKUP($C$7,'BASE DE DATOS'!$B$2:$AB$702,2,0)</f>
        <v/>
      </c>
      <c r="D9" s="228" t="n"/>
      <c r="E9" s="205" t="n"/>
      <c r="F9" s="241" t="n"/>
      <c r="G9" s="241" t="n"/>
      <c r="H9" s="229">
        <f>VLOOKUP($C$7,'BASE DE DATOS'!$B$2:$AB$686,12,0)</f>
        <v/>
      </c>
      <c r="I9" s="205" t="n"/>
      <c r="J9" s="205" t="n"/>
      <c r="K9" s="205" t="n"/>
      <c r="L9" s="285">
        <f>VLOOKUP($C$7,'BASE DE DATOS'!$B$2:$AB$702,3,0)</f>
        <v/>
      </c>
      <c r="M9" s="285">
        <f>VLOOKUP($C$7,'BASE DE DATOS'!$B$2:$AB$702,4,0)</f>
        <v/>
      </c>
      <c r="O9" s="285">
        <f>VLOOKUP($C$7,'BASE DE DATOS'!$B$2:$AB$702,11,0)</f>
        <v/>
      </c>
    </row>
    <row r="10" ht="15" customFormat="1" customHeight="1" s="279">
      <c r="A10" s="207" t="n"/>
      <c r="B10" s="207" t="n"/>
      <c r="C10" s="208" t="n"/>
      <c r="D10" s="208" t="n"/>
      <c r="E10" s="208" t="n"/>
      <c r="F10" s="209" t="n"/>
      <c r="G10" s="209" t="n"/>
      <c r="H10" s="209" t="n"/>
      <c r="I10" s="209" t="n"/>
      <c r="J10" s="209" t="n"/>
      <c r="K10" s="209" t="n"/>
    </row>
    <row r="11" ht="15" customFormat="1" customHeight="1" s="279" thickBot="1">
      <c r="A11" s="240" t="inlineStr">
        <is>
          <t>TOMAS:</t>
        </is>
      </c>
      <c r="B11" s="228">
        <f>VLOOKUP($C$7,'BASE DE DATOS'!$B$2:$AB$702,5,0)</f>
        <v/>
      </c>
      <c r="C11" s="273">
        <f>IF(B11=0,"HIDRANTE","USUARIO")</f>
        <v/>
      </c>
      <c r="D11" s="270" t="n"/>
      <c r="E11" s="527" t="n"/>
      <c r="F11" s="209" t="n"/>
      <c r="G11" s="209" t="n"/>
      <c r="H11" s="529" t="n"/>
      <c r="I11" s="209" t="n"/>
      <c r="J11" s="209" t="n"/>
      <c r="K11" s="209" t="n"/>
      <c r="L11" s="240" t="inlineStr">
        <is>
          <t>TOMAS:</t>
        </is>
      </c>
      <c r="M11" s="228">
        <f>VLOOKUP($C$7,'BASE DE DATOS'!$B$2:$AB$702,5,0)</f>
        <v/>
      </c>
      <c r="N11" s="225">
        <f>IF(M11=0,"HIDRANTE","USUARIO")</f>
        <v/>
      </c>
    </row>
    <row r="12" ht="23.25" customFormat="1" customHeight="1" s="279">
      <c r="A12" s="334" t="inlineStr">
        <is>
          <t>CONCEPTO</t>
        </is>
      </c>
      <c r="B12" s="566" t="n"/>
      <c r="C12" s="567" t="n"/>
      <c r="D12" s="568" t="inlineStr">
        <is>
          <t>CUOTA X TOMA</t>
        </is>
      </c>
      <c r="E12" s="265" t="inlineStr">
        <is>
          <t>FORMA DE PAGO</t>
        </is>
      </c>
      <c r="F12" s="569" t="inlineStr">
        <is>
          <t xml:space="preserve"> VACAS</t>
        </is>
      </c>
      <c r="G12" s="450" t="inlineStr">
        <is>
          <t>INQUILINOS</t>
        </is>
      </c>
      <c r="H12" s="569" t="inlineStr">
        <is>
          <t>INASISTENCIA</t>
        </is>
      </c>
      <c r="I12" s="334" t="inlineStr">
        <is>
          <t>COOPERACIONES</t>
        </is>
      </c>
      <c r="J12" s="334" t="inlineStr">
        <is>
          <t>TOMA NUEVA</t>
        </is>
      </c>
      <c r="K12" s="334" t="inlineStr">
        <is>
          <t>TOTAL A PAGAR</t>
        </is>
      </c>
      <c r="L12" s="290" t="inlineStr">
        <is>
          <t>ADEUDO</t>
        </is>
      </c>
      <c r="M12" s="285">
        <f>VLOOKUP($C$7,'BASE DE DATOS'!$B$2:$AB$702,13,0)</f>
        <v/>
      </c>
      <c r="O12" s="278" t="n"/>
      <c r="P12" s="279" t="n"/>
      <c r="Q12" s="279" t="n"/>
    </row>
    <row r="13" ht="18" customFormat="1" customHeight="1" s="279" thickBot="1">
      <c r="A13" s="570" t="n"/>
      <c r="C13" s="571" t="n"/>
      <c r="D13" s="572" t="n"/>
      <c r="E13" s="266">
        <f>IF(E14&gt;=12,"Anual","Mensual")</f>
        <v/>
      </c>
      <c r="F13" s="573" t="n"/>
      <c r="G13" s="574" t="n"/>
      <c r="H13" s="573" t="n"/>
      <c r="I13" s="574" t="n"/>
      <c r="J13" s="574" t="n"/>
      <c r="K13" s="574" t="n"/>
      <c r="L13" s="291" t="inlineStr">
        <is>
          <t>ENERO</t>
        </is>
      </c>
      <c r="M13" s="287">
        <f>VLOOKUP($C$7,'BASE DE DATOS'!$B$2:$AB$702,14,0)</f>
        <v/>
      </c>
      <c r="O13" s="304" t="inlineStr">
        <is>
          <t>INQUILINO</t>
        </is>
      </c>
      <c r="P13" s="279" t="n"/>
      <c r="Q13" s="279" t="n"/>
    </row>
    <row r="14" ht="24" customFormat="1" customHeight="1" s="279" thickBot="1">
      <c r="A14" s="575" t="n"/>
      <c r="B14" s="576" t="n"/>
      <c r="C14" s="577" t="n"/>
      <c r="D14" s="578" t="n">
        <v>70</v>
      </c>
      <c r="E14" s="238" t="n">
        <v>1</v>
      </c>
      <c r="F14" s="270" t="n"/>
      <c r="G14" s="638" t="n">
        <v>3</v>
      </c>
      <c r="H14" s="222" t="n"/>
      <c r="I14" s="579" t="n"/>
      <c r="J14" s="579" t="n"/>
      <c r="K14" s="579" t="n"/>
      <c r="L14" s="291" t="inlineStr">
        <is>
          <t>FEBRERO</t>
        </is>
      </c>
      <c r="M14" s="287">
        <f>VLOOKUP($C$7,'BASE DE DATOS'!$B$2:$AB$702,15,0)</f>
        <v/>
      </c>
      <c r="N14" s="407" t="n"/>
      <c r="O14" s="285">
        <f>VLOOKUP($C$7,'BASE DE DATOS'!$B$2:$AB$702,9,0)</f>
        <v/>
      </c>
    </row>
    <row r="15" ht="27" customFormat="1" customHeight="1" s="279">
      <c r="A15" s="282" t="inlineStr">
        <is>
          <t>PAGO POR BOMBEO Y DISTRIBUCION</t>
        </is>
      </c>
      <c r="B15" s="283" t="n"/>
      <c r="C15" s="210" t="n"/>
      <c r="D15" s="505" t="n"/>
      <c r="E15" s="580" t="n"/>
      <c r="F15" s="581">
        <f>((F14*13)*E14)</f>
        <v/>
      </c>
      <c r="G15" s="581">
        <f>(G14*E14)*70</f>
        <v/>
      </c>
      <c r="H15" s="581">
        <f>H14*200</f>
        <v/>
      </c>
      <c r="I15" s="581" t="n"/>
      <c r="J15" s="582" t="n"/>
      <c r="K15" s="583">
        <f>SUM(E15:J15)</f>
        <v/>
      </c>
      <c r="L15" s="291" t="inlineStr">
        <is>
          <t>MARZO</t>
        </is>
      </c>
      <c r="M15" s="287">
        <f>VLOOKUP($C$7,'BASE DE DATOS'!$B$2:$AB$702,16,0)</f>
        <v/>
      </c>
      <c r="N15" s="407" t="n"/>
      <c r="O15" s="407" t="n"/>
      <c r="P15" s="407" t="n"/>
      <c r="Q15" s="407" t="n"/>
      <c r="R15" s="407" t="n"/>
      <c r="S15" s="407" t="n"/>
      <c r="T15" s="407" t="n"/>
    </row>
    <row r="16" ht="23.25" customFormat="1" customHeight="1" s="279">
      <c r="A16" s="288" t="inlineStr">
        <is>
          <t>DE AGUA POTABLE</t>
        </is>
      </c>
      <c r="B16" s="284" t="n"/>
      <c r="C16" s="251" t="n"/>
      <c r="D16" s="253" t="n"/>
      <c r="E16" s="251" t="n"/>
      <c r="F16" s="584" t="n"/>
      <c r="G16" s="217" t="n"/>
      <c r="H16" s="217" t="n"/>
      <c r="I16" s="275" t="n"/>
      <c r="J16" s="585" t="n"/>
      <c r="K16" s="586">
        <f>SUM(E16:J16)</f>
        <v/>
      </c>
      <c r="L16" s="291" t="inlineStr">
        <is>
          <t>ABRI</t>
        </is>
      </c>
      <c r="M16" s="287">
        <f>VLOOKUP($C$7,'BASE DE DATOS'!$B$2:$AB$702,17,0)</f>
        <v/>
      </c>
      <c r="N16" s="407" t="n"/>
      <c r="O16" s="407" t="n"/>
      <c r="P16" s="407" t="n"/>
      <c r="Q16" s="407" t="n"/>
      <c r="R16" s="407" t="n"/>
      <c r="S16" s="407" t="n"/>
      <c r="T16" s="407" t="n"/>
    </row>
    <row r="17" ht="19.5" customFormat="1" customHeight="1" s="279">
      <c r="A17" s="250" t="inlineStr">
        <is>
          <t xml:space="preserve"> De:</t>
        </is>
      </c>
      <c r="B17" s="232" t="inlineStr">
        <is>
          <t xml:space="preserve">AGOSTO DE 2025 </t>
        </is>
      </c>
      <c r="C17" s="233" t="n"/>
      <c r="D17" s="253" t="n"/>
      <c r="E17" s="251" t="n"/>
      <c r="F17" s="584" t="n"/>
      <c r="G17" s="217" t="n"/>
      <c r="H17" s="217" t="n"/>
      <c r="I17" s="275" t="n"/>
      <c r="J17" s="585" t="n"/>
      <c r="K17" s="586">
        <f>SUM(E17:J17)</f>
        <v/>
      </c>
      <c r="L17" s="291" t="inlineStr">
        <is>
          <t>MAYO</t>
        </is>
      </c>
      <c r="M17" s="287">
        <f>VLOOKUP($C$7,'BASE DE DATOS'!$B$2:$AB$702,18,0)</f>
        <v/>
      </c>
      <c r="O17" s="407" t="n"/>
      <c r="P17" s="407" t="n"/>
      <c r="Q17" s="407" t="n"/>
      <c r="R17" s="407" t="n"/>
      <c r="S17" s="407" t="n"/>
      <c r="T17" s="407" t="n"/>
    </row>
    <row r="18" ht="19.5" customFormat="1" customHeight="1" s="279" thickBot="1">
      <c r="A18" s="211" t="n"/>
      <c r="B18" s="639" t="n"/>
      <c r="C18" s="640" t="n"/>
      <c r="D18" s="254" t="n"/>
      <c r="E18" s="252" t="n"/>
      <c r="F18" s="587" t="n"/>
      <c r="G18" s="213" t="n"/>
      <c r="H18" s="213" t="n"/>
      <c r="I18" s="587" t="n"/>
      <c r="J18" s="588" t="n"/>
      <c r="K18" s="589" t="n"/>
      <c r="L18" s="291" t="inlineStr">
        <is>
          <t>JUNIO</t>
        </is>
      </c>
      <c r="M18" s="287">
        <f>VLOOKUP($C$7,'BASE DE DATOS'!$B$2:$AB$702,19,0)</f>
        <v/>
      </c>
      <c r="N18" s="15" t="n"/>
    </row>
    <row r="19" ht="11.25" customFormat="1" customHeight="1" s="15">
      <c r="J19" s="448" t="inlineStr">
        <is>
          <t>TOTAL</t>
        </is>
      </c>
      <c r="K19" s="590">
        <f>SUM(K15:K18)</f>
        <v/>
      </c>
      <c r="L19" s="286" t="inlineStr">
        <is>
          <t>JULIO</t>
        </is>
      </c>
      <c r="M19" s="287">
        <f>VLOOKUP($C$7,'BASE DE DATOS'!$B$2:$AB$702,20,0)</f>
        <v/>
      </c>
    </row>
    <row r="20" ht="11.25" customFormat="1" customHeight="1" s="15" thickBot="1">
      <c r="J20" s="407" t="n"/>
      <c r="K20" s="591" t="n"/>
      <c r="L20" s="286" t="inlineStr">
        <is>
          <t>AGOTO</t>
        </is>
      </c>
      <c r="M20" s="287">
        <f>VLOOKUP($C$7,'BASE DE DATOS'!$B$2:$AB$702,21,0)</f>
        <v/>
      </c>
    </row>
    <row r="21" ht="12.75" customFormat="1" customHeight="1" s="15" thickTop="1">
      <c r="H21" s="279" t="n"/>
      <c r="L21" s="286" t="inlineStr">
        <is>
          <t>SEPTIEMBRE</t>
        </is>
      </c>
      <c r="M21" s="287">
        <f>VLOOKUP($C$7,'BASE DE DATOS'!$B$2:$AB$702,22,0)</f>
        <v/>
      </c>
      <c r="N21" s="407" t="n"/>
    </row>
    <row r="22" ht="15.75" customHeight="1" s="308">
      <c r="G22" s="15" t="n"/>
      <c r="H22" s="15" t="n"/>
      <c r="I22" s="15" t="n"/>
      <c r="J22" s="592" t="n"/>
      <c r="K22" s="593" t="n"/>
      <c r="L22" s="286" t="inlineStr">
        <is>
          <t>OCTUBRE</t>
        </is>
      </c>
      <c r="M22" s="287">
        <f>VLOOKUP($C$7,'BASE DE DATOS'!$B$2:$AB$702,23,0)</f>
        <v/>
      </c>
      <c r="O22" s="15" t="n"/>
      <c r="P22" s="15" t="n"/>
      <c r="Q22" s="15" t="n"/>
    </row>
    <row r="23" ht="15.75" customHeight="1" s="308">
      <c r="H23" s="592" t="n"/>
      <c r="I23" s="592" t="n"/>
      <c r="J23" s="592" t="n"/>
      <c r="K23" s="593" t="n"/>
      <c r="L23" s="286" t="inlineStr">
        <is>
          <t>NOVIEMBRE</t>
        </is>
      </c>
      <c r="M23" s="287">
        <f>VLOOKUP($C$7,'BASE DE DATOS'!$B$2:$AB$702,24,0)</f>
        <v/>
      </c>
      <c r="O23" s="15" t="n"/>
      <c r="P23" s="15" t="n"/>
      <c r="Q23" s="15" t="n"/>
    </row>
    <row r="24" ht="15.75" customHeight="1" s="308">
      <c r="A24" s="407" t="n"/>
      <c r="B24" s="407" t="n"/>
      <c r="C24" s="19" t="n"/>
      <c r="D24" s="19" t="n"/>
      <c r="E24" s="19" t="n"/>
      <c r="L24" s="286" t="inlineStr">
        <is>
          <t>DICIEMBRE</t>
        </is>
      </c>
      <c r="M24" s="287">
        <f>VLOOKUP($C$7,'BASE DE DATOS'!$B$2:$AB$702,25,0)</f>
        <v/>
      </c>
      <c r="O24" s="15" t="n"/>
      <c r="P24" s="15" t="n"/>
      <c r="Q24" s="15" t="n"/>
    </row>
    <row r="25" ht="18.75" customHeight="1" s="308">
      <c r="A25" s="278" t="n"/>
      <c r="B25" s="278" t="n"/>
      <c r="C25" s="428" t="inlineStr">
        <is>
          <t>CARLOS LOPEZ SANTOS</t>
        </is>
      </c>
      <c r="D25" s="594" t="n"/>
      <c r="E25" s="594" t="n"/>
      <c r="F25" s="406" t="n"/>
      <c r="G25" s="429" t="n"/>
      <c r="H25" s="407" t="n"/>
      <c r="I25" s="430" t="inlineStr">
        <is>
          <t>SELLO</t>
        </is>
      </c>
      <c r="J25" s="407" t="n"/>
      <c r="O25" s="15" t="n"/>
      <c r="P25" s="15" t="n"/>
      <c r="Q25" s="15" t="n"/>
    </row>
    <row r="26" ht="18.75" customHeight="1" s="308">
      <c r="A26" s="278" t="n"/>
      <c r="B26" s="278" t="n"/>
      <c r="C26" s="430" t="n"/>
      <c r="D26" s="430" t="n"/>
      <c r="E26" s="430" t="n"/>
      <c r="F26" s="406" t="n"/>
      <c r="G26" s="429" t="n"/>
      <c r="H26" s="429" t="n"/>
      <c r="I26" s="430" t="n"/>
      <c r="J26" s="430" t="n"/>
      <c r="K26" s="264" t="n"/>
      <c r="O26" s="15" t="n"/>
      <c r="P26" s="15" t="n"/>
      <c r="Q26" s="15" t="n"/>
    </row>
    <row r="27" ht="18.75" customHeight="1" s="308">
      <c r="A27" s="278" t="inlineStr">
        <is>
          <t>Nota: Es necesario conservar este comprobante, debera presentarlo en su proximo pago para cualquier aclaración.</t>
        </is>
      </c>
      <c r="B27" s="278" t="n"/>
      <c r="C27" s="430" t="n"/>
      <c r="D27" s="430" t="n"/>
      <c r="E27" s="430" t="n"/>
      <c r="F27" s="406" t="n"/>
      <c r="G27" s="429" t="n"/>
      <c r="H27" s="429" t="n"/>
      <c r="I27" s="430" t="n"/>
      <c r="J27" s="430" t="n"/>
      <c r="K27" s="264" t="inlineStr">
        <is>
          <t>USUARIO</t>
        </is>
      </c>
      <c r="O27" s="15" t="n"/>
      <c r="P27" s="15" t="n"/>
      <c r="Q27" s="15" t="n"/>
    </row>
    <row r="28" ht="18.75" customHeight="1" s="308">
      <c r="A28" s="278" t="n"/>
      <c r="B28" s="278" t="n"/>
      <c r="C28" s="430" t="n"/>
      <c r="D28" s="430" t="n"/>
      <c r="E28" s="430" t="n"/>
      <c r="F28" s="406" t="n"/>
      <c r="G28" s="429" t="n"/>
      <c r="H28" s="429" t="n"/>
      <c r="I28" s="430" t="n"/>
      <c r="J28" s="430" t="n"/>
      <c r="O28" s="15" t="n"/>
      <c r="P28" s="15" t="n"/>
      <c r="Q28" s="15" t="n"/>
    </row>
    <row r="29">
      <c r="H29" s="592" t="n"/>
      <c r="I29" s="592" t="n"/>
      <c r="J29" s="592" t="n"/>
      <c r="K29" s="593" t="n"/>
      <c r="N29" s="595" t="n"/>
      <c r="O29" s="15" t="n"/>
      <c r="P29" s="15" t="n"/>
      <c r="Q29" s="15" t="n"/>
    </row>
    <row r="30" ht="15" customHeight="1" s="308">
      <c r="A30" s="221" t="n"/>
      <c r="B30" s="221" t="n"/>
      <c r="C30" s="221" t="n"/>
      <c r="D30" s="221" t="n"/>
      <c r="E30" s="257" t="inlineStr">
        <is>
          <t xml:space="preserve">      COMITÉ DE AGUA POTABLE Y ALCANTARILLADO</t>
        </is>
      </c>
      <c r="G30" s="255" t="n"/>
      <c r="H30" s="255" t="n"/>
      <c r="I30" s="255" t="n"/>
      <c r="J30" s="255" t="n"/>
      <c r="K30" s="255" t="n"/>
    </row>
    <row r="31" ht="20.25" customHeight="1" s="308">
      <c r="A31" s="24" t="n"/>
      <c r="B31" s="24" t="n"/>
      <c r="C31" s="24" t="n"/>
      <c r="D31" s="24" t="n"/>
      <c r="E31" s="257" t="inlineStr">
        <is>
          <t xml:space="preserve"> DEL BARRIO DE SAN ANTONIO TECAMACHALCO, PUE.</t>
        </is>
      </c>
      <c r="F31" s="257" t="n"/>
      <c r="G31" s="256" t="n"/>
      <c r="H31" s="256" t="n"/>
      <c r="I31" s="256" t="n"/>
      <c r="J31" s="256" t="n"/>
      <c r="K31" s="256" t="n"/>
    </row>
    <row r="32" ht="20.1" customHeight="1" s="308">
      <c r="A32" s="24" t="n"/>
      <c r="B32" s="24" t="n"/>
      <c r="C32" s="24" t="n"/>
      <c r="D32" s="24" t="n"/>
      <c r="E32" s="24" t="n"/>
      <c r="F32" s="445" t="n"/>
      <c r="G32" s="407" t="n"/>
      <c r="H32" s="407" t="n"/>
      <c r="I32" s="407" t="n"/>
      <c r="J32" s="407" t="n"/>
      <c r="K32" s="40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27" customHeight="1" s="308">
      <c r="H34" s="25" t="inlineStr">
        <is>
          <t>FECHA:</t>
        </is>
      </c>
      <c r="I34" s="235">
        <f>TODAY()</f>
        <v/>
      </c>
      <c r="J34" s="235" t="n"/>
      <c r="K34" s="236" t="n"/>
    </row>
    <row r="35">
      <c r="F35" s="565" t="n"/>
      <c r="G35" s="565" t="n"/>
      <c r="H35" s="565" t="n"/>
      <c r="I35" s="565" t="n"/>
      <c r="J35" s="565" t="n"/>
      <c r="K35" s="565" t="n"/>
    </row>
    <row r="36" ht="18.75" customHeight="1" s="308">
      <c r="A36" s="237" t="inlineStr">
        <is>
          <t>USUARIO No.</t>
        </is>
      </c>
      <c r="B36" s="220" t="n"/>
      <c r="C36" s="268">
        <f>C7</f>
        <v/>
      </c>
      <c r="D36" s="231" t="n"/>
      <c r="E36" s="220" t="n"/>
      <c r="F36" s="220" t="n"/>
      <c r="G36" s="220" t="n"/>
      <c r="H36" s="220" t="n"/>
      <c r="I36" s="220" t="n"/>
      <c r="J36" s="10" t="inlineStr">
        <is>
          <t>No.</t>
        </is>
      </c>
      <c r="K36" s="317">
        <f>K7</f>
        <v/>
      </c>
    </row>
    <row r="37" hidden="1" ht="1.5" customFormat="1" customHeight="1" s="279"/>
    <row r="38" ht="24" customFormat="1" customHeight="1" s="279">
      <c r="A38" s="206" t="inlineStr">
        <is>
          <t>NOMBRE:</t>
        </is>
      </c>
      <c r="B38" s="206" t="n"/>
      <c r="C38" s="228">
        <f>VLOOKUP($C$7,'BASE DE DATOS'!$B$2:$C$702,2,0)</f>
        <v/>
      </c>
      <c r="D38" s="228" t="n"/>
      <c r="E38" s="205" t="n"/>
      <c r="F38" s="241" t="n"/>
      <c r="G38" s="241" t="n"/>
      <c r="H38" s="229">
        <f>VLOOKUP(C36,'BASE DE DATOS'!$B$2:$M$685,12,0)</f>
        <v/>
      </c>
      <c r="I38" s="205" t="n"/>
      <c r="J38" s="205" t="n"/>
      <c r="K38" s="205" t="n"/>
    </row>
    <row r="39" ht="15" customFormat="1" customHeight="1" s="279">
      <c r="A39" s="207" t="n"/>
      <c r="B39" s="207" t="n"/>
      <c r="C39" s="208" t="n"/>
      <c r="D39" s="208" t="n"/>
      <c r="E39" s="208" t="n"/>
      <c r="F39" s="209" t="n"/>
      <c r="G39" s="209" t="n"/>
      <c r="H39" s="209" t="n"/>
      <c r="I39" s="209" t="n"/>
      <c r="J39" s="209" t="n"/>
      <c r="K39" s="209" t="n"/>
    </row>
    <row r="40" ht="15" customFormat="1" customHeight="1" s="279" thickBot="1">
      <c r="A40" s="240" t="inlineStr">
        <is>
          <t>TOMAS:</t>
        </is>
      </c>
      <c r="B40" s="484">
        <f>B11</f>
        <v/>
      </c>
      <c r="C40" s="241">
        <f>C11</f>
        <v/>
      </c>
      <c r="D40" s="223" t="n"/>
      <c r="E40" s="527" t="n"/>
      <c r="F40" s="209" t="n"/>
      <c r="G40" s="209" t="n"/>
      <c r="H40" s="529" t="n"/>
      <c r="I40" s="209" t="n"/>
      <c r="J40" s="209" t="n"/>
      <c r="K40" s="209" t="n"/>
    </row>
    <row r="41" ht="23.25" customFormat="1" customHeight="1" s="279">
      <c r="A41" s="334">
        <f>A12</f>
        <v/>
      </c>
      <c r="B41" s="566" t="n"/>
      <c r="C41" s="567" t="n"/>
      <c r="D41" s="568">
        <f>D12</f>
        <v/>
      </c>
      <c r="E41" s="265">
        <f>E12</f>
        <v/>
      </c>
      <c r="F41" s="569">
        <f>F12</f>
        <v/>
      </c>
      <c r="G41" s="569">
        <f>G12</f>
        <v/>
      </c>
      <c r="H41" s="569">
        <f>H12</f>
        <v/>
      </c>
      <c r="I41" s="334">
        <f>I12</f>
        <v/>
      </c>
      <c r="J41" s="334">
        <f>J12</f>
        <v/>
      </c>
      <c r="K41" s="334">
        <f>K12</f>
        <v/>
      </c>
    </row>
    <row r="42" ht="18" customFormat="1" customHeight="1" s="279">
      <c r="A42" s="570" t="n"/>
      <c r="C42" s="571" t="n"/>
      <c r="D42" s="572" t="n"/>
      <c r="E42" s="266">
        <f>E13</f>
        <v/>
      </c>
      <c r="F42" s="573" t="n"/>
      <c r="G42" s="573" t="n"/>
      <c r="H42" s="573" t="n"/>
      <c r="I42" s="574" t="n"/>
      <c r="J42" s="574" t="n"/>
      <c r="K42" s="574" t="n"/>
    </row>
    <row r="43" ht="24" customFormat="1" customHeight="1" s="279" thickBot="1">
      <c r="A43" s="575" t="n"/>
      <c r="B43" s="576" t="n"/>
      <c r="C43" s="577" t="n"/>
      <c r="D43" s="578">
        <f>D14</f>
        <v/>
      </c>
      <c r="E43" s="238">
        <f>E14</f>
        <v/>
      </c>
      <c r="F43" s="222">
        <f>F14</f>
        <v/>
      </c>
      <c r="G43" s="222">
        <f>G14</f>
        <v/>
      </c>
      <c r="H43" s="222">
        <f>H14</f>
        <v/>
      </c>
      <c r="I43" s="579" t="n"/>
      <c r="J43" s="579" t="n"/>
      <c r="K43" s="579" t="n"/>
    </row>
    <row r="44" ht="27" customFormat="1" customHeight="1" s="279">
      <c r="A44" s="282">
        <f>A15</f>
        <v/>
      </c>
      <c r="B44" s="230" t="n"/>
      <c r="C44" s="210" t="n"/>
      <c r="D44" s="505" t="n"/>
      <c r="E44" s="580">
        <f>E15</f>
        <v/>
      </c>
      <c r="F44" s="581">
        <f>F15</f>
        <v/>
      </c>
      <c r="G44" s="581">
        <f>G15</f>
        <v/>
      </c>
      <c r="H44" s="596">
        <f>H15</f>
        <v/>
      </c>
      <c r="I44" s="597" t="n"/>
      <c r="J44" s="598">
        <f>J15</f>
        <v/>
      </c>
      <c r="K44" s="583">
        <f>K15</f>
        <v/>
      </c>
      <c r="N44" s="407" t="n"/>
      <c r="O44" s="407" t="n"/>
      <c r="P44" s="407" t="n"/>
      <c r="Q44" s="407" t="n"/>
      <c r="R44" s="407" t="n"/>
      <c r="S44" s="407" t="n"/>
      <c r="T44" s="407" t="n"/>
    </row>
    <row r="45" ht="23.25" customFormat="1" customHeight="1" s="279">
      <c r="A45" s="288">
        <f>A16</f>
        <v/>
      </c>
      <c r="B45" s="281" t="n"/>
      <c r="C45" s="251" t="n"/>
      <c r="D45" s="253" t="n"/>
      <c r="E45" s="251" t="n"/>
      <c r="F45" s="584" t="n"/>
      <c r="G45" s="217" t="n"/>
      <c r="H45" s="217" t="n"/>
      <c r="I45" s="584">
        <f>I16</f>
        <v/>
      </c>
      <c r="J45" s="585">
        <f>J16</f>
        <v/>
      </c>
      <c r="K45" s="599">
        <f>K16</f>
        <v/>
      </c>
      <c r="M45" s="407" t="n"/>
      <c r="N45" s="407" t="n"/>
      <c r="O45" s="407" t="n"/>
      <c r="P45" s="407" t="n"/>
      <c r="Q45" s="407" t="n"/>
      <c r="R45" s="407" t="n"/>
      <c r="S45" s="407" t="n"/>
      <c r="T45" s="407" t="n"/>
    </row>
    <row r="46" ht="19.5" customFormat="1" customHeight="1" s="279">
      <c r="A46" s="250">
        <f>A17</f>
        <v/>
      </c>
      <c r="B46" s="232">
        <f>B17</f>
        <v/>
      </c>
      <c r="C46" s="233" t="n"/>
      <c r="D46" s="253" t="n"/>
      <c r="E46" s="251" t="n"/>
      <c r="F46" s="584" t="n"/>
      <c r="G46" s="217" t="n"/>
      <c r="H46" s="217" t="n"/>
      <c r="I46" s="584">
        <f>I17</f>
        <v/>
      </c>
      <c r="J46" s="585" t="n"/>
      <c r="K46" s="599">
        <f>K17</f>
        <v/>
      </c>
      <c r="M46" s="407" t="n"/>
      <c r="N46" s="407" t="n"/>
      <c r="O46" s="407" t="n"/>
      <c r="P46" s="407" t="n"/>
      <c r="Q46" s="407" t="n"/>
      <c r="R46" s="407" t="n"/>
      <c r="S46" s="407" t="n"/>
      <c r="T46" s="407" t="n"/>
    </row>
    <row r="47" ht="19.5" customFormat="1" customHeight="1" s="279" thickBot="1">
      <c r="A47" s="211" t="n"/>
      <c r="B47" s="212" t="n"/>
      <c r="C47" s="212" t="n"/>
      <c r="D47" s="254" t="n"/>
      <c r="E47" s="252" t="n"/>
      <c r="F47" s="587" t="n"/>
      <c r="G47" s="213" t="n"/>
      <c r="H47" s="213" t="n"/>
      <c r="I47" s="587" t="n"/>
      <c r="J47" s="588" t="n"/>
      <c r="K47" s="589" t="n"/>
    </row>
    <row r="48" ht="11.25" customFormat="1" customHeight="1" s="15">
      <c r="J48" s="443">
        <f>J19</f>
        <v/>
      </c>
      <c r="K48" s="600">
        <f>K19</f>
        <v/>
      </c>
    </row>
    <row r="49" ht="12" customFormat="1" customHeight="1" s="15" thickBot="1">
      <c r="J49" s="407" t="n"/>
      <c r="K49" s="591" t="n"/>
    </row>
    <row r="50" ht="12.75" customFormat="1" customHeight="1" s="15" thickTop="1">
      <c r="H50" s="279" t="n"/>
    </row>
    <row r="51" ht="15.75" customHeight="1" s="308">
      <c r="G51" s="15" t="n"/>
      <c r="H51" s="15" t="n"/>
      <c r="I51" s="15" t="n"/>
      <c r="J51" s="592" t="n"/>
      <c r="K51" s="593" t="n"/>
      <c r="L51" s="317" t="n"/>
      <c r="O51" s="15" t="n"/>
      <c r="P51" s="15" t="n"/>
      <c r="Q51" s="15" t="n"/>
    </row>
    <row r="52">
      <c r="H52" s="592" t="n"/>
      <c r="I52" s="592" t="n"/>
      <c r="J52" s="592" t="n"/>
      <c r="K52" s="593" t="n"/>
      <c r="O52" s="15" t="n"/>
      <c r="P52" s="15" t="n"/>
      <c r="Q52" s="15" t="n"/>
    </row>
    <row r="53">
      <c r="A53" s="407" t="n"/>
      <c r="B53" s="407" t="n"/>
      <c r="C53" s="19" t="n"/>
      <c r="D53" s="19" t="n"/>
      <c r="E53" s="19" t="n"/>
      <c r="O53" s="15" t="n"/>
      <c r="P53" s="15" t="n"/>
      <c r="Q53" s="15" t="n"/>
    </row>
    <row r="54" ht="18.75" customHeight="1" s="308">
      <c r="A54" s="278" t="n"/>
      <c r="B54" s="278" t="n"/>
      <c r="C54" s="428">
        <f>C25</f>
        <v/>
      </c>
      <c r="D54" s="594" t="n"/>
      <c r="E54" s="594" t="n"/>
      <c r="F54" s="406" t="n"/>
      <c r="G54" s="429" t="n"/>
      <c r="H54" s="407" t="n"/>
      <c r="I54" s="430">
        <f>I25</f>
        <v/>
      </c>
      <c r="J54" s="407" t="n"/>
      <c r="O54" s="15" t="n"/>
      <c r="P54" s="15" t="n"/>
      <c r="Q54" s="15" t="n"/>
    </row>
    <row r="55" ht="13.5" customHeight="1" s="308">
      <c r="K55" s="271" t="n"/>
    </row>
    <row r="56" ht="12.75" customHeight="1" s="308">
      <c r="A56" s="278">
        <f>A27</f>
        <v/>
      </c>
      <c r="K56" s="272" t="inlineStr">
        <is>
          <t>COMITÉ</t>
        </is>
      </c>
    </row>
  </sheetData>
  <mergeCells count="29">
    <mergeCell ref="C54:E54"/>
    <mergeCell ref="F3:K3"/>
    <mergeCell ref="A41:C43"/>
    <mergeCell ref="F32:K32"/>
    <mergeCell ref="F12:F13"/>
    <mergeCell ref="H41:H42"/>
    <mergeCell ref="B18:C18"/>
    <mergeCell ref="J12:J14"/>
    <mergeCell ref="I54:J54"/>
    <mergeCell ref="I25:J25"/>
    <mergeCell ref="A12:C14"/>
    <mergeCell ref="D41:D42"/>
    <mergeCell ref="F41:F42"/>
    <mergeCell ref="D12:D13"/>
    <mergeCell ref="K48:K49"/>
    <mergeCell ref="H12:H13"/>
    <mergeCell ref="G41:G42"/>
    <mergeCell ref="I41:I43"/>
    <mergeCell ref="K19:K20"/>
    <mergeCell ref="K41:K43"/>
    <mergeCell ref="J41:J43"/>
    <mergeCell ref="G54:H54"/>
    <mergeCell ref="G25:H25"/>
    <mergeCell ref="G12:G13"/>
    <mergeCell ref="I12:I14"/>
    <mergeCell ref="K12:K14"/>
    <mergeCell ref="J19:J20"/>
    <mergeCell ref="C25:E25"/>
    <mergeCell ref="J48:J49"/>
  </mergeCells>
  <printOptions horizontalCentered="1"/>
  <pageMargins left="0.2362204724409449" right="0.2362204724409449" top="0.3937007874015748" bottom="0.3937007874015748" header="0" footer="0.3149606299212598"/>
  <pageSetup orientation="portrait" scale="78" horizontalDpi="360" verticalDpi="36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5"/>
  <sheetViews>
    <sheetView zoomScaleNormal="100" workbookViewId="0">
      <selection activeCell="A1" sqref="A1:K2"/>
    </sheetView>
  </sheetViews>
  <sheetFormatPr baseColWidth="10" defaultColWidth="11.42578125" defaultRowHeight="15"/>
  <cols>
    <col width="10.5703125" customWidth="1" style="407" min="1" max="1"/>
    <col width="16.42578125" customWidth="1" style="407" min="2" max="2"/>
    <col width="24" customWidth="1" style="407" min="3" max="3"/>
    <col width="8.28515625" customWidth="1" style="407" min="4" max="4"/>
    <col width="10.140625" customWidth="1" style="407" min="5" max="5"/>
    <col width="8.42578125" bestFit="1" customWidth="1" style="407" min="6" max="6"/>
    <col width="12.28515625" customWidth="1" style="407" min="7" max="7"/>
    <col width="13.7109375" customWidth="1" style="407" min="8" max="8"/>
    <col width="14" customWidth="1" style="407" min="9" max="9"/>
    <col width="9.85546875" customWidth="1" style="407" min="10" max="10"/>
    <col width="9" bestFit="1" customWidth="1" style="407" min="11" max="11"/>
    <col width="11.42578125" customWidth="1" style="407" min="12" max="16384"/>
  </cols>
  <sheetData>
    <row r="1">
      <c r="A1" s="482" t="n"/>
      <c r="B1" s="407" t="n"/>
      <c r="C1" s="407" t="n"/>
      <c r="D1" s="407" t="n"/>
      <c r="E1" s="407" t="n"/>
      <c r="F1" s="407" t="n"/>
      <c r="G1" s="407" t="n"/>
      <c r="H1" s="407" t="n"/>
      <c r="I1" s="407" t="n"/>
      <c r="J1" s="407" t="n"/>
      <c r="K1" s="407" t="n"/>
    </row>
    <row r="2">
      <c r="A2" s="407" t="n"/>
      <c r="B2" s="407" t="n"/>
      <c r="C2" s="407" t="n"/>
      <c r="D2" s="407" t="n"/>
      <c r="E2" s="407" t="n"/>
      <c r="F2" s="407" t="n"/>
      <c r="G2" s="407" t="n"/>
      <c r="H2" s="407" t="n"/>
      <c r="I2" s="407" t="n"/>
      <c r="J2" s="407" t="n"/>
      <c r="K2" s="407" t="n"/>
    </row>
    <row r="3" ht="20.25" customHeight="1" s="308">
      <c r="A3" s="24" t="n"/>
      <c r="B3" s="24" t="n"/>
      <c r="C3" s="24" t="n"/>
      <c r="D3" s="255" t="inlineStr">
        <is>
          <t>COMITÉ DE AGUA POTABLE Y DRENAJE</t>
        </is>
      </c>
      <c r="E3" s="255" t="n"/>
      <c r="F3" s="255" t="n"/>
      <c r="G3" s="255" t="n"/>
      <c r="H3" s="255" t="n"/>
      <c r="I3" s="255" t="n"/>
      <c r="J3" s="255" t="n"/>
      <c r="K3" s="255" t="n"/>
    </row>
    <row r="4" ht="20.25" customHeight="1" s="308">
      <c r="A4" s="24" t="n"/>
      <c r="B4" s="24" t="n"/>
      <c r="C4" s="24" t="n"/>
      <c r="D4" s="255" t="inlineStr">
        <is>
          <t xml:space="preserve"> DEL BARRIO DE SAN ANTONIO TECAMACHALCO, PUE.</t>
        </is>
      </c>
      <c r="E4" s="255" t="n"/>
      <c r="F4" s="255" t="n"/>
      <c r="G4" s="255" t="n"/>
      <c r="H4" s="255" t="n"/>
      <c r="I4" s="255" t="n"/>
      <c r="J4" s="255" t="n"/>
      <c r="K4" s="255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31.5" customHeight="1" s="308">
      <c r="H6" s="25" t="inlineStr">
        <is>
          <t>FECHA:</t>
        </is>
      </c>
      <c r="I6" s="500" t="inlineStr">
        <is>
          <t>15 DE NOVIEMBRE 2023</t>
        </is>
      </c>
      <c r="J6" s="407" t="n"/>
      <c r="K6" s="407" t="n"/>
      <c r="O6" s="407" t="n">
        <v>225</v>
      </c>
    </row>
    <row r="7">
      <c r="D7" s="8" t="n"/>
      <c r="E7" s="565" t="n"/>
      <c r="F7" s="565" t="n"/>
      <c r="G7" s="565" t="n"/>
      <c r="H7" s="565" t="n"/>
      <c r="I7" s="565" t="n"/>
      <c r="J7" s="565" t="n"/>
      <c r="K7" s="565" t="n"/>
      <c r="O7" s="407" t="n">
        <v>840</v>
      </c>
    </row>
    <row r="8" ht="18.75" customHeight="1" s="308">
      <c r="A8" s="483" t="n"/>
      <c r="J8" s="10" t="inlineStr">
        <is>
          <t>No.</t>
        </is>
      </c>
      <c r="K8" s="317" t="n">
        <v>4610</v>
      </c>
      <c r="M8" s="407" t="n">
        <v>2399</v>
      </c>
      <c r="N8" s="407" t="n">
        <v>1</v>
      </c>
      <c r="O8" s="407" t="n">
        <v>840</v>
      </c>
    </row>
    <row r="9" hidden="1" ht="1.5" customFormat="1" customHeight="1" s="279"/>
    <row r="10" ht="24" customFormat="1" customHeight="1" s="279">
      <c r="A10" s="499" t="n"/>
      <c r="B10" s="499" t="inlineStr">
        <is>
          <t>NOMBRE</t>
        </is>
      </c>
      <c r="F10" s="499" t="inlineStr">
        <is>
          <t>DIRECCION</t>
        </is>
      </c>
    </row>
    <row r="11" ht="15" customFormat="1" customHeight="1" s="279">
      <c r="A11" s="484" t="n">
        <v>35</v>
      </c>
      <c r="B11" s="225">
        <f>VLOOKUP(A11,'BASE DE DATOS'!B2:C702,2,0)</f>
        <v/>
      </c>
      <c r="C11" s="223" t="n"/>
      <c r="D11" s="223" t="n"/>
      <c r="E11" s="227">
        <f>VLOOKUP(A11,'BASE DE DATOS'!B2:M685,12,0)</f>
        <v/>
      </c>
      <c r="F11" s="209" t="n"/>
      <c r="G11" s="209" t="n"/>
      <c r="H11" s="209" t="n"/>
      <c r="I11" s="209" t="n"/>
      <c r="J11" s="209" t="n"/>
      <c r="K11" s="209" t="n"/>
    </row>
    <row r="12" ht="15.75" customFormat="1" customHeight="1" s="279" thickBot="1">
      <c r="A12" s="407" t="n"/>
      <c r="B12" s="224" t="n"/>
      <c r="C12" s="224" t="n"/>
      <c r="D12" s="224" t="n"/>
      <c r="E12" s="226" t="n"/>
      <c r="F12" s="226" t="n"/>
      <c r="G12" s="226" t="n"/>
      <c r="H12" s="226" t="n"/>
      <c r="I12" s="226" t="n"/>
      <c r="J12" s="226" t="n"/>
      <c r="K12" s="226" t="n"/>
    </row>
    <row r="13" ht="15.75" customFormat="1" customHeight="1" s="279">
      <c r="A13" s="485" t="inlineStr">
        <is>
          <t>CONCEPTO</t>
        </is>
      </c>
      <c r="B13" s="566" t="n"/>
      <c r="C13" s="641" t="n"/>
      <c r="D13" s="642" t="inlineStr">
        <is>
          <t>TOTAL MESES</t>
        </is>
      </c>
      <c r="E13" s="643" t="inlineStr">
        <is>
          <t>CUOTA</t>
        </is>
      </c>
      <c r="F13" s="642" t="inlineStr">
        <is>
          <t>VACAS</t>
        </is>
      </c>
      <c r="G13" s="644" t="inlineStr">
        <is>
          <t>INQUILINOS</t>
        </is>
      </c>
      <c r="H13" s="644" t="inlineStr">
        <is>
          <t>INASISTENCIA</t>
        </is>
      </c>
      <c r="I13" s="13" t="inlineStr">
        <is>
          <t>DRENAJE Y</t>
        </is>
      </c>
      <c r="J13" s="495" t="inlineStr">
        <is>
          <t>TOTAL</t>
        </is>
      </c>
      <c r="K13" s="641" t="n"/>
      <c r="M13" s="279" t="n">
        <v>2299</v>
      </c>
    </row>
    <row r="14" ht="15.75" customFormat="1" customHeight="1" s="279" thickBot="1">
      <c r="A14" s="645" t="n"/>
      <c r="B14" s="646" t="n"/>
      <c r="C14" s="633" t="n"/>
      <c r="D14" s="579" t="n"/>
      <c r="E14" s="579" t="n"/>
      <c r="F14" s="579" t="n"/>
      <c r="G14" s="647" t="n"/>
      <c r="H14" s="647" t="n"/>
      <c r="I14" s="14" t="inlineStr">
        <is>
          <t>EXTRACCION</t>
        </is>
      </c>
      <c r="J14" s="646" t="n"/>
      <c r="K14" s="633" t="n"/>
      <c r="M14" s="407" t="n">
        <v>1</v>
      </c>
      <c r="N14" s="407" t="n">
        <v>16</v>
      </c>
      <c r="O14" s="407" t="n"/>
      <c r="P14" s="407" t="n"/>
      <c r="Q14" s="407" t="n"/>
      <c r="R14" s="407" t="n"/>
      <c r="S14" s="407" t="n"/>
      <c r="T14" s="407" t="n"/>
    </row>
    <row r="15" ht="15" customFormat="1" customHeight="1" s="279">
      <c r="A15" s="648" t="inlineStr">
        <is>
          <t>PAGO DE AGUA POTABLE DE JUNIO DEL 2023 A JUNIO DEL 2024.</t>
        </is>
      </c>
      <c r="B15" s="630" t="n"/>
      <c r="C15" s="649" t="n"/>
      <c r="D15" s="650" t="n">
        <v>13</v>
      </c>
      <c r="E15" s="651" t="n">
        <v>60</v>
      </c>
      <c r="F15" s="652" t="n">
        <v>0</v>
      </c>
      <c r="G15" s="653" t="n">
        <v>0</v>
      </c>
      <c r="H15" s="653" t="inlineStr">
        <is>
          <t>-</t>
        </is>
      </c>
      <c r="I15" s="629" t="n">
        <v>0</v>
      </c>
      <c r="J15" s="654" t="n">
        <v>780</v>
      </c>
      <c r="K15" s="567" t="n"/>
      <c r="M15" s="407" t="n"/>
      <c r="N15" s="407" t="n">
        <v>14</v>
      </c>
      <c r="O15" s="407" t="n"/>
      <c r="P15" s="407" t="n"/>
      <c r="Q15" s="407" t="n"/>
      <c r="R15" s="407" t="n"/>
      <c r="S15" s="407" t="n"/>
      <c r="T15" s="407" t="n"/>
    </row>
    <row r="16" ht="42.75" customFormat="1" customHeight="1" s="279" thickBot="1">
      <c r="A16" s="655" t="n"/>
      <c r="B16" s="656" t="n"/>
      <c r="C16" s="657" t="n"/>
      <c r="D16" s="658" t="n"/>
      <c r="E16" s="658" t="n"/>
      <c r="F16" s="658" t="n"/>
      <c r="G16" s="659" t="n"/>
      <c r="H16" s="659" t="n"/>
      <c r="I16" s="655" t="n"/>
      <c r="J16" s="575" t="n"/>
      <c r="K16" s="577" t="n"/>
    </row>
    <row r="17" hidden="1" ht="11.25" customFormat="1" customHeight="1" s="15">
      <c r="J17" s="82" t="inlineStr">
        <is>
          <t> </t>
        </is>
      </c>
    </row>
    <row r="18" ht="11.25" customFormat="1" customHeight="1" s="15">
      <c r="M18" s="660" t="n"/>
    </row>
    <row r="19" ht="11.25" customFormat="1" customHeight="1" s="15"/>
    <row r="20" ht="12" customFormat="1" customHeight="1" s="15">
      <c r="H20" s="279" t="n"/>
      <c r="N20" s="15">
        <f>27*70</f>
        <v/>
      </c>
      <c r="O20" s="15">
        <f>N20*3</f>
        <v/>
      </c>
    </row>
    <row r="21" ht="16.5" customHeight="1" s="308" thickBot="1">
      <c r="F21" s="15" t="n"/>
      <c r="G21" s="15" t="n"/>
      <c r="H21" s="15" t="n"/>
      <c r="I21" s="15" t="n"/>
      <c r="J21" s="592" t="n"/>
      <c r="K21" s="593" t="n"/>
      <c r="L21" s="317">
        <f>2599+1</f>
        <v/>
      </c>
    </row>
    <row r="22">
      <c r="H22" s="592" t="n"/>
      <c r="I22" s="592" t="n"/>
      <c r="J22" s="592" t="n"/>
      <c r="K22" s="593" t="n"/>
      <c r="M22" s="407">
        <f>70*24</f>
        <v/>
      </c>
      <c r="N22" s="407" t="n">
        <v>2500</v>
      </c>
      <c r="O22" s="648" t="inlineStr">
        <is>
          <t>PAGO DE NUEVA TOMA DE AGUA POTABLE.</t>
        </is>
      </c>
      <c r="P22" s="630" t="n"/>
      <c r="Q22" s="649" t="n"/>
    </row>
    <row r="23" ht="15.75" customHeight="1" s="308" thickBot="1">
      <c r="A23" s="407" t="n"/>
      <c r="B23" s="19" t="n"/>
      <c r="C23" s="19" t="n"/>
      <c r="M23" s="407" t="n">
        <v>840</v>
      </c>
      <c r="O23" s="655" t="n"/>
      <c r="P23" s="656" t="n"/>
      <c r="Q23" s="657" t="n"/>
    </row>
    <row r="24" ht="19.5" customHeight="1" s="308" thickBot="1">
      <c r="A24" s="278" t="n"/>
      <c r="B24" s="428" t="inlineStr">
        <is>
          <t>TOMAS RAFAEL MOYA LOPEZ</t>
        </is>
      </c>
      <c r="C24" s="594" t="n"/>
      <c r="D24" s="21" t="n"/>
      <c r="E24" s="406" t="n"/>
      <c r="F24" s="429" t="n"/>
      <c r="G24" s="407" t="n"/>
      <c r="H24" s="407" t="n"/>
      <c r="I24" s="430" t="inlineStr">
        <is>
          <t>SELLO</t>
        </is>
      </c>
      <c r="J24" s="407" t="n"/>
      <c r="M24" s="407" t="n">
        <v>150</v>
      </c>
    </row>
    <row r="25">
      <c r="H25" s="592" t="n"/>
      <c r="I25" s="592" t="n"/>
      <c r="J25" s="592" t="n"/>
      <c r="K25" s="593" t="n"/>
      <c r="M25" s="407">
        <f>M22-200</f>
        <v/>
      </c>
      <c r="N25" s="595" t="n">
        <v>300</v>
      </c>
      <c r="O25" s="648" t="inlineStr">
        <is>
          <t>COOPERACION PARA SECCIONAR RED DE AGUA POTABLE</t>
        </is>
      </c>
      <c r="P25" s="630" t="n"/>
      <c r="Q25" s="649" t="n"/>
    </row>
    <row r="26" ht="15.75" customHeight="1" s="308" thickBot="1">
      <c r="H26" s="592" t="n"/>
      <c r="I26" s="592" t="n"/>
      <c r="J26" s="592" t="n"/>
      <c r="K26" s="593" t="n"/>
      <c r="M26" s="407" t="n">
        <v>2</v>
      </c>
      <c r="O26" s="655" t="n"/>
      <c r="P26" s="656" t="n"/>
      <c r="Q26" s="657" t="n"/>
    </row>
    <row r="27" ht="15.75" customHeight="1" s="308" thickBot="1">
      <c r="H27" s="592" t="n"/>
      <c r="I27" s="592" t="n"/>
      <c r="J27" s="592" t="n"/>
      <c r="K27" s="593" t="n"/>
      <c r="M27" s="592">
        <f>J15*M26</f>
        <v/>
      </c>
    </row>
    <row r="28">
      <c r="H28" s="592" t="n"/>
      <c r="I28" s="592" t="n"/>
      <c r="J28" s="592" t="n"/>
      <c r="K28" s="593" t="n"/>
      <c r="O28" s="648" t="inlineStr">
        <is>
          <t>PAGO DE AGUA POTABLE DE ENERO A DICIEMBRE DEL 2022.</t>
        </is>
      </c>
      <c r="P28" s="630" t="n"/>
      <c r="Q28" s="649" t="n"/>
    </row>
    <row r="29" ht="15.75" customHeight="1" s="308" thickBot="1">
      <c r="H29" s="592" t="n"/>
      <c r="I29" s="592" t="n"/>
      <c r="J29" s="592" t="n"/>
      <c r="K29" s="593" t="n"/>
      <c r="O29" s="655" t="n"/>
      <c r="P29" s="656" t="n"/>
      <c r="Q29" s="657" t="n"/>
    </row>
    <row r="30" ht="15.75" customHeight="1" s="308" thickBot="1">
      <c r="H30" s="592" t="n"/>
      <c r="I30" s="592" t="n"/>
      <c r="J30" s="592" t="n"/>
      <c r="K30" s="593" t="n"/>
      <c r="M30" s="407">
        <f>1000/70</f>
        <v/>
      </c>
    </row>
    <row r="31">
      <c r="H31" s="592" t="n"/>
      <c r="I31" s="592" t="n"/>
      <c r="J31" s="592" t="n"/>
      <c r="K31" s="593" t="n"/>
      <c r="N31" s="595" t="n">
        <v>150</v>
      </c>
      <c r="O31" s="648" t="inlineStr">
        <is>
          <t>COOPERACION DE TUBERIA PARA POZO.</t>
        </is>
      </c>
      <c r="P31" s="630" t="n"/>
      <c r="Q31" s="649" t="n"/>
    </row>
    <row r="32" ht="15.75" customHeight="1" s="308" thickBot="1">
      <c r="H32" s="592" t="n"/>
      <c r="I32" s="592" t="n"/>
      <c r="J32" s="592" t="n"/>
      <c r="K32" s="593" t="n"/>
      <c r="O32" s="655" t="n"/>
      <c r="P32" s="656" t="n"/>
      <c r="Q32" s="657" t="n"/>
    </row>
    <row r="33" ht="15.75" customHeight="1" s="308" thickBot="1">
      <c r="H33" s="592" t="n"/>
      <c r="I33" s="592" t="n"/>
      <c r="J33" s="592" t="n"/>
      <c r="K33" s="593" t="n"/>
    </row>
    <row r="34">
      <c r="H34" s="592" t="n"/>
      <c r="I34" s="592" t="n"/>
      <c r="J34" s="592" t="n"/>
      <c r="K34" s="593" t="n"/>
      <c r="M34" s="407" t="n">
        <v>1120</v>
      </c>
      <c r="O34" s="648" t="inlineStr">
        <is>
          <t>PAGO DE TOMA NUEVA.</t>
        </is>
      </c>
      <c r="P34" s="630" t="n"/>
      <c r="Q34" s="649" t="n"/>
    </row>
    <row r="35" ht="15.75" customHeight="1" s="308" thickBot="1">
      <c r="K35" s="593" t="n"/>
      <c r="M35" s="407" t="n">
        <v>200</v>
      </c>
      <c r="O35" s="655" t="n"/>
      <c r="P35" s="656" t="n"/>
      <c r="Q35" s="657" t="n"/>
    </row>
    <row r="36">
      <c r="K36" s="593" t="n"/>
      <c r="M36" s="407">
        <f>M34-M35</f>
        <v/>
      </c>
    </row>
    <row r="39">
      <c r="N39" s="407" t="n">
        <v>1000</v>
      </c>
    </row>
    <row r="40">
      <c r="N40" s="407" t="n">
        <v>14</v>
      </c>
    </row>
    <row r="44">
      <c r="N44" s="407" t="n">
        <v>2240</v>
      </c>
    </row>
    <row r="45">
      <c r="N45" s="407" t="n">
        <v>832</v>
      </c>
    </row>
  </sheetData>
  <mergeCells count="29">
    <mergeCell ref="F15:F16"/>
    <mergeCell ref="E13:E14"/>
    <mergeCell ref="G13:G14"/>
    <mergeCell ref="A15:C16"/>
    <mergeCell ref="O34:Q35"/>
    <mergeCell ref="O28:Q29"/>
    <mergeCell ref="D13:D14"/>
    <mergeCell ref="E15:E16"/>
    <mergeCell ref="A8:I8"/>
    <mergeCell ref="G15:G16"/>
    <mergeCell ref="D15:D16"/>
    <mergeCell ref="F13:F14"/>
    <mergeCell ref="H13:H14"/>
    <mergeCell ref="I24:J24"/>
    <mergeCell ref="H15:H16"/>
    <mergeCell ref="O25:Q26"/>
    <mergeCell ref="J13:K14"/>
    <mergeCell ref="A1:K2"/>
    <mergeCell ref="I6:K6"/>
    <mergeCell ref="B24:C24"/>
    <mergeCell ref="O22:Q23"/>
    <mergeCell ref="F10:K10"/>
    <mergeCell ref="O31:Q32"/>
    <mergeCell ref="J15:K16"/>
    <mergeCell ref="I15:I16"/>
    <mergeCell ref="A13:C14"/>
    <mergeCell ref="B10:E10"/>
    <mergeCell ref="A11:A12"/>
    <mergeCell ref="F24:H24"/>
  </mergeCells>
  <pageMargins left="0.2362204724409449" right="0.2362204724409449" top="0.6299212598425197" bottom="0.7480314960629921" header="0.3149606299212598" footer="0.3149606299212598"/>
  <pageSetup orientation="portrait" scale="74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48"/>
  <sheetViews>
    <sheetView topLeftCell="A127" workbookViewId="0">
      <selection activeCell="C326" sqref="C326"/>
    </sheetView>
  </sheetViews>
  <sheetFormatPr baseColWidth="10" defaultColWidth="10.7109375" defaultRowHeight="15"/>
  <cols>
    <col width="38.7109375" customWidth="1" style="308" min="3" max="3"/>
  </cols>
  <sheetData>
    <row r="1">
      <c r="A1" t="inlineStr">
        <is>
          <t>COMENTARIO</t>
        </is>
      </c>
      <c r="B1" s="423" t="inlineStr">
        <is>
          <t>No. USUARIO</t>
        </is>
      </c>
      <c r="C1" s="423" t="inlineStr">
        <is>
          <t>NOMBRE</t>
        </is>
      </c>
      <c r="D1" s="563" t="n"/>
      <c r="E1" s="661" t="n"/>
      <c r="F1" s="423" t="inlineStr">
        <is>
          <t>TOMA</t>
        </is>
      </c>
      <c r="G1" s="423" t="inlineStr">
        <is>
          <t>CONAGUA</t>
        </is>
      </c>
      <c r="H1" s="423" t="inlineStr">
        <is>
          <t>DRENAJE</t>
        </is>
      </c>
      <c r="I1" t="inlineStr">
        <is>
          <t>HIDRANTE</t>
        </is>
      </c>
      <c r="J1" s="117" t="inlineStr">
        <is>
          <t xml:space="preserve">INQUILINO </t>
        </is>
      </c>
      <c r="K1" s="423" t="inlineStr">
        <is>
          <t>VACAS</t>
        </is>
      </c>
      <c r="L1" s="423" t="n"/>
      <c r="M1" s="423" t="inlineStr">
        <is>
          <t>DIRECCION</t>
        </is>
      </c>
      <c r="N1" s="423" t="inlineStr">
        <is>
          <t>AÑO</t>
        </is>
      </c>
      <c r="O1" t="inlineStr">
        <is>
          <t>ENERO</t>
        </is>
      </c>
      <c r="P1" t="inlineStr">
        <is>
          <t>FEBRERO</t>
        </is>
      </c>
      <c r="Q1" t="inlineStr">
        <is>
          <t>MARZO</t>
        </is>
      </c>
      <c r="R1" t="inlineStr">
        <is>
          <t>ABRIL</t>
        </is>
      </c>
      <c r="S1" t="inlineStr">
        <is>
          <t>MAYO</t>
        </is>
      </c>
      <c r="T1" t="inlineStr">
        <is>
          <t>JUNIO</t>
        </is>
      </c>
      <c r="U1" t="inlineStr">
        <is>
          <t>JULIO</t>
        </is>
      </c>
      <c r="V1" t="inlineStr">
        <is>
          <t>AGOSTO</t>
        </is>
      </c>
      <c r="W1" t="inlineStr">
        <is>
          <t>SEPTIEMBRE</t>
        </is>
      </c>
      <c r="X1" t="inlineStr">
        <is>
          <t>OCTUBRE</t>
        </is>
      </c>
      <c r="Y1" t="inlineStr">
        <is>
          <t>NOVIEMBRE</t>
        </is>
      </c>
      <c r="Z1" t="inlineStr">
        <is>
          <t>DICIEMBRE</t>
        </is>
      </c>
    </row>
    <row r="2">
      <c r="B2" s="423" t="n">
        <v>1</v>
      </c>
      <c r="C2" t="inlineStr">
        <is>
          <t>ABUNDIO CRESCENCIO LORENZO</t>
        </is>
      </c>
      <c r="D2" s="540" t="n"/>
      <c r="E2" s="541" t="n"/>
      <c r="F2" s="423" t="n">
        <v>1</v>
      </c>
      <c r="G2" s="563" t="n">
        <v>320</v>
      </c>
      <c r="H2" s="423" t="n"/>
      <c r="J2" s="117" t="n"/>
      <c r="L2" t="inlineStr">
        <is>
          <t> </t>
        </is>
      </c>
      <c r="M2" t="inlineStr">
        <is>
          <t>15 PONIENTE ESQ, 7 SUR</t>
        </is>
      </c>
      <c r="N2" t="n">
        <v>2022</v>
      </c>
      <c r="O2" t="inlineStr">
        <is>
          <t>PAGADO</t>
        </is>
      </c>
      <c r="P2" t="inlineStr">
        <is>
          <t>PAGADO</t>
        </is>
      </c>
      <c r="Q2" t="inlineStr">
        <is>
          <t>PAGADO</t>
        </is>
      </c>
      <c r="R2" t="inlineStr">
        <is>
          <t>PAGADO</t>
        </is>
      </c>
      <c r="S2" t="inlineStr">
        <is>
          <t>PAGADO</t>
        </is>
      </c>
    </row>
    <row r="3">
      <c r="B3" s="423" t="n">
        <v>2</v>
      </c>
      <c r="C3" t="inlineStr">
        <is>
          <t>ABUNDIO JIMENEZ LEOBARDO</t>
        </is>
      </c>
      <c r="D3" s="540" t="n">
        <v>300</v>
      </c>
      <c r="E3" s="541" t="n">
        <v>150</v>
      </c>
      <c r="F3" s="423" t="n">
        <v>1</v>
      </c>
      <c r="G3" s="563" t="n">
        <v>320</v>
      </c>
      <c r="H3" s="423" t="n"/>
      <c r="J3" s="117" t="n"/>
      <c r="M3" t="inlineStr">
        <is>
          <t xml:space="preserve">7 SUR ENTRE 11 Y 13 PONIENTE </t>
        </is>
      </c>
      <c r="N3" t="n">
        <v>2023</v>
      </c>
    </row>
    <row r="4">
      <c r="B4" s="423" t="n">
        <v>3</v>
      </c>
      <c r="C4" t="inlineStr">
        <is>
          <t>ABUNDIO JIMENEZ ROMARICO</t>
        </is>
      </c>
      <c r="D4" s="540" t="n"/>
      <c r="E4" s="541" t="n"/>
      <c r="F4" s="423" t="n">
        <v>1</v>
      </c>
      <c r="G4" s="563" t="n">
        <v>320</v>
      </c>
      <c r="H4" s="423" t="n"/>
      <c r="J4" s="117" t="n"/>
      <c r="M4" t="inlineStr">
        <is>
          <t>7 SUR ENTRE 11 Y 13 PTE</t>
        </is>
      </c>
      <c r="N4" t="n">
        <v>2020</v>
      </c>
    </row>
    <row r="5">
      <c r="B5" s="423" t="n">
        <v>4</v>
      </c>
      <c r="C5" t="inlineStr">
        <is>
          <t xml:space="preserve">ABUNDIO JUAREZ GABRIELA </t>
        </is>
      </c>
      <c r="D5" s="540" t="n">
        <v>300</v>
      </c>
      <c r="E5" s="541" t="n">
        <v>150</v>
      </c>
      <c r="F5" s="423" t="n">
        <v>1</v>
      </c>
      <c r="G5" s="563" t="n">
        <v>320</v>
      </c>
      <c r="H5" s="423" t="n"/>
      <c r="J5" s="117" t="inlineStr">
        <is>
          <t>1 PAGADO HASTA  SEP2016</t>
        </is>
      </c>
      <c r="M5" t="inlineStr">
        <is>
          <t>7 SUR ENTRE 15 Y 17 PTE.</t>
        </is>
      </c>
      <c r="N5" t="n">
        <v>2022</v>
      </c>
    </row>
    <row r="6">
      <c r="B6" s="423" t="n">
        <v>5</v>
      </c>
      <c r="C6" t="inlineStr">
        <is>
          <t xml:space="preserve">ABUNDIO JUAREZ JOSE LUIS </t>
        </is>
      </c>
      <c r="D6" s="540" t="n"/>
      <c r="E6" s="541" t="n"/>
      <c r="F6" s="423" t="n">
        <v>1</v>
      </c>
      <c r="G6" s="563" t="n">
        <v>320</v>
      </c>
      <c r="H6" s="423" t="n"/>
      <c r="J6" s="117" t="n"/>
      <c r="M6" t="inlineStr">
        <is>
          <t>15 PTE. NO. 2006</t>
        </is>
      </c>
      <c r="N6" t="n">
        <v>2022</v>
      </c>
      <c r="O6" t="inlineStr">
        <is>
          <t>PAGADO</t>
        </is>
      </c>
    </row>
    <row r="7">
      <c r="A7" t="inlineStr">
        <is>
          <t>CANCELADA</t>
        </is>
      </c>
      <c r="B7" s="423" t="n">
        <v>6</v>
      </c>
      <c r="C7" s="85" t="inlineStr">
        <is>
          <t xml:space="preserve">ABUNDIO JUAREZ ROSA MARIA </t>
        </is>
      </c>
      <c r="D7" s="662" t="n"/>
      <c r="E7" s="663" t="n"/>
      <c r="F7" s="423" t="n">
        <v>1</v>
      </c>
      <c r="G7" s="563" t="inlineStr">
        <is>
          <t>CORTADA</t>
        </is>
      </c>
      <c r="H7" s="423" t="n"/>
      <c r="J7" s="117" t="n"/>
      <c r="M7" t="inlineStr">
        <is>
          <t>7 SUR ENTRE 15 Y 17 PONIENTE</t>
        </is>
      </c>
      <c r="N7" t="n">
        <v>2014</v>
      </c>
      <c r="O7" t="inlineStr">
        <is>
          <t>CORTADA</t>
        </is>
      </c>
    </row>
    <row r="8">
      <c r="B8" s="423" t="n">
        <v>7</v>
      </c>
      <c r="C8" t="inlineStr">
        <is>
          <t>ABUNDIO JUAREZ VICTOR GUILLERMO</t>
        </is>
      </c>
      <c r="D8" s="540" t="n">
        <v>300</v>
      </c>
      <c r="E8" s="541" t="n"/>
      <c r="F8" s="423" t="n">
        <v>1</v>
      </c>
      <c r="G8" s="563" t="n">
        <v>320</v>
      </c>
      <c r="H8" s="423" t="n"/>
      <c r="J8" s="117" t="n"/>
      <c r="M8" t="inlineStr">
        <is>
          <t>7 SUR ENTRE 11 Y 13 PTE.</t>
        </is>
      </c>
      <c r="N8" t="n">
        <v>2023</v>
      </c>
    </row>
    <row r="9">
      <c r="B9" s="423" t="n">
        <v>8</v>
      </c>
      <c r="C9" t="inlineStr">
        <is>
          <t>ABUNDIO LOPEZ JESUS MAURO</t>
        </is>
      </c>
      <c r="D9" s="540" t="n">
        <v>600</v>
      </c>
      <c r="E9" s="541" t="n">
        <v>300</v>
      </c>
      <c r="F9" s="423" t="n">
        <v>2</v>
      </c>
      <c r="G9" s="563" t="n">
        <v>320</v>
      </c>
      <c r="H9" s="423" t="n"/>
      <c r="J9" s="117" t="n"/>
      <c r="M9" t="inlineStr">
        <is>
          <t xml:space="preserve">7 SUR ENTRE 11 Y 13 PONIENTE </t>
        </is>
      </c>
      <c r="N9" t="n">
        <v>2023</v>
      </c>
    </row>
    <row r="10">
      <c r="A10" t="inlineStr">
        <is>
          <t>CAMBIO DE DOMICILIO</t>
        </is>
      </c>
      <c r="B10" s="423" t="n">
        <v>9</v>
      </c>
      <c r="C10" t="inlineStr">
        <is>
          <t>ABUNDIO RODRIGUEZ LUIS MANUEL</t>
        </is>
      </c>
      <c r="D10" s="540" t="n"/>
      <c r="E10" s="541" t="n"/>
      <c r="F10" s="423" t="n">
        <v>1</v>
      </c>
      <c r="G10" s="563" t="n"/>
      <c r="H10" s="423" t="n"/>
      <c r="J10" s="117" t="n"/>
      <c r="M10" t="inlineStr">
        <is>
          <t xml:space="preserve">15 PTE. NO. 2006 ENT. 7 Y 9 SUR </t>
        </is>
      </c>
      <c r="N10" t="n">
        <v>2013</v>
      </c>
      <c r="S10" t="inlineStr">
        <is>
          <t>PAGADO</t>
        </is>
      </c>
      <c r="T10" t="inlineStr">
        <is>
          <t>PAGADO</t>
        </is>
      </c>
      <c r="U10" t="inlineStr">
        <is>
          <t>PAGADO</t>
        </is>
      </c>
      <c r="V10" t="inlineStr">
        <is>
          <t>PAGADO</t>
        </is>
      </c>
    </row>
    <row r="11">
      <c r="B11" s="423" t="n">
        <v>10</v>
      </c>
      <c r="C11" t="inlineStr">
        <is>
          <t>ADAN GONZALEZ LIDIA</t>
        </is>
      </c>
      <c r="D11" s="540" t="n">
        <v>300</v>
      </c>
      <c r="E11" s="541" t="n"/>
      <c r="F11" s="423" t="n">
        <v>1</v>
      </c>
      <c r="G11" s="563" t="n">
        <v>320</v>
      </c>
      <c r="H11" s="423" t="inlineStr">
        <is>
          <t>NO</t>
        </is>
      </c>
      <c r="J11" s="117" t="inlineStr">
        <is>
          <t>1INQ.MAYO AGOST 2019</t>
        </is>
      </c>
      <c r="M11" t="inlineStr">
        <is>
          <t>9 SUR ENTRE 21 PTE. Y CANAL</t>
        </is>
      </c>
      <c r="N11" t="n">
        <v>2022</v>
      </c>
    </row>
    <row r="12">
      <c r="B12" s="423" t="n">
        <v>11</v>
      </c>
      <c r="C12" t="inlineStr">
        <is>
          <t>AGUILAR GUERRERO JESUS</t>
        </is>
      </c>
      <c r="D12" s="540" t="n"/>
      <c r="E12" s="541" t="n"/>
      <c r="F12" s="423" t="n">
        <v>1</v>
      </c>
      <c r="G12" s="563" t="n">
        <v>320</v>
      </c>
      <c r="H12" s="423" t="inlineStr">
        <is>
          <t>NO</t>
        </is>
      </c>
      <c r="J12" s="117" t="n"/>
      <c r="M12" t="inlineStr">
        <is>
          <t>9 SUR ENTRE 21 PTE. Y CANAL</t>
        </is>
      </c>
      <c r="N12" t="n">
        <v>2020</v>
      </c>
    </row>
    <row r="13">
      <c r="B13" s="423" t="n">
        <v>12</v>
      </c>
      <c r="C13" t="inlineStr">
        <is>
          <t>ALCANTARA ANGEL AMELIA</t>
        </is>
      </c>
      <c r="D13" s="540" t="n">
        <v>600</v>
      </c>
      <c r="E13" s="541" t="n">
        <v>150</v>
      </c>
      <c r="F13" s="423" t="n">
        <v>2</v>
      </c>
      <c r="G13" s="563" t="n">
        <v>320</v>
      </c>
      <c r="H13" s="423" t="n"/>
      <c r="J13" s="117" t="n"/>
      <c r="M13" t="inlineStr">
        <is>
          <t xml:space="preserve">13 PONIENE 701  ENTRRE 7 Y 9 SUR </t>
        </is>
      </c>
      <c r="N13" t="n">
        <v>2022</v>
      </c>
      <c r="O13" t="inlineStr">
        <is>
          <t>PAGADO 2</t>
        </is>
      </c>
      <c r="P13" t="inlineStr">
        <is>
          <t>PAGADO 2</t>
        </is>
      </c>
      <c r="Q13" t="inlineStr">
        <is>
          <t>PAGADO 2</t>
        </is>
      </c>
      <c r="R13" t="inlineStr">
        <is>
          <t>PAGADO 2</t>
        </is>
      </c>
      <c r="S13" t="inlineStr">
        <is>
          <t>PAGADO 2</t>
        </is>
      </c>
      <c r="T13" t="inlineStr">
        <is>
          <t>PAGADO 2</t>
        </is>
      </c>
    </row>
    <row r="14">
      <c r="B14" s="423" t="n">
        <v>13</v>
      </c>
      <c r="C14" t="inlineStr">
        <is>
          <t>ALEJO CASTILLO MERCED</t>
        </is>
      </c>
      <c r="D14" s="540" t="n"/>
      <c r="E14" s="541" t="n"/>
      <c r="F14" s="423" t="n">
        <v>1</v>
      </c>
      <c r="G14" s="563" t="n">
        <v>320</v>
      </c>
      <c r="H14" s="423" t="n"/>
      <c r="J14" s="117" t="n"/>
      <c r="M14" t="inlineStr">
        <is>
          <t>17 PONIENTE ENTRE 17 Y 17 SUR</t>
        </is>
      </c>
      <c r="N14" t="n">
        <v>2023</v>
      </c>
    </row>
    <row r="15">
      <c r="A15" t="inlineStr">
        <is>
          <t>CANCELADA</t>
        </is>
      </c>
      <c r="B15" s="423" t="n">
        <v>14</v>
      </c>
      <c r="C15" t="inlineStr">
        <is>
          <t>ALONSO MONTIEL ARIADNA</t>
        </is>
      </c>
      <c r="D15" s="540" t="n"/>
      <c r="E15" s="541" t="n"/>
      <c r="F15" s="423" t="n">
        <v>1</v>
      </c>
      <c r="G15" s="563" t="n"/>
      <c r="H15" s="423" t="n"/>
      <c r="J15" s="117" t="n"/>
      <c r="M15" t="inlineStr">
        <is>
          <t>17 SUR ENTRE 15 Y 17 PTE.</t>
        </is>
      </c>
      <c r="N15" t="n">
        <v>2015</v>
      </c>
    </row>
    <row r="16">
      <c r="B16" s="423" t="n">
        <v>15</v>
      </c>
      <c r="C16" t="inlineStr">
        <is>
          <t xml:space="preserve">ALONSO MONTIEL JORGE </t>
        </is>
      </c>
      <c r="D16" s="540" t="n"/>
      <c r="E16" s="541" t="n"/>
      <c r="F16" s="423" t="n">
        <v>1</v>
      </c>
      <c r="G16" s="563" t="n"/>
      <c r="H16" s="423" t="n"/>
      <c r="J16" s="117" t="n"/>
      <c r="M16" t="inlineStr">
        <is>
          <t>17 SUR ENTRE 15 Y 17 PTE.</t>
        </is>
      </c>
      <c r="N16" t="n">
        <v>2019</v>
      </c>
      <c r="O16" t="inlineStr">
        <is>
          <t>PAGADO</t>
        </is>
      </c>
      <c r="P16" t="inlineStr">
        <is>
          <t>PAGADO</t>
        </is>
      </c>
      <c r="Q16" t="inlineStr">
        <is>
          <t>PAGADO</t>
        </is>
      </c>
      <c r="R16" t="inlineStr">
        <is>
          <t>PAGADO</t>
        </is>
      </c>
      <c r="S16" t="inlineStr">
        <is>
          <t>PAGADO</t>
        </is>
      </c>
    </row>
    <row r="17">
      <c r="B17" s="423" t="inlineStr">
        <is>
          <t>16</t>
        </is>
      </c>
      <c r="C17" t="inlineStr">
        <is>
          <t>ANDRADE JIMENEZ JUAN MARIO</t>
        </is>
      </c>
      <c r="D17" s="540" t="n"/>
      <c r="E17" s="541" t="n"/>
      <c r="F17" s="423" t="n">
        <v>1</v>
      </c>
      <c r="G17" s="563" t="n">
        <v>320</v>
      </c>
      <c r="H17" s="423" t="n"/>
      <c r="J17" s="117" t="n"/>
      <c r="M17" t="inlineStr">
        <is>
          <t xml:space="preserve">11 SUR ENTRE 15 Y 17 PTE. </t>
        </is>
      </c>
      <c r="N17" t="n">
        <v>2022</v>
      </c>
      <c r="O17" t="inlineStr">
        <is>
          <t>PAGADO</t>
        </is>
      </c>
      <c r="P17" t="inlineStr">
        <is>
          <t>PAGADO</t>
        </is>
      </c>
      <c r="Q17" t="inlineStr">
        <is>
          <t>PAGADO</t>
        </is>
      </c>
    </row>
    <row r="18">
      <c r="B18" s="423" t="n">
        <v>17</v>
      </c>
      <c r="C18" t="inlineStr">
        <is>
          <t xml:space="preserve">ANDRADE LOPEZ LUIS </t>
        </is>
      </c>
      <c r="D18" s="540" t="n">
        <v>300</v>
      </c>
      <c r="E18" s="541" t="n">
        <v>150</v>
      </c>
      <c r="F18" s="423" t="n">
        <v>1</v>
      </c>
      <c r="G18" s="563" t="n">
        <v>320</v>
      </c>
      <c r="H18" s="423" t="n"/>
      <c r="J18" s="117" t="n"/>
      <c r="M18" t="inlineStr">
        <is>
          <t xml:space="preserve">13 SUR ENTRE 21 </t>
        </is>
      </c>
      <c r="N18" t="n">
        <v>2023</v>
      </c>
    </row>
    <row r="19">
      <c r="B19" s="423" t="n">
        <v>18</v>
      </c>
      <c r="C19" t="inlineStr">
        <is>
          <t xml:space="preserve">ANDRADE MENDEZ JUAN </t>
        </is>
      </c>
      <c r="D19" s="540" t="n"/>
      <c r="E19" s="541" t="n"/>
      <c r="F19" s="423" t="n">
        <v>1</v>
      </c>
      <c r="G19" s="563" t="n">
        <v>320</v>
      </c>
      <c r="H19" s="423" t="n"/>
      <c r="J19" s="117" t="n"/>
      <c r="M19" t="inlineStr">
        <is>
          <t>7 PTE. NO. 1503</t>
        </is>
      </c>
      <c r="N19" t="n">
        <v>2022</v>
      </c>
      <c r="O19" t="inlineStr">
        <is>
          <t>PAGADO</t>
        </is>
      </c>
      <c r="P19" t="inlineStr">
        <is>
          <t>PAGADO</t>
        </is>
      </c>
      <c r="Q19" t="inlineStr">
        <is>
          <t>PAGADO</t>
        </is>
      </c>
      <c r="R19" t="inlineStr">
        <is>
          <t>PAGADO</t>
        </is>
      </c>
    </row>
    <row r="20">
      <c r="B20" s="423" t="n">
        <v>19</v>
      </c>
      <c r="C20" t="inlineStr">
        <is>
          <t>ANDRADE VAZQUEZ FERNANDO</t>
        </is>
      </c>
      <c r="D20" s="540" t="n">
        <v>600</v>
      </c>
      <c r="E20" s="541" t="n">
        <v>300</v>
      </c>
      <c r="F20" s="423" t="n">
        <v>2</v>
      </c>
      <c r="G20" s="563" t="n">
        <v>640</v>
      </c>
      <c r="H20" s="423" t="inlineStr">
        <is>
          <t>NO</t>
        </is>
      </c>
      <c r="J20" s="117" t="n"/>
      <c r="K20" t="inlineStr">
        <is>
          <t>PAGA 1INQ.3 MESES</t>
        </is>
      </c>
      <c r="M20" t="inlineStr">
        <is>
          <t>21 PTE.  ENTRE 7 Y 9 SUR</t>
        </is>
      </c>
      <c r="N20" t="n">
        <v>2022</v>
      </c>
      <c r="O20" t="inlineStr">
        <is>
          <t>PAGADO 2</t>
        </is>
      </c>
      <c r="P20" t="inlineStr">
        <is>
          <t>PAGADO 2</t>
        </is>
      </c>
      <c r="Q20" t="inlineStr">
        <is>
          <t>PAGADO 2</t>
        </is>
      </c>
    </row>
    <row r="21">
      <c r="B21" s="423" t="n">
        <v>20</v>
      </c>
      <c r="C21" t="inlineStr">
        <is>
          <t xml:space="preserve">APOLINAR VELAZQUEZ JESUS ANTONIO </t>
        </is>
      </c>
      <c r="D21" s="540" t="n"/>
      <c r="E21" s="541" t="n"/>
      <c r="F21" s="423" t="n">
        <v>1</v>
      </c>
      <c r="G21" s="563" t="n">
        <v>320</v>
      </c>
      <c r="H21" s="423" t="n"/>
      <c r="J21" s="117" t="n"/>
      <c r="M21" t="inlineStr">
        <is>
          <t>15 PONIENTEE 710  7 Y 9 SUR</t>
        </is>
      </c>
      <c r="N21" t="n">
        <v>2020</v>
      </c>
    </row>
    <row r="22">
      <c r="B22" s="423" t="n">
        <v>21</v>
      </c>
      <c r="C22" t="inlineStr">
        <is>
          <t>ARENAS GONZALEZ JAQUELINE</t>
        </is>
      </c>
      <c r="D22" s="540" t="n">
        <v>300</v>
      </c>
      <c r="E22" s="541" t="n">
        <v>150</v>
      </c>
      <c r="F22" s="423" t="n">
        <v>1</v>
      </c>
      <c r="G22" s="563" t="n">
        <v>320</v>
      </c>
      <c r="H22" s="423" t="inlineStr">
        <is>
          <t>NO</t>
        </is>
      </c>
      <c r="J22" s="117" t="n"/>
      <c r="M22" t="inlineStr">
        <is>
          <t>19 PTE. ENTRE 11 Y 13 SUR</t>
        </is>
      </c>
      <c r="N22" t="n">
        <v>2022</v>
      </c>
      <c r="O22" t="inlineStr">
        <is>
          <t>PAGADO</t>
        </is>
      </c>
      <c r="P22" t="inlineStr">
        <is>
          <t>PAGADO</t>
        </is>
      </c>
      <c r="Q22" t="inlineStr">
        <is>
          <t>PAGADO</t>
        </is>
      </c>
      <c r="R22" t="inlineStr">
        <is>
          <t>PAGADO</t>
        </is>
      </c>
      <c r="S22" t="inlineStr">
        <is>
          <t>PAGADO</t>
        </is>
      </c>
    </row>
    <row r="23">
      <c r="B23" s="423" t="n">
        <v>22</v>
      </c>
      <c r="C23" t="inlineStr">
        <is>
          <t>ARENAS GONZALEZ RODOLFO</t>
        </is>
      </c>
      <c r="D23" s="540" t="n"/>
      <c r="E23" s="541" t="n"/>
      <c r="F23" s="423" t="n">
        <v>1</v>
      </c>
      <c r="G23" s="563" t="n">
        <v>320</v>
      </c>
      <c r="H23" s="423" t="inlineStr">
        <is>
          <t>NO</t>
        </is>
      </c>
      <c r="J23" s="117" t="n"/>
      <c r="M23" t="inlineStr">
        <is>
          <t xml:space="preserve">19 PTE. ESQ. 11 SUR </t>
        </is>
      </c>
      <c r="N23" t="n">
        <v>2020</v>
      </c>
      <c r="O23" t="inlineStr">
        <is>
          <t>PAGADO</t>
        </is>
      </c>
      <c r="P23" t="inlineStr">
        <is>
          <t>PAGADO</t>
        </is>
      </c>
      <c r="Q23" t="inlineStr">
        <is>
          <t>PAGADO</t>
        </is>
      </c>
      <c r="R23" t="inlineStr">
        <is>
          <t>PAGADO</t>
        </is>
      </c>
      <c r="S23" t="inlineStr">
        <is>
          <t>PAGADO</t>
        </is>
      </c>
      <c r="T23" t="inlineStr">
        <is>
          <t>PAGADO</t>
        </is>
      </c>
      <c r="U23" t="inlineStr">
        <is>
          <t>PAGADO</t>
        </is>
      </c>
    </row>
    <row r="24">
      <c r="B24" s="423" t="n">
        <v>23</v>
      </c>
      <c r="C24" t="inlineStr">
        <is>
          <t>GONZALEZ ZUÑIGA MARIA ENRIQUETA</t>
        </is>
      </c>
      <c r="D24" s="540" t="n">
        <v>300</v>
      </c>
      <c r="E24" s="541" t="n">
        <v>150</v>
      </c>
      <c r="F24" s="423" t="n">
        <v>1</v>
      </c>
      <c r="G24" s="563" t="n">
        <v>320</v>
      </c>
      <c r="H24" s="423" t="n"/>
      <c r="J24" s="117" t="n"/>
      <c r="M24" t="inlineStr">
        <is>
          <t>11 SUR ENTRE 13 Y 15 PTE.</t>
        </is>
      </c>
      <c r="N24" t="n">
        <v>2023</v>
      </c>
      <c r="O24" t="inlineStr">
        <is>
          <t>PENDIENTE ASSTENCIAS</t>
        </is>
      </c>
    </row>
    <row r="25">
      <c r="B25" s="423" t="n">
        <v>24</v>
      </c>
      <c r="C25" t="inlineStr">
        <is>
          <t>AVELINO MONTIEL FERNANDO</t>
        </is>
      </c>
      <c r="D25" s="540" t="n">
        <v>300</v>
      </c>
      <c r="E25" s="541" t="n"/>
      <c r="F25" s="423" t="n">
        <v>1</v>
      </c>
      <c r="G25" s="563" t="n">
        <v>320</v>
      </c>
      <c r="H25" s="423" t="inlineStr">
        <is>
          <t>NO</t>
        </is>
      </c>
      <c r="J25" s="117" t="n"/>
      <c r="M25" t="inlineStr">
        <is>
          <t>9 SUR ENTRE 19 Y 21 PTE.</t>
        </is>
      </c>
      <c r="N25" t="n">
        <v>2023</v>
      </c>
    </row>
    <row r="26">
      <c r="B26" s="124" t="n">
        <v>25</v>
      </c>
      <c r="C26" t="inlineStr">
        <is>
          <t xml:space="preserve">AVELINO ALEJO DANIEL </t>
        </is>
      </c>
      <c r="D26" s="540" t="n">
        <v>300</v>
      </c>
      <c r="E26" s="541" t="n"/>
      <c r="F26" s="423" t="n">
        <v>1</v>
      </c>
      <c r="G26" s="563" t="n">
        <v>320</v>
      </c>
      <c r="H26" s="423" t="n"/>
      <c r="J26" s="117" t="n"/>
      <c r="M26" t="inlineStr">
        <is>
          <t xml:space="preserve">13 PONIENTE Y 15 SUR </t>
        </is>
      </c>
      <c r="N26" t="n">
        <v>2023</v>
      </c>
      <c r="O26" t="inlineStr">
        <is>
          <t>PEN DIENE ASISTENCIAS</t>
        </is>
      </c>
    </row>
    <row r="27">
      <c r="B27" s="423" t="n">
        <v>26</v>
      </c>
      <c r="C27" t="inlineStr">
        <is>
          <t>AVELINO ALEJO MIGUEL</t>
        </is>
      </c>
      <c r="D27" s="540" t="n"/>
      <c r="E27" s="541" t="n"/>
      <c r="F27" s="423" t="n">
        <v>1</v>
      </c>
      <c r="G27" s="563" t="n">
        <v>320</v>
      </c>
      <c r="H27" s="423" t="n"/>
      <c r="J27" s="117" t="n"/>
      <c r="M27" t="inlineStr">
        <is>
          <t>15 SUR 1107</t>
        </is>
      </c>
      <c r="N27" t="n">
        <v>2023</v>
      </c>
    </row>
    <row r="28">
      <c r="B28" s="423" t="n">
        <v>27</v>
      </c>
      <c r="C28" t="inlineStr">
        <is>
          <t>AVELINO ANDRADE RUTH</t>
        </is>
      </c>
      <c r="D28" s="540" t="n">
        <v>300</v>
      </c>
      <c r="E28" s="541" t="n">
        <v>150</v>
      </c>
      <c r="F28" s="423" t="n">
        <v>1</v>
      </c>
      <c r="G28" s="563" t="n">
        <v>320</v>
      </c>
      <c r="H28" s="423" t="n"/>
      <c r="J28" s="117" t="n"/>
      <c r="M28" t="inlineStr">
        <is>
          <t>7 SUR ESQ, 17 PTE.</t>
        </is>
      </c>
      <c r="N28" t="n">
        <v>2023</v>
      </c>
    </row>
    <row r="29">
      <c r="B29" s="423" t="n">
        <v>28</v>
      </c>
      <c r="C29" t="inlineStr">
        <is>
          <t>AVELINO HERNANDEZ GABRIEL</t>
        </is>
      </c>
      <c r="D29" s="540" t="n"/>
      <c r="E29" s="541" t="n"/>
      <c r="F29" s="423" t="n">
        <v>1</v>
      </c>
      <c r="G29" s="563" t="n">
        <v>320</v>
      </c>
      <c r="H29" s="423" t="inlineStr">
        <is>
          <t>NO</t>
        </is>
      </c>
      <c r="J29" s="117" t="n"/>
      <c r="M29" t="inlineStr">
        <is>
          <t>21 PTE. ENTRE 7 Y 9 SUR5</t>
        </is>
      </c>
      <c r="N29" t="n">
        <v>2023</v>
      </c>
    </row>
    <row r="30">
      <c r="B30" s="423" t="n">
        <v>29</v>
      </c>
      <c r="C30" t="inlineStr">
        <is>
          <t>AVELINO MONTIEL EMILIA</t>
        </is>
      </c>
      <c r="D30" s="540" t="n">
        <v>300</v>
      </c>
      <c r="E30" s="541" t="n">
        <v>150</v>
      </c>
      <c r="F30" s="423" t="n">
        <v>1</v>
      </c>
      <c r="G30" s="563" t="n">
        <v>320</v>
      </c>
      <c r="H30" s="423" t="inlineStr">
        <is>
          <t>NO</t>
        </is>
      </c>
      <c r="J30" s="117" t="n"/>
      <c r="M30" t="inlineStr">
        <is>
          <t>13 SUR ENTRE CANAL Y BARRANCA</t>
        </is>
      </c>
      <c r="N30" t="n">
        <v>2023</v>
      </c>
    </row>
    <row r="31">
      <c r="B31" s="423" t="n">
        <v>30</v>
      </c>
      <c r="C31" t="inlineStr">
        <is>
          <t>AVELINO MONTIEL GUADALUPE</t>
        </is>
      </c>
      <c r="D31" s="540" t="n"/>
      <c r="E31" s="541" t="n">
        <v>150</v>
      </c>
      <c r="F31" s="423" t="n">
        <v>1</v>
      </c>
      <c r="G31" s="563" t="n">
        <v>320</v>
      </c>
      <c r="H31" s="423" t="inlineStr">
        <is>
          <t>NO</t>
        </is>
      </c>
      <c r="J31" s="117" t="n"/>
      <c r="M31" t="inlineStr">
        <is>
          <t xml:space="preserve">9 SUR ENTRE 19 Y 21 PTE </t>
        </is>
      </c>
      <c r="N31" t="n">
        <v>2020</v>
      </c>
      <c r="O31" t="inlineStr">
        <is>
          <t>PAGADO</t>
        </is>
      </c>
      <c r="P31" t="inlineStr">
        <is>
          <t>PAGADO</t>
        </is>
      </c>
      <c r="Q31" t="inlineStr">
        <is>
          <t>PAGADO</t>
        </is>
      </c>
      <c r="R31" t="inlineStr">
        <is>
          <t>PAGADO</t>
        </is>
      </c>
      <c r="S31" t="inlineStr">
        <is>
          <t>PAGADO</t>
        </is>
      </c>
      <c r="T31" t="inlineStr">
        <is>
          <t>PAGADO</t>
        </is>
      </c>
      <c r="U31" t="inlineStr">
        <is>
          <t>PAGADO</t>
        </is>
      </c>
      <c r="V31" t="inlineStr">
        <is>
          <t>PAGADO</t>
        </is>
      </c>
      <c r="W31" t="inlineStr">
        <is>
          <t>PAGADO</t>
        </is>
      </c>
    </row>
    <row r="32">
      <c r="B32" s="423" t="n">
        <v>31</v>
      </c>
      <c r="C32" t="inlineStr">
        <is>
          <t xml:space="preserve">AVELINO MONTIEL LUCIA </t>
        </is>
      </c>
      <c r="D32" s="540" t="n">
        <v>600</v>
      </c>
      <c r="E32" s="541" t="n">
        <v>150</v>
      </c>
      <c r="F32" s="423" t="n">
        <v>2</v>
      </c>
      <c r="G32" s="563" t="n">
        <v>640</v>
      </c>
      <c r="H32" s="423" t="inlineStr">
        <is>
          <t xml:space="preserve">y si la paga </t>
        </is>
      </c>
      <c r="J32" s="117" t="inlineStr">
        <is>
          <t>1 INQ HASTA SEP 2017</t>
        </is>
      </c>
      <c r="K32" s="87" t="n">
        <v>43252</v>
      </c>
      <c r="L32" s="98" t="n"/>
      <c r="M32" t="inlineStr">
        <is>
          <t xml:space="preserve">13 SUR 1105 Y 9 SUR </t>
        </is>
      </c>
      <c r="N32" t="n">
        <v>2023</v>
      </c>
      <c r="X32" t="inlineStr">
        <is>
          <t>PAGADO 1</t>
        </is>
      </c>
      <c r="Y32" t="inlineStr">
        <is>
          <t>PAGADO 1</t>
        </is>
      </c>
      <c r="Z32" t="inlineStr">
        <is>
          <t>PAGADO 1</t>
        </is>
      </c>
    </row>
    <row r="33">
      <c r="B33" s="423" t="n">
        <v>32</v>
      </c>
      <c r="C33" t="inlineStr">
        <is>
          <t xml:space="preserve">AVELINO MONTIEL MARCELA </t>
        </is>
      </c>
      <c r="D33" s="540" t="n">
        <v>300</v>
      </c>
      <c r="E33" s="541" t="n"/>
      <c r="F33" s="423" t="n">
        <v>1</v>
      </c>
      <c r="G33" s="563" t="n">
        <v>320</v>
      </c>
      <c r="H33" s="423" t="n"/>
      <c r="I33" t="inlineStr">
        <is>
          <t>PAGO 4INQ. MAYO2019</t>
        </is>
      </c>
      <c r="J33" s="117" t="n"/>
      <c r="M33" t="inlineStr">
        <is>
          <t>13 SUR NO. 1102 ENTRE 11 Y 13 PON</t>
        </is>
      </c>
      <c r="N33" t="n">
        <v>2022</v>
      </c>
      <c r="O33" t="inlineStr">
        <is>
          <t>PAGADO</t>
        </is>
      </c>
      <c r="P33" t="inlineStr">
        <is>
          <t>PAGADO</t>
        </is>
      </c>
      <c r="Q33" t="inlineStr">
        <is>
          <t>PAGADO</t>
        </is>
      </c>
      <c r="R33" t="inlineStr">
        <is>
          <t>PAGADO</t>
        </is>
      </c>
      <c r="S33" t="inlineStr">
        <is>
          <t>PAGADO</t>
        </is>
      </c>
      <c r="T33" t="inlineStr">
        <is>
          <t>PAGADO</t>
        </is>
      </c>
    </row>
    <row r="34">
      <c r="B34" s="423" t="n">
        <v>33</v>
      </c>
      <c r="C34" t="inlineStr">
        <is>
          <t xml:space="preserve">AVELINO NOTARIO EFRAIN </t>
        </is>
      </c>
      <c r="D34" s="540" t="n">
        <v>300</v>
      </c>
      <c r="E34" s="541" t="n"/>
      <c r="F34" s="423" t="n">
        <v>1</v>
      </c>
      <c r="G34" s="563" t="n">
        <v>320</v>
      </c>
      <c r="H34" s="423" t="inlineStr">
        <is>
          <t>NO</t>
        </is>
      </c>
      <c r="J34" s="117" t="n"/>
      <c r="M34" t="inlineStr">
        <is>
          <t>TRE 7 Y 9 SUR</t>
        </is>
      </c>
      <c r="N34" t="n">
        <v>2022</v>
      </c>
      <c r="O34" t="inlineStr">
        <is>
          <t>PAGADO</t>
        </is>
      </c>
      <c r="P34" t="inlineStr">
        <is>
          <t>PAGADO</t>
        </is>
      </c>
      <c r="Q34" t="inlineStr">
        <is>
          <t>PAGADO</t>
        </is>
      </c>
    </row>
    <row r="35">
      <c r="B35" s="124" t="n">
        <v>34</v>
      </c>
      <c r="C35" t="inlineStr">
        <is>
          <t>AVELINO NOTARIO GILBERTO</t>
        </is>
      </c>
      <c r="D35" s="540" t="n">
        <v>300</v>
      </c>
      <c r="E35" s="541" t="n"/>
      <c r="F35" s="423" t="n">
        <v>1</v>
      </c>
      <c r="G35" s="563" t="n">
        <v>320</v>
      </c>
      <c r="H35" s="423" t="inlineStr">
        <is>
          <t>NO</t>
        </is>
      </c>
      <c r="J35" s="117" t="n"/>
      <c r="M35" t="inlineStr">
        <is>
          <t>21 PTE. ENTRE 7 Y 9 SUR5</t>
        </is>
      </c>
      <c r="N35" t="n">
        <v>2022</v>
      </c>
    </row>
    <row r="36">
      <c r="B36" s="423" t="n">
        <v>35</v>
      </c>
      <c r="C36" t="inlineStr">
        <is>
          <t>AVELINO NOTARIO LILIA</t>
        </is>
      </c>
      <c r="D36" s="540" t="n"/>
      <c r="E36" s="541" t="n"/>
      <c r="F36" s="423" t="n">
        <v>1</v>
      </c>
      <c r="G36" s="563" t="n">
        <v>320</v>
      </c>
      <c r="H36" s="423" t="inlineStr">
        <is>
          <t>NO</t>
        </is>
      </c>
      <c r="J36" s="117" t="n"/>
      <c r="M36" t="inlineStr">
        <is>
          <t xml:space="preserve">21 PTE. ENTRE 7 Y 9 SUR </t>
        </is>
      </c>
      <c r="N36" t="n">
        <v>2021</v>
      </c>
      <c r="O36" t="inlineStr">
        <is>
          <t>PAGADO</t>
        </is>
      </c>
      <c r="P36" t="inlineStr">
        <is>
          <t>PAGADO</t>
        </is>
      </c>
      <c r="Q36" t="inlineStr">
        <is>
          <t>PAGADO</t>
        </is>
      </c>
      <c r="R36" t="inlineStr">
        <is>
          <t>PAGADO</t>
        </is>
      </c>
      <c r="S36" t="inlineStr">
        <is>
          <t>PAGADO</t>
        </is>
      </c>
      <c r="T36" t="inlineStr">
        <is>
          <t>PAGADO</t>
        </is>
      </c>
      <c r="U36" t="inlineStr">
        <is>
          <t>PAGADO</t>
        </is>
      </c>
      <c r="V36" t="inlineStr">
        <is>
          <t>PAGADO</t>
        </is>
      </c>
    </row>
    <row r="37">
      <c r="B37" s="423" t="n">
        <v>36</v>
      </c>
      <c r="C37" t="inlineStr">
        <is>
          <t>AVELINO NOTARIO MARIELA</t>
        </is>
      </c>
      <c r="D37" s="540" t="n">
        <v>300</v>
      </c>
      <c r="E37" s="541" t="n"/>
      <c r="F37" s="423" t="n">
        <v>1</v>
      </c>
      <c r="G37" s="563" t="n">
        <v>320</v>
      </c>
      <c r="H37" s="423" t="n"/>
      <c r="J37" s="117" t="n"/>
      <c r="M37" t="inlineStr">
        <is>
          <t>21 PTE. ENTRE 7 Y 9 SUR5</t>
        </is>
      </c>
      <c r="N37" t="n">
        <v>2022</v>
      </c>
    </row>
    <row r="38">
      <c r="B38" s="423" t="n">
        <v>37</v>
      </c>
      <c r="C38" t="inlineStr">
        <is>
          <t>AVELINO NOTARIO MONICA</t>
        </is>
      </c>
      <c r="D38" s="540" t="n"/>
      <c r="E38" s="541" t="n"/>
      <c r="F38" s="423" t="n">
        <v>1</v>
      </c>
      <c r="G38" s="563" t="n">
        <v>320</v>
      </c>
      <c r="H38" s="423" t="inlineStr">
        <is>
          <t>NO</t>
        </is>
      </c>
      <c r="J38" s="117" t="n"/>
      <c r="M38" t="inlineStr">
        <is>
          <t xml:space="preserve">21 PTE. ENTRE 7 Y 9 SUR </t>
        </is>
      </c>
      <c r="N38" t="n">
        <v>2019</v>
      </c>
      <c r="O38" t="inlineStr">
        <is>
          <t>PAGADO</t>
        </is>
      </c>
      <c r="P38" t="inlineStr">
        <is>
          <t>PAGADO</t>
        </is>
      </c>
      <c r="Q38" t="inlineStr">
        <is>
          <t>PAGADO</t>
        </is>
      </c>
      <c r="R38" t="inlineStr">
        <is>
          <t>PAGADO</t>
        </is>
      </c>
      <c r="S38" t="inlineStr">
        <is>
          <t>PAGADO</t>
        </is>
      </c>
      <c r="T38" t="inlineStr">
        <is>
          <t>PAGADO</t>
        </is>
      </c>
      <c r="U38" t="inlineStr">
        <is>
          <t>PAGADO</t>
        </is>
      </c>
      <c r="V38" t="inlineStr">
        <is>
          <t>PAGADA</t>
        </is>
      </c>
    </row>
    <row r="39">
      <c r="A39" t="inlineStr">
        <is>
          <t>CANCELADA</t>
        </is>
      </c>
      <c r="B39" s="423" t="n">
        <v>38</v>
      </c>
      <c r="C39" s="85" t="inlineStr">
        <is>
          <t>AVELINO OJEDA ABRAHAM</t>
        </is>
      </c>
      <c r="D39" s="662" t="n"/>
      <c r="E39" s="663" t="n"/>
      <c r="F39" s="423" t="n">
        <v>1</v>
      </c>
      <c r="G39" s="563" t="n"/>
      <c r="H39" s="423" t="n"/>
      <c r="J39" s="117" t="n"/>
      <c r="M39" t="inlineStr">
        <is>
          <t xml:space="preserve">9 SUR ENTRE 21 PTE </t>
        </is>
      </c>
      <c r="N39" t="n">
        <v>2017</v>
      </c>
      <c r="O39" t="inlineStr">
        <is>
          <t>CANCELADA</t>
        </is>
      </c>
    </row>
    <row r="40">
      <c r="B40" s="423" t="n">
        <v>39</v>
      </c>
      <c r="C40" t="inlineStr">
        <is>
          <t>AVELINO ROBLES CANDELARIA</t>
        </is>
      </c>
      <c r="D40" s="540" t="n">
        <v>600</v>
      </c>
      <c r="E40" s="541" t="n">
        <v>300</v>
      </c>
      <c r="F40" s="423" t="n">
        <v>2</v>
      </c>
      <c r="G40" s="563" t="n">
        <v>320</v>
      </c>
      <c r="H40" s="423" t="inlineStr">
        <is>
          <t>NO</t>
        </is>
      </c>
      <c r="J40" s="117" t="n"/>
      <c r="M40" t="inlineStr">
        <is>
          <t xml:space="preserve">11 SUR ENTRE 21 PTE. Y CANAL </t>
        </is>
      </c>
      <c r="N40" t="n">
        <v>2023</v>
      </c>
    </row>
    <row r="41">
      <c r="B41" s="423" t="n">
        <v>40</v>
      </c>
      <c r="C41" t="inlineStr">
        <is>
          <t xml:space="preserve">AVELINO ROBLES JUANA </t>
        </is>
      </c>
      <c r="D41" s="540" t="n">
        <v>300</v>
      </c>
      <c r="E41" s="541" t="n"/>
      <c r="F41" s="423" t="n">
        <v>3</v>
      </c>
      <c r="G41" s="563" t="n">
        <v>640</v>
      </c>
      <c r="H41" s="423" t="inlineStr">
        <is>
          <t>NO</t>
        </is>
      </c>
      <c r="J41" s="117" t="n"/>
      <c r="M41" t="inlineStr">
        <is>
          <t xml:space="preserve"> 1 T /21 PONIENTE  1T/  17 SUR   1502  1T/21 PONIENTE 2106</t>
        </is>
      </c>
      <c r="N41" t="n">
        <v>2023</v>
      </c>
    </row>
    <row r="42">
      <c r="B42" s="423" t="n">
        <v>41</v>
      </c>
      <c r="C42" t="inlineStr">
        <is>
          <t>AVELINO ROBLES MARGARITA</t>
        </is>
      </c>
      <c r="D42" s="540" t="n">
        <v>300</v>
      </c>
      <c r="E42" s="541" t="n">
        <v>150</v>
      </c>
      <c r="F42" s="423" t="n">
        <v>1</v>
      </c>
      <c r="G42" s="563" t="n">
        <v>640</v>
      </c>
      <c r="H42" s="423" t="inlineStr">
        <is>
          <t>NO</t>
        </is>
      </c>
      <c r="J42" s="117" t="n"/>
      <c r="M42" t="inlineStr">
        <is>
          <t>11 SUR ENTRE 21 PTE. Y CANAL</t>
        </is>
      </c>
      <c r="N42" t="n">
        <v>2023</v>
      </c>
      <c r="O42" t="inlineStr">
        <is>
          <t>PENDIENTE ASISTENCIAS</t>
        </is>
      </c>
    </row>
    <row r="43">
      <c r="B43" s="423" t="n">
        <v>42</v>
      </c>
      <c r="C43" t="inlineStr">
        <is>
          <t xml:space="preserve">AVELINO ROMERO AGUSTINA </t>
        </is>
      </c>
      <c r="D43" s="540" t="n">
        <v>300</v>
      </c>
      <c r="E43" s="541" t="n">
        <v>150</v>
      </c>
      <c r="F43" s="423" t="n">
        <v>1</v>
      </c>
      <c r="G43" s="563" t="n">
        <v>320</v>
      </c>
      <c r="H43" s="423" t="inlineStr">
        <is>
          <t>NO</t>
        </is>
      </c>
      <c r="J43" s="117" t="n"/>
      <c r="M43" t="inlineStr">
        <is>
          <t xml:space="preserve">19 PONIENTE ESQ. 9 SUR </t>
        </is>
      </c>
      <c r="N43" t="n">
        <v>2023</v>
      </c>
    </row>
    <row r="44">
      <c r="A44" t="inlineStr">
        <is>
          <t>º</t>
        </is>
      </c>
      <c r="B44" s="423" t="n">
        <v>43</v>
      </c>
      <c r="C44" t="inlineStr">
        <is>
          <t xml:space="preserve">AVELINO ROMERO JOSE MIGUEL </t>
        </is>
      </c>
      <c r="D44" s="540" t="n">
        <v>900</v>
      </c>
      <c r="E44" s="541" t="n">
        <v>450</v>
      </c>
      <c r="F44" s="423" t="n">
        <v>3</v>
      </c>
      <c r="G44" s="563" t="n">
        <v>320</v>
      </c>
      <c r="H44" s="423" t="n"/>
      <c r="J44" s="117" t="n"/>
      <c r="M44" t="inlineStr">
        <is>
          <t>13 SUR ESQUINA 15 PTE</t>
        </is>
      </c>
      <c r="N44" t="n">
        <v>2022</v>
      </c>
    </row>
    <row r="45">
      <c r="B45" s="423" t="n">
        <v>44</v>
      </c>
      <c r="C45" t="inlineStr">
        <is>
          <t xml:space="preserve">AVELINO ROMERO MANUEL </t>
        </is>
      </c>
      <c r="D45" s="540" t="n">
        <v>600</v>
      </c>
      <c r="E45" s="541" t="n">
        <v>300</v>
      </c>
      <c r="F45" s="423" t="n">
        <v>2</v>
      </c>
      <c r="G45" s="563" t="n">
        <v>640</v>
      </c>
      <c r="H45" s="423" t="inlineStr">
        <is>
          <t>NO</t>
        </is>
      </c>
      <c r="J45" s="117" t="n"/>
      <c r="M45" t="inlineStr">
        <is>
          <t>11 SUR ENTRE 19 Y 21 PTE.</t>
        </is>
      </c>
      <c r="N45" t="n">
        <v>2023</v>
      </c>
    </row>
    <row r="46" customFormat="1" s="147">
      <c r="B46" s="145" t="n">
        <v>45</v>
      </c>
      <c r="C46" s="147" t="inlineStr">
        <is>
          <t>AVELINO ROMERO MARCELINO</t>
        </is>
      </c>
      <c r="D46" s="664" t="n"/>
      <c r="E46" s="665" t="n"/>
      <c r="F46" s="145" t="n">
        <v>1</v>
      </c>
      <c r="G46" s="666" t="n">
        <v>320</v>
      </c>
      <c r="H46" s="145" t="inlineStr">
        <is>
          <t>NO</t>
        </is>
      </c>
      <c r="I46" s="147" t="n"/>
      <c r="J46" s="148" t="n"/>
      <c r="K46" s="147" t="n">
        <v>4</v>
      </c>
      <c r="N46" s="147" t="n">
        <v>2020</v>
      </c>
    </row>
    <row r="47">
      <c r="B47" s="423" t="n">
        <v>46</v>
      </c>
      <c r="C47" t="inlineStr">
        <is>
          <t>AVELINO ROMERO MAURA</t>
        </is>
      </c>
      <c r="D47" s="540" t="n">
        <v>300</v>
      </c>
      <c r="E47" s="541" t="n">
        <v>150</v>
      </c>
      <c r="F47" s="423" t="n">
        <v>1</v>
      </c>
      <c r="G47" s="563" t="n">
        <v>320</v>
      </c>
      <c r="H47" s="423" t="inlineStr">
        <is>
          <t>NO</t>
        </is>
      </c>
      <c r="J47" s="117" t="n"/>
      <c r="M47" t="inlineStr">
        <is>
          <t>19 PTE. ESQ. 9 SUR</t>
        </is>
      </c>
      <c r="N47" t="n">
        <v>2023</v>
      </c>
    </row>
    <row r="48">
      <c r="B48" s="423" t="n">
        <v>47</v>
      </c>
      <c r="C48" t="inlineStr">
        <is>
          <t>AVELINO ROMERO MAXIMINO</t>
        </is>
      </c>
      <c r="D48" s="540" t="n">
        <v>300</v>
      </c>
      <c r="E48" s="541" t="n">
        <v>150</v>
      </c>
      <c r="F48" s="423" t="n">
        <v>1</v>
      </c>
      <c r="G48" s="563" t="n">
        <v>320</v>
      </c>
      <c r="H48" s="423" t="inlineStr">
        <is>
          <t>NO</t>
        </is>
      </c>
      <c r="J48" s="117" t="n"/>
      <c r="M48" t="inlineStr">
        <is>
          <t>9 SUR ENTRE 19 Y 21 PTE.</t>
        </is>
      </c>
      <c r="N48" t="n">
        <v>2023</v>
      </c>
    </row>
    <row r="49" customFormat="1" s="147">
      <c r="B49" s="145" t="n">
        <v>48</v>
      </c>
      <c r="C49" s="147" t="inlineStr">
        <is>
          <t>AVELINO SANTOS ALFONSO</t>
        </is>
      </c>
      <c r="D49" s="664" t="n"/>
      <c r="E49" s="665" t="n"/>
      <c r="F49" s="145" t="n">
        <v>1</v>
      </c>
      <c r="G49" s="666" t="n">
        <v>320</v>
      </c>
      <c r="H49" s="145" t="inlineStr">
        <is>
          <t>NO</t>
        </is>
      </c>
      <c r="I49" s="147" t="n"/>
      <c r="J49" s="148" t="n"/>
      <c r="M49" s="147" t="inlineStr">
        <is>
          <t>9 SUR ENTRE 19 Y 21 PTE.</t>
        </is>
      </c>
      <c r="N49" s="147" t="n">
        <v>2021</v>
      </c>
      <c r="O49" s="147" t="inlineStr">
        <is>
          <t>PENDIENTE INASISTENCIAS DE 2019.</t>
        </is>
      </c>
    </row>
    <row r="50">
      <c r="B50" s="423" t="n">
        <v>49</v>
      </c>
      <c r="C50" t="inlineStr">
        <is>
          <t>AVELINO SANTOS FRANCISCO</t>
        </is>
      </c>
      <c r="D50" s="540" t="n">
        <v>300</v>
      </c>
      <c r="E50" s="541" t="n">
        <v>150</v>
      </c>
      <c r="F50" s="423" t="n">
        <v>1</v>
      </c>
      <c r="G50" s="563" t="n">
        <v>320</v>
      </c>
      <c r="H50" s="423" t="inlineStr">
        <is>
          <t>NO</t>
        </is>
      </c>
      <c r="I50" t="inlineStr">
        <is>
          <t>HASTA DIC 2016</t>
        </is>
      </c>
      <c r="J50" s="117" t="inlineStr">
        <is>
          <t>INQ D</t>
        </is>
      </c>
      <c r="M50" t="inlineStr">
        <is>
          <t xml:space="preserve">11 SUR  ENTRE LA 21 Y LATERAL VALSEQUILLO </t>
        </is>
      </c>
      <c r="N50" t="n">
        <v>2022</v>
      </c>
      <c r="O50" t="inlineStr">
        <is>
          <t>PAGADO</t>
        </is>
      </c>
      <c r="P50" t="inlineStr">
        <is>
          <t>PAGADO</t>
        </is>
      </c>
      <c r="Q50" t="inlineStr">
        <is>
          <t>PAGADO</t>
        </is>
      </c>
    </row>
    <row r="51">
      <c r="B51" s="423" t="n">
        <v>50</v>
      </c>
      <c r="C51" t="inlineStr">
        <is>
          <t>AVELINO SANTOS GAUDENCIO</t>
        </is>
      </c>
      <c r="D51" s="540" t="n">
        <v>300</v>
      </c>
      <c r="E51" s="541" t="n"/>
      <c r="F51" s="423" t="n">
        <v>1</v>
      </c>
      <c r="G51" s="563" t="n">
        <v>320</v>
      </c>
      <c r="H51" t="inlineStr">
        <is>
          <t>NO</t>
        </is>
      </c>
      <c r="J51" s="117" t="n"/>
      <c r="M51" t="inlineStr">
        <is>
          <t>21 PTE- ESQ. 7 SUR</t>
        </is>
      </c>
      <c r="N51" t="n">
        <v>2022</v>
      </c>
      <c r="O51" t="inlineStr">
        <is>
          <t>PAGADO</t>
        </is>
      </c>
      <c r="P51" t="inlineStr">
        <is>
          <t>PAGADO</t>
        </is>
      </c>
      <c r="Q51" t="inlineStr">
        <is>
          <t>PAGADO</t>
        </is>
      </c>
    </row>
    <row r="52">
      <c r="B52" s="124" t="n">
        <v>51</v>
      </c>
      <c r="C52" t="inlineStr">
        <is>
          <t>AVELINO SANTOS GRICELDA</t>
        </is>
      </c>
      <c r="D52" s="540" t="n">
        <v>600</v>
      </c>
      <c r="E52" s="541" t="n">
        <v>300</v>
      </c>
      <c r="F52" s="423" t="n">
        <v>2</v>
      </c>
      <c r="G52" s="563" t="n">
        <v>320</v>
      </c>
      <c r="H52" s="423" t="inlineStr">
        <is>
          <t>NO</t>
        </is>
      </c>
      <c r="I52" t="n">
        <v>1</v>
      </c>
      <c r="J52" s="117" t="n"/>
      <c r="M52" t="inlineStr">
        <is>
          <t xml:space="preserve">11 SUR ENTRE 21 PTE. Y CANAL </t>
        </is>
      </c>
      <c r="N52" t="n">
        <v>2023</v>
      </c>
    </row>
    <row r="53">
      <c r="B53" s="423" t="n">
        <v>52</v>
      </c>
      <c r="C53" t="inlineStr">
        <is>
          <t>AVELINO SANTOS HERMELINDA GUADALUPE</t>
        </is>
      </c>
      <c r="D53" s="540" t="n"/>
      <c r="E53" s="541" t="n"/>
      <c r="F53" s="423" t="n">
        <v>1</v>
      </c>
      <c r="G53" s="563" t="n">
        <v>320</v>
      </c>
      <c r="H53" s="423" t="inlineStr">
        <is>
          <t>NO</t>
        </is>
      </c>
      <c r="J53" s="117" t="n"/>
      <c r="M53" t="inlineStr">
        <is>
          <t>11 SUR ENTRE 21 PTE, Y CANAL</t>
        </is>
      </c>
      <c r="N53" t="n">
        <v>2022</v>
      </c>
    </row>
    <row r="54">
      <c r="B54" s="423" t="n">
        <v>53</v>
      </c>
      <c r="C54" t="inlineStr">
        <is>
          <t xml:space="preserve">AVELINO SANTOS JULIA </t>
        </is>
      </c>
      <c r="D54" s="540" t="n">
        <v>300</v>
      </c>
      <c r="E54" s="541" t="n">
        <v>150</v>
      </c>
      <c r="F54" s="423" t="n">
        <v>1</v>
      </c>
      <c r="G54" s="563" t="n">
        <v>320</v>
      </c>
      <c r="H54" s="423" t="inlineStr">
        <is>
          <t>NO</t>
        </is>
      </c>
      <c r="J54" s="117" t="n"/>
      <c r="M54" t="inlineStr">
        <is>
          <t>11 SUR ENTRE 21 PTE. Y CANAL</t>
        </is>
      </c>
      <c r="N54" t="n">
        <v>2022</v>
      </c>
      <c r="O54" t="inlineStr">
        <is>
          <t>PAGADO</t>
        </is>
      </c>
      <c r="P54" t="inlineStr">
        <is>
          <t>PAGADO</t>
        </is>
      </c>
      <c r="Q54" t="inlineStr">
        <is>
          <t>PAGADO</t>
        </is>
      </c>
      <c r="R54" t="inlineStr">
        <is>
          <t>PAGADO</t>
        </is>
      </c>
      <c r="S54" t="inlineStr">
        <is>
          <t>PAGADO</t>
        </is>
      </c>
      <c r="T54" t="inlineStr">
        <is>
          <t>PAGADO</t>
        </is>
      </c>
    </row>
    <row r="55">
      <c r="B55" s="423" t="n">
        <v>54</v>
      </c>
      <c r="C55" t="inlineStr">
        <is>
          <t>SANTOS PELAEZ MARCELO</t>
        </is>
      </c>
      <c r="D55" s="540" t="n">
        <v>300</v>
      </c>
      <c r="E55" s="541" t="n">
        <v>300</v>
      </c>
      <c r="F55" s="423" t="n">
        <v>2</v>
      </c>
      <c r="G55" s="563" t="n">
        <v>640</v>
      </c>
      <c r="H55" s="423" t="n"/>
      <c r="J55" s="117" t="inlineStr">
        <is>
          <t>PAGO  1 INQ DEL MES DE SEP 2017  A JULIO  2018</t>
        </is>
      </c>
      <c r="M55" t="inlineStr">
        <is>
          <t xml:space="preserve">CALLE 15 SUR 1306 SAN ANTONIO </t>
        </is>
      </c>
      <c r="N55" t="n">
        <v>2022</v>
      </c>
      <c r="O55" t="inlineStr">
        <is>
          <t>PAGADO 2</t>
        </is>
      </c>
      <c r="P55" t="inlineStr">
        <is>
          <t>PAGADO 2</t>
        </is>
      </c>
      <c r="Q55" t="inlineStr">
        <is>
          <t>PAGADO 2</t>
        </is>
      </c>
      <c r="R55" t="inlineStr">
        <is>
          <t>PAGADO 2</t>
        </is>
      </c>
      <c r="S55" t="inlineStr">
        <is>
          <t>PAGADO 2</t>
        </is>
      </c>
    </row>
    <row r="56">
      <c r="B56" s="423" t="n">
        <v>55</v>
      </c>
      <c r="C56" t="inlineStr">
        <is>
          <t>AVELINO SANTOS NATIVIDAD</t>
        </is>
      </c>
      <c r="D56" s="540" t="n">
        <v>300</v>
      </c>
      <c r="E56" s="541" t="n">
        <v>150</v>
      </c>
      <c r="F56" s="423" t="n">
        <v>1</v>
      </c>
      <c r="G56" s="563" t="n">
        <v>320</v>
      </c>
      <c r="H56" s="423" t="inlineStr">
        <is>
          <t>NO</t>
        </is>
      </c>
      <c r="J56" s="117" t="n"/>
      <c r="M56" t="inlineStr">
        <is>
          <t>9 SUR ENTRE 21 PTE Y CANAL</t>
        </is>
      </c>
      <c r="N56" t="n">
        <v>2022</v>
      </c>
      <c r="O56" t="inlineStr">
        <is>
          <t>PAGADO</t>
        </is>
      </c>
      <c r="P56" t="inlineStr">
        <is>
          <t>PAGADO</t>
        </is>
      </c>
      <c r="Q56" t="inlineStr">
        <is>
          <t>PAGADO</t>
        </is>
      </c>
      <c r="R56" t="inlineStr">
        <is>
          <t>PAGADO</t>
        </is>
      </c>
      <c r="S56" t="inlineStr">
        <is>
          <t>PAGADO</t>
        </is>
      </c>
      <c r="T56" t="inlineStr">
        <is>
          <t>PAGADO</t>
        </is>
      </c>
      <c r="X56" t="inlineStr">
        <is>
          <t> </t>
        </is>
      </c>
    </row>
    <row r="57">
      <c r="A57" s="93" t="inlineStr">
        <is>
          <t>BAJA POR EDAD AVANZADA</t>
        </is>
      </c>
      <c r="B57" s="91" t="n">
        <v>56</v>
      </c>
      <c r="C57" s="93" t="inlineStr">
        <is>
          <t>AVELINO SANTOS VILIULFO</t>
        </is>
      </c>
      <c r="D57" s="667" t="n"/>
      <c r="E57" s="668" t="n"/>
      <c r="F57" s="423" t="n"/>
      <c r="G57" s="563" t="n"/>
      <c r="H57" s="423" t="n"/>
      <c r="J57" s="117" t="n"/>
    </row>
    <row r="58">
      <c r="B58" s="423" t="n">
        <v>57</v>
      </c>
      <c r="C58" t="inlineStr">
        <is>
          <t>BARCENAS AVELINO EDITH</t>
        </is>
      </c>
      <c r="D58" s="540" t="n"/>
      <c r="E58" s="541" t="n"/>
      <c r="F58" s="423" t="n"/>
      <c r="G58" s="563" t="n">
        <v>320</v>
      </c>
      <c r="H58" s="423" t="n"/>
      <c r="I58" t="n">
        <v>1</v>
      </c>
      <c r="J58" s="117" t="n"/>
      <c r="M58" t="inlineStr">
        <is>
          <t>7 SUR  ESQ. 11 PTE.</t>
        </is>
      </c>
      <c r="N58" t="n">
        <v>2022</v>
      </c>
      <c r="O58" t="inlineStr">
        <is>
          <t>PAGADO</t>
        </is>
      </c>
      <c r="P58" t="inlineStr">
        <is>
          <t>PAGADO</t>
        </is>
      </c>
      <c r="Q58" t="inlineStr">
        <is>
          <t>PAGADO</t>
        </is>
      </c>
      <c r="R58" t="inlineStr">
        <is>
          <t>PAGADO</t>
        </is>
      </c>
      <c r="S58" t="inlineStr">
        <is>
          <t>PAGADO</t>
        </is>
      </c>
      <c r="T58" t="inlineStr">
        <is>
          <t>PAGADO</t>
        </is>
      </c>
      <c r="U58" t="inlineStr">
        <is>
          <t>PAGADO</t>
        </is>
      </c>
      <c r="V58" t="inlineStr">
        <is>
          <t>PAGADO</t>
        </is>
      </c>
    </row>
    <row r="59">
      <c r="B59" s="423" t="n">
        <v>58</v>
      </c>
      <c r="C59" t="inlineStr">
        <is>
          <t>BECERRA SANCHEZ JESUS</t>
        </is>
      </c>
      <c r="D59" s="540" t="n">
        <v>300</v>
      </c>
      <c r="E59" s="541" t="n">
        <v>150</v>
      </c>
      <c r="F59" s="423" t="n">
        <v>1</v>
      </c>
      <c r="G59" s="563" t="n">
        <v>320</v>
      </c>
      <c r="H59" s="423" t="n"/>
      <c r="J59" s="117" t="n"/>
      <c r="M59" t="inlineStr">
        <is>
          <t>17 SUR ENTRE 17 PTE Y CANAL</t>
        </is>
      </c>
      <c r="N59" t="n">
        <v>2021</v>
      </c>
      <c r="O59" t="inlineStr">
        <is>
          <t>PENDIENTE ASISTENCIAS 2020. FALTA COMPLETO</t>
        </is>
      </c>
      <c r="Z59" t="n"/>
    </row>
    <row r="60">
      <c r="B60" s="423" t="n">
        <v>59</v>
      </c>
      <c r="C60" t="inlineStr">
        <is>
          <t xml:space="preserve">ZAMORA ROSAS RAFAEL </t>
        </is>
      </c>
      <c r="D60" s="540" t="n"/>
      <c r="E60" s="541" t="n"/>
      <c r="F60" s="423" t="n"/>
      <c r="G60" s="563" t="n">
        <v>320</v>
      </c>
      <c r="H60" s="423" t="n"/>
      <c r="I60" t="n">
        <v>1</v>
      </c>
      <c r="J60" s="117" t="n"/>
      <c r="M60" t="inlineStr">
        <is>
          <t>PRIVADA DE LA SIETE  SUR S/N</t>
        </is>
      </c>
      <c r="N60" t="n">
        <v>2021</v>
      </c>
      <c r="O60" t="inlineStr">
        <is>
          <t>PAGADO</t>
        </is>
      </c>
      <c r="P60" t="inlineStr">
        <is>
          <t>PAGADO</t>
        </is>
      </c>
      <c r="Q60" t="inlineStr">
        <is>
          <t>PAGADO</t>
        </is>
      </c>
      <c r="R60" t="inlineStr">
        <is>
          <t>PAGADO</t>
        </is>
      </c>
      <c r="S60" t="inlineStr">
        <is>
          <t>PAGADO</t>
        </is>
      </c>
      <c r="T60" t="inlineStr">
        <is>
          <t>PAGADO</t>
        </is>
      </c>
    </row>
    <row r="61">
      <c r="B61" s="124" t="n">
        <v>60</v>
      </c>
      <c r="C61" t="inlineStr">
        <is>
          <t>BENITEZ RAMOS MARIA CONCEPCION</t>
        </is>
      </c>
      <c r="D61" s="540" t="n"/>
      <c r="E61" s="541" t="n"/>
      <c r="F61" s="423" t="n">
        <v>1</v>
      </c>
      <c r="G61" s="563" t="n">
        <v>320</v>
      </c>
      <c r="H61" s="423" t="n"/>
      <c r="J61" s="117" t="n"/>
      <c r="M61" t="inlineStr">
        <is>
          <t>CALE 15 SUR NO 1902 -A</t>
        </is>
      </c>
      <c r="N61" t="n">
        <v>2021</v>
      </c>
      <c r="O61" t="inlineStr">
        <is>
          <t>PAGADO</t>
        </is>
      </c>
      <c r="P61" t="inlineStr">
        <is>
          <t>PAGADO</t>
        </is>
      </c>
      <c r="Q61" t="inlineStr">
        <is>
          <t>PAGADO</t>
        </is>
      </c>
      <c r="R61" t="inlineStr">
        <is>
          <t>PAGADO</t>
        </is>
      </c>
      <c r="S61" t="inlineStr">
        <is>
          <t>PAGADO</t>
        </is>
      </c>
      <c r="T61" t="inlineStr">
        <is>
          <t>PAGADO</t>
        </is>
      </c>
      <c r="U61" t="inlineStr">
        <is>
          <t>PAGADO</t>
        </is>
      </c>
      <c r="V61" t="inlineStr">
        <is>
          <t>PAGADO</t>
        </is>
      </c>
    </row>
    <row r="62">
      <c r="B62" s="423" t="n">
        <v>61</v>
      </c>
      <c r="C62" t="inlineStr">
        <is>
          <t>BERNARDO DE JESUS SAUL</t>
        </is>
      </c>
      <c r="D62" s="540" t="n"/>
      <c r="E62" s="541" t="n"/>
      <c r="F62" s="423" t="n">
        <v>1</v>
      </c>
      <c r="G62" s="563" t="n">
        <v>320</v>
      </c>
      <c r="H62" s="423" t="n"/>
      <c r="J62" s="117" t="n"/>
      <c r="M62" t="inlineStr">
        <is>
          <t>13 SUR ENTRE 15 Y 17 PTE.</t>
        </is>
      </c>
      <c r="N62" t="n">
        <v>2023</v>
      </c>
    </row>
    <row r="63">
      <c r="A63" s="93" t="inlineStr">
        <is>
          <t>CANCELADA</t>
        </is>
      </c>
      <c r="B63" s="91" t="n">
        <v>62</v>
      </c>
      <c r="C63" s="93" t="inlineStr">
        <is>
          <t>BONILLA MUÑOZ HILDA</t>
        </is>
      </c>
      <c r="D63" s="667" t="n"/>
      <c r="E63" s="668" t="n"/>
      <c r="F63" s="91" t="n">
        <v>1</v>
      </c>
      <c r="G63" s="669" t="n"/>
      <c r="H63" s="91" t="n"/>
      <c r="I63" s="93" t="n"/>
      <c r="J63" s="94" t="n"/>
      <c r="K63" s="93" t="n"/>
      <c r="L63" s="93" t="n"/>
      <c r="M63" s="93" t="inlineStr">
        <is>
          <t>9 SUR ENTRE 21 PTE Y CANAL</t>
        </is>
      </c>
      <c r="N63" t="n">
        <v>2017</v>
      </c>
      <c r="O63" s="93" t="inlineStr">
        <is>
          <t>CANCELADA</t>
        </is>
      </c>
    </row>
    <row r="64">
      <c r="B64" s="423" t="n">
        <v>63</v>
      </c>
      <c r="C64" s="98" t="inlineStr">
        <is>
          <t>BOURET FLORES AMELIA</t>
        </is>
      </c>
      <c r="D64" s="670" t="n">
        <v>300</v>
      </c>
      <c r="E64" s="671" t="n">
        <v>150</v>
      </c>
      <c r="F64" s="423" t="n">
        <v>1</v>
      </c>
      <c r="G64" s="563" t="n">
        <v>320</v>
      </c>
      <c r="H64" s="423" t="n"/>
      <c r="J64" t="n">
        <v>63</v>
      </c>
      <c r="M64" t="inlineStr">
        <is>
          <t xml:space="preserve">13 PTE ENTRE 7 Y 9 SUR </t>
        </is>
      </c>
      <c r="N64" t="n">
        <v>2022</v>
      </c>
      <c r="O64" t="inlineStr">
        <is>
          <t>PAGADO</t>
        </is>
      </c>
      <c r="P64" t="inlineStr">
        <is>
          <t>PAGADO</t>
        </is>
      </c>
      <c r="Q64" t="inlineStr">
        <is>
          <t>PAGADO</t>
        </is>
      </c>
      <c r="R64" t="inlineStr">
        <is>
          <t>PAGADO</t>
        </is>
      </c>
      <c r="S64" t="inlineStr">
        <is>
          <t>PAGADO</t>
        </is>
      </c>
      <c r="T64" t="inlineStr">
        <is>
          <t>PAGADO</t>
        </is>
      </c>
    </row>
    <row r="65">
      <c r="A65" t="inlineStr">
        <is>
          <t>CANCELADA</t>
        </is>
      </c>
      <c r="B65" s="423" t="n">
        <v>64</v>
      </c>
      <c r="C65" t="inlineStr">
        <is>
          <t>BRAMBILLA SANTIAGO CIRILO</t>
        </is>
      </c>
      <c r="D65" s="540" t="n"/>
      <c r="E65" s="541" t="n"/>
      <c r="F65" s="423" t="n">
        <v>1</v>
      </c>
      <c r="G65" s="563" t="n">
        <v>320</v>
      </c>
      <c r="H65" s="423" t="n"/>
      <c r="J65" s="117" t="n"/>
      <c r="N65" t="n">
        <v>2017</v>
      </c>
    </row>
    <row r="66">
      <c r="B66" s="423" t="n">
        <v>65</v>
      </c>
      <c r="C66" t="inlineStr">
        <is>
          <t>BRETON LIMON ALICIA</t>
        </is>
      </c>
      <c r="D66" s="540" t="n">
        <v>300</v>
      </c>
      <c r="E66" s="541" t="n"/>
      <c r="F66" s="423" t="n">
        <v>1</v>
      </c>
      <c r="G66" s="563" t="n">
        <v>320</v>
      </c>
      <c r="H66" s="423" t="n">
        <v>300</v>
      </c>
      <c r="J66" s="117" t="n"/>
      <c r="M66" t="inlineStr">
        <is>
          <t>15 PONIENTE ENTRE 9 Y 11 SUR</t>
        </is>
      </c>
      <c r="N66" t="n">
        <v>2022</v>
      </c>
      <c r="O66" t="inlineStr">
        <is>
          <t>PAGADO</t>
        </is>
      </c>
      <c r="P66" t="inlineStr">
        <is>
          <t>PAGADO</t>
        </is>
      </c>
      <c r="Q66" t="inlineStr">
        <is>
          <t>PAGADO</t>
        </is>
      </c>
      <c r="R66" t="inlineStr">
        <is>
          <t>PAGADO</t>
        </is>
      </c>
      <c r="S66" t="inlineStr">
        <is>
          <t>PAGADO</t>
        </is>
      </c>
    </row>
    <row r="67">
      <c r="B67" s="423" t="n">
        <v>66</v>
      </c>
      <c r="C67" t="inlineStr">
        <is>
          <t xml:space="preserve">PELAEZ VAZQUEZ GUADALUPE </t>
        </is>
      </c>
      <c r="D67" s="540" t="n"/>
      <c r="E67" s="541" t="n"/>
      <c r="F67" s="423" t="n">
        <v>1</v>
      </c>
      <c r="G67" s="563" t="n">
        <v>320</v>
      </c>
      <c r="H67" s="423" t="n"/>
      <c r="J67" s="117" t="n"/>
      <c r="M67" t="inlineStr">
        <is>
          <t>15 SUR ENTRE 15 Y 17 PTE</t>
        </is>
      </c>
      <c r="N67" t="n">
        <v>2019</v>
      </c>
      <c r="O67" t="inlineStr">
        <is>
          <t>PAGADO</t>
        </is>
      </c>
      <c r="P67" t="inlineStr">
        <is>
          <t>PAGADO</t>
        </is>
      </c>
      <c r="Q67" t="inlineStr">
        <is>
          <t>PAGADO</t>
        </is>
      </c>
      <c r="R67" t="inlineStr">
        <is>
          <t>PAGADO</t>
        </is>
      </c>
      <c r="S67" t="inlineStr">
        <is>
          <t>PAGADO</t>
        </is>
      </c>
      <c r="T67" t="inlineStr">
        <is>
          <t>PAGADO</t>
        </is>
      </c>
      <c r="U67" t="inlineStr">
        <is>
          <t>PAGADO</t>
        </is>
      </c>
      <c r="V67" t="inlineStr">
        <is>
          <t>PAGADO</t>
        </is>
      </c>
      <c r="W67" t="inlineStr">
        <is>
          <t>PAGAGO</t>
        </is>
      </c>
      <c r="X67" t="inlineStr">
        <is>
          <t>PAGADO</t>
        </is>
      </c>
      <c r="Y67" t="inlineStr">
        <is>
          <t>PENDIENTE 6 INASISTENCIAS</t>
        </is>
      </c>
    </row>
    <row r="68" customFormat="1" s="147">
      <c r="B68" s="145" t="n">
        <v>67</v>
      </c>
      <c r="C68" s="147" t="inlineStr">
        <is>
          <t xml:space="preserve">RIOS SALAS DIANA MARIA </t>
        </is>
      </c>
      <c r="D68" s="664" t="n"/>
      <c r="E68" s="665" t="n"/>
      <c r="F68" s="145" t="n">
        <v>1</v>
      </c>
      <c r="G68" s="666" t="n">
        <v>320</v>
      </c>
      <c r="H68" s="145" t="n"/>
      <c r="I68" s="147" t="n"/>
      <c r="J68" s="148" t="n"/>
      <c r="M68" s="147" t="inlineStr">
        <is>
          <t>9 SUR ENTRE 21 PTE Y CANAL</t>
        </is>
      </c>
      <c r="N68" s="147" t="n">
        <v>2019</v>
      </c>
      <c r="O68" s="147" t="inlineStr">
        <is>
          <t>PAGADO</t>
        </is>
      </c>
      <c r="P68" s="147" t="inlineStr">
        <is>
          <t>PAGADO</t>
        </is>
      </c>
      <c r="Q68" s="147" t="inlineStr">
        <is>
          <t>PAGADO</t>
        </is>
      </c>
      <c r="R68" s="147" t="inlineStr">
        <is>
          <t>PAGADO</t>
        </is>
      </c>
      <c r="S68" s="147" t="inlineStr">
        <is>
          <t>PAGADO</t>
        </is>
      </c>
      <c r="T68" s="147" t="inlineStr">
        <is>
          <t>PAGADO</t>
        </is>
      </c>
      <c r="U68" s="147" t="inlineStr">
        <is>
          <t>PAGADO</t>
        </is>
      </c>
      <c r="V68" s="147" t="inlineStr">
        <is>
          <t>PAGADO</t>
        </is>
      </c>
      <c r="W68" s="147" t="inlineStr">
        <is>
          <t>PAGADO</t>
        </is>
      </c>
      <c r="X68" s="147" t="inlineStr">
        <is>
          <t>PAGADO</t>
        </is>
      </c>
    </row>
    <row r="69">
      <c r="B69" s="423" t="n">
        <v>68</v>
      </c>
      <c r="C69" t="inlineStr">
        <is>
          <t>CADENA SANTOS  MARIA  DEL CARMEN</t>
        </is>
      </c>
      <c r="D69" s="540" t="n">
        <v>300</v>
      </c>
      <c r="E69" s="541" t="n">
        <v>150</v>
      </c>
      <c r="F69" s="423" t="n">
        <v>1</v>
      </c>
      <c r="G69" s="563" t="n">
        <v>320</v>
      </c>
      <c r="H69" s="423" t="n"/>
      <c r="I69" t="n">
        <v>1</v>
      </c>
      <c r="J69" s="117" t="n"/>
      <c r="M69" t="inlineStr">
        <is>
          <t>15 PONIENTE ENTRE 9 Y 11 SUR</t>
        </is>
      </c>
      <c r="N69" t="n">
        <v>2022</v>
      </c>
      <c r="O69" t="inlineStr">
        <is>
          <t>PAGADO</t>
        </is>
      </c>
      <c r="P69" t="inlineStr">
        <is>
          <t>PAGADO</t>
        </is>
      </c>
      <c r="Q69" t="inlineStr">
        <is>
          <t>PAGADO</t>
        </is>
      </c>
      <c r="R69" t="inlineStr">
        <is>
          <t>PAGADO</t>
        </is>
      </c>
      <c r="S69" t="inlineStr">
        <is>
          <t>PAGADO</t>
        </is>
      </c>
      <c r="T69" t="inlineStr">
        <is>
          <t>PAGADO</t>
        </is>
      </c>
      <c r="U69" t="inlineStr">
        <is>
          <t>PAGADO</t>
        </is>
      </c>
    </row>
    <row r="70">
      <c r="B70" s="423" t="n">
        <v>69</v>
      </c>
      <c r="D70" s="540" t="n"/>
      <c r="E70" s="541" t="n"/>
      <c r="F70" s="423" t="n"/>
      <c r="G70" s="563" t="n"/>
      <c r="H70" s="423" t="n"/>
      <c r="J70" s="117" t="n"/>
    </row>
    <row r="71">
      <c r="B71" s="423" t="n">
        <v>70</v>
      </c>
      <c r="C71" t="inlineStr">
        <is>
          <t>CADENA SANTOS IGNACIO</t>
        </is>
      </c>
      <c r="D71" s="540" t="n">
        <v>300</v>
      </c>
      <c r="E71" s="541" t="n"/>
      <c r="F71" s="423" t="n">
        <v>1</v>
      </c>
      <c r="G71" s="563" t="n">
        <v>320</v>
      </c>
      <c r="H71" s="423" t="n"/>
      <c r="J71" s="117" t="n"/>
      <c r="M71" t="inlineStr">
        <is>
          <t>15 PTE ESQ. 11 SUR</t>
        </is>
      </c>
      <c r="N71" t="n">
        <v>2023</v>
      </c>
      <c r="O71" t="inlineStr">
        <is>
          <t>PENDIENTE ASISTENCIAS</t>
        </is>
      </c>
    </row>
    <row r="72">
      <c r="B72" s="423" t="n">
        <v>71</v>
      </c>
      <c r="C72" t="inlineStr">
        <is>
          <t>CADENA SANTOS MARIA LUISA</t>
        </is>
      </c>
      <c r="D72" s="540" t="n"/>
      <c r="E72" s="541" t="n"/>
      <c r="F72" s="423" t="n">
        <v>1</v>
      </c>
      <c r="G72" s="563" t="n">
        <v>320</v>
      </c>
      <c r="H72" s="423" t="n"/>
      <c r="J72" s="117" t="n"/>
      <c r="M72" t="inlineStr">
        <is>
          <t>15 PTE ENTRE 9 Y 11 SUR</t>
        </is>
      </c>
      <c r="N72" t="n">
        <v>2020</v>
      </c>
      <c r="O72" t="inlineStr">
        <is>
          <t>PAGADO</t>
        </is>
      </c>
    </row>
    <row r="73">
      <c r="B73" s="423" t="n">
        <v>72</v>
      </c>
      <c r="C73" t="inlineStr">
        <is>
          <t>CADENA SANTOS PEDRO</t>
        </is>
      </c>
      <c r="D73" s="540" t="n"/>
      <c r="E73" s="541" t="n"/>
      <c r="F73" s="423" t="n">
        <v>1</v>
      </c>
      <c r="G73" s="563" t="n">
        <v>320</v>
      </c>
      <c r="H73" s="423" t="n"/>
      <c r="J73" s="117" t="n"/>
      <c r="M73" t="inlineStr">
        <is>
          <t>11 SUR ENTRE 15 Y 17 PTE</t>
        </is>
      </c>
      <c r="N73" t="n">
        <v>2020</v>
      </c>
    </row>
    <row r="74">
      <c r="A74" s="98" t="inlineStr">
        <is>
          <t>BAJA</t>
        </is>
      </c>
      <c r="B74" s="96" t="n">
        <v>73</v>
      </c>
      <c r="C74" s="98" t="inlineStr">
        <is>
          <t>ALDUCIN CALDERON GRISELDA</t>
        </is>
      </c>
      <c r="D74" s="670" t="n"/>
      <c r="E74" s="671" t="n"/>
      <c r="F74" s="96" t="n">
        <v>1</v>
      </c>
      <c r="G74" s="672" t="n">
        <v>320</v>
      </c>
      <c r="H74" s="96" t="n"/>
      <c r="I74" s="98" t="n"/>
      <c r="J74" s="99" t="n">
        <v>1</v>
      </c>
      <c r="K74" s="98" t="n"/>
      <c r="L74" s="98" t="n"/>
      <c r="M74" s="98" t="inlineStr">
        <is>
          <t>PRIVADA DE LA 7 SUR NO 703</t>
        </is>
      </c>
      <c r="N74" s="98" t="n">
        <v>2017</v>
      </c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</row>
    <row r="75">
      <c r="B75" s="423" t="n">
        <v>74</v>
      </c>
      <c r="C75" t="inlineStr">
        <is>
          <t>CAMACHO SANTOS HILDA</t>
        </is>
      </c>
      <c r="D75" s="540" t="n"/>
      <c r="E75" s="541" t="n"/>
      <c r="F75" s="423" t="n">
        <v>1</v>
      </c>
      <c r="G75" s="563" t="n">
        <v>320</v>
      </c>
      <c r="H75" s="423" t="n"/>
      <c r="J75" s="117" t="n"/>
      <c r="M75" t="inlineStr">
        <is>
          <t>17 PTE ENTRE 9 Y 11 SUR</t>
        </is>
      </c>
      <c r="N75" t="n">
        <v>2022</v>
      </c>
      <c r="O75" t="inlineStr">
        <is>
          <t>PAGADO</t>
        </is>
      </c>
    </row>
    <row r="76">
      <c r="B76" s="423" t="n">
        <v>75</v>
      </c>
      <c r="C76" t="inlineStr">
        <is>
          <t>CAMACHO SANTOS ROSA MARIA</t>
        </is>
      </c>
      <c r="D76" s="540" t="n"/>
      <c r="E76" s="541" t="n"/>
      <c r="F76" s="423" t="n">
        <v>3</v>
      </c>
      <c r="G76" s="563" t="n">
        <v>1920</v>
      </c>
      <c r="H76" s="423" t="n"/>
      <c r="J76" s="117" t="inlineStr">
        <is>
          <t>PAGO 6 INQ. ENE 2019</t>
        </is>
      </c>
      <c r="M76" t="inlineStr">
        <is>
          <t>17 PONIENTE ENTRE 11 Y 13 SUR</t>
        </is>
      </c>
      <c r="N76" t="n">
        <v>2022</v>
      </c>
      <c r="O76" t="inlineStr">
        <is>
          <t>PAGADO 3</t>
        </is>
      </c>
      <c r="P76" t="inlineStr">
        <is>
          <t>PAGADO 3</t>
        </is>
      </c>
      <c r="Q76" t="inlineStr">
        <is>
          <t>PAGADO 3</t>
        </is>
      </c>
      <c r="R76" t="inlineStr">
        <is>
          <t>PAGADO 3</t>
        </is>
      </c>
      <c r="S76" t="inlineStr">
        <is>
          <t>PAGADO 3</t>
        </is>
      </c>
    </row>
    <row r="77">
      <c r="B77" s="423" t="n">
        <v>76</v>
      </c>
      <c r="C77" t="inlineStr">
        <is>
          <t>CANCINO CANO ANGEL</t>
        </is>
      </c>
      <c r="D77" s="540" t="n"/>
      <c r="E77" s="541" t="n"/>
      <c r="F77" s="423" t="n">
        <v>2</v>
      </c>
      <c r="G77" s="563" t="n">
        <v>640</v>
      </c>
      <c r="H77" s="423" t="n"/>
      <c r="J77" s="117" t="n"/>
      <c r="M77" t="inlineStr">
        <is>
          <t xml:space="preserve">17 PTE ENTRE 13 Y 15 SUR </t>
        </is>
      </c>
      <c r="N77" t="n">
        <v>2020</v>
      </c>
    </row>
    <row r="78">
      <c r="B78" s="423" t="n">
        <v>77</v>
      </c>
      <c r="C78" t="inlineStr">
        <is>
          <t>CANCINO CANO JAVIER</t>
        </is>
      </c>
      <c r="D78" s="540" t="n"/>
      <c r="E78" s="541" t="n"/>
      <c r="F78" s="423" t="n">
        <v>1</v>
      </c>
      <c r="G78" s="563" t="n">
        <v>320</v>
      </c>
      <c r="H78" s="423" t="n"/>
      <c r="J78" s="117" t="n"/>
      <c r="M78" t="inlineStr">
        <is>
          <t>17 PONIENTE ENTRE 13 Y 15 SUR</t>
        </is>
      </c>
      <c r="N78" t="n">
        <v>2020</v>
      </c>
      <c r="O78" t="inlineStr">
        <is>
          <t>PAGADO</t>
        </is>
      </c>
      <c r="P78" t="inlineStr">
        <is>
          <t>PAGADO</t>
        </is>
      </c>
      <c r="Q78" t="inlineStr">
        <is>
          <t>PAGADO</t>
        </is>
      </c>
      <c r="R78" t="inlineStr">
        <is>
          <t>PAGADO</t>
        </is>
      </c>
      <c r="S78" t="inlineStr">
        <is>
          <t>PAGADO</t>
        </is>
      </c>
      <c r="T78" t="inlineStr">
        <is>
          <t>PAGADO</t>
        </is>
      </c>
      <c r="U78" t="inlineStr">
        <is>
          <t>PAGADO</t>
        </is>
      </c>
    </row>
    <row r="79">
      <c r="B79" s="423" t="n">
        <v>78</v>
      </c>
      <c r="C79" t="inlineStr">
        <is>
          <t>CANCINO CEBADA ARMANDO</t>
        </is>
      </c>
      <c r="D79" s="540" t="n"/>
      <c r="E79" s="541" t="n"/>
      <c r="F79" s="423" t="n"/>
      <c r="G79" s="563" t="n">
        <v>320</v>
      </c>
      <c r="H79" s="423" t="n"/>
      <c r="I79" t="n">
        <v>1</v>
      </c>
      <c r="J79" s="117" t="n"/>
      <c r="M79" t="inlineStr">
        <is>
          <t xml:space="preserve">17 PTE ENTRE 13 Y 15 SUR </t>
        </is>
      </c>
      <c r="N79" t="n">
        <v>2019</v>
      </c>
    </row>
    <row r="80">
      <c r="B80" s="423" t="n">
        <v>79</v>
      </c>
      <c r="C80" t="inlineStr">
        <is>
          <t>CANCINO CEBADA CLARA</t>
        </is>
      </c>
      <c r="D80" s="540" t="n"/>
      <c r="E80" s="541" t="n"/>
      <c r="F80" s="423" t="n">
        <v>1</v>
      </c>
      <c r="G80" s="563" t="n">
        <v>320</v>
      </c>
      <c r="H80" s="423" t="n"/>
      <c r="J80" s="117" t="n"/>
      <c r="M80" t="inlineStr">
        <is>
          <t xml:space="preserve">17 PTE ENTRE 13 Y 15 SUR </t>
        </is>
      </c>
      <c r="N80" t="n">
        <v>2020</v>
      </c>
    </row>
    <row r="81">
      <c r="B81" s="423" t="n">
        <v>80</v>
      </c>
      <c r="C81" t="inlineStr">
        <is>
          <t>CANCINO CEBADA JAVIER</t>
        </is>
      </c>
      <c r="D81" s="540" t="n"/>
      <c r="E81" s="541" t="n"/>
      <c r="F81" s="423" t="n">
        <v>1</v>
      </c>
      <c r="G81" s="563" t="n">
        <v>320</v>
      </c>
      <c r="H81" s="423" t="n"/>
      <c r="J81" s="117" t="n"/>
      <c r="M81" t="inlineStr">
        <is>
          <t xml:space="preserve">17 PTE ENTRE 13 Y 15 SUR </t>
        </is>
      </c>
      <c r="N81" t="n">
        <v>2019</v>
      </c>
      <c r="O81" t="inlineStr">
        <is>
          <t>PAGADO</t>
        </is>
      </c>
      <c r="P81" t="inlineStr">
        <is>
          <t>PAGADO</t>
        </is>
      </c>
      <c r="Q81" t="inlineStr">
        <is>
          <t>PAGADO</t>
        </is>
      </c>
      <c r="R81" t="inlineStr">
        <is>
          <t>PAGADO</t>
        </is>
      </c>
      <c r="S81" t="inlineStr">
        <is>
          <t>PAGADO</t>
        </is>
      </c>
      <c r="T81" t="inlineStr">
        <is>
          <t>PAGADO</t>
        </is>
      </c>
    </row>
    <row r="82">
      <c r="B82" s="423" t="n">
        <v>81</v>
      </c>
      <c r="C82" t="inlineStr">
        <is>
          <t>CASTILLO ORDUÑA MARCELINO</t>
        </is>
      </c>
      <c r="D82" s="540" t="n"/>
      <c r="E82" s="541" t="n"/>
      <c r="F82" s="423" t="n">
        <v>1</v>
      </c>
      <c r="G82" s="563" t="n">
        <v>320</v>
      </c>
      <c r="H82" s="423" t="inlineStr">
        <is>
          <t>NO</t>
        </is>
      </c>
      <c r="J82" s="117" t="n"/>
      <c r="M82" t="inlineStr">
        <is>
          <t>19 PTE ENTRE 7 Y 9 SUR</t>
        </is>
      </c>
      <c r="N82" t="n">
        <v>2021</v>
      </c>
      <c r="O82" s="93" t="inlineStr">
        <is>
          <t>PENDIENTE INASISTENCIAS</t>
        </is>
      </c>
    </row>
    <row r="83">
      <c r="B83" s="423" t="n">
        <v>82</v>
      </c>
      <c r="C83" t="inlineStr">
        <is>
          <t xml:space="preserve">CEBADA DE LOS SANTOS MARIA GUADALUPE </t>
        </is>
      </c>
      <c r="D83" s="540" t="n"/>
      <c r="E83" s="541" t="n"/>
      <c r="F83" s="423" t="n">
        <v>1</v>
      </c>
      <c r="G83" s="563" t="n">
        <v>320</v>
      </c>
      <c r="H83" s="423" t="n"/>
      <c r="I83" t="n">
        <v>1</v>
      </c>
      <c r="J83" s="117" t="n"/>
      <c r="M83" t="inlineStr">
        <is>
          <t>17 PTE S/N ENTRE 13 Y 15 SUR</t>
        </is>
      </c>
      <c r="N83" t="n">
        <v>2020</v>
      </c>
      <c r="O83" t="inlineStr">
        <is>
          <t>PAGADO</t>
        </is>
      </c>
      <c r="P83" t="inlineStr">
        <is>
          <t>PAGADO</t>
        </is>
      </c>
      <c r="Q83" t="inlineStr">
        <is>
          <t>PAGADO</t>
        </is>
      </c>
      <c r="R83" t="inlineStr">
        <is>
          <t>PAGADO</t>
        </is>
      </c>
      <c r="S83" t="inlineStr">
        <is>
          <t>PAGADO</t>
        </is>
      </c>
      <c r="T83" t="inlineStr">
        <is>
          <t>PAGADO</t>
        </is>
      </c>
    </row>
    <row r="84">
      <c r="B84" s="423" t="n">
        <v>83</v>
      </c>
      <c r="C84" t="inlineStr">
        <is>
          <t>CEBADA LIMON ROBERTO</t>
        </is>
      </c>
      <c r="D84" s="540" t="n"/>
      <c r="E84" s="541" t="n"/>
      <c r="F84" s="423" t="n">
        <v>1</v>
      </c>
      <c r="G84" s="563" t="n">
        <v>320</v>
      </c>
      <c r="H84" s="423" t="n"/>
      <c r="I84" t="inlineStr">
        <is>
          <t>10 VACAS MARZO Y ABRIL 2019</t>
        </is>
      </c>
      <c r="J84" s="117" t="n"/>
      <c r="M84" t="inlineStr">
        <is>
          <t xml:space="preserve">17 PTE ENTRE 13 Y 15 SUR </t>
        </is>
      </c>
      <c r="N84" t="n">
        <v>2020</v>
      </c>
      <c r="O84" t="inlineStr">
        <is>
          <t>PAGADO</t>
        </is>
      </c>
      <c r="P84" t="inlineStr">
        <is>
          <t>PAGADO</t>
        </is>
      </c>
      <c r="Q84" s="100" t="inlineStr">
        <is>
          <t>PAGADO</t>
        </is>
      </c>
    </row>
    <row r="85">
      <c r="B85" s="423" t="n">
        <v>84</v>
      </c>
      <c r="C85" t="inlineStr">
        <is>
          <t>CEREZO RODRIGUEZ  JOSE ALVARO</t>
        </is>
      </c>
      <c r="D85" s="540" t="n"/>
      <c r="E85" s="541" t="n"/>
      <c r="F85" s="423" t="n">
        <v>1</v>
      </c>
      <c r="G85" s="563" t="n">
        <v>320</v>
      </c>
      <c r="H85" s="423" t="n"/>
      <c r="J85" s="117" t="n"/>
      <c r="M85" t="inlineStr">
        <is>
          <t>17 SUR ENTRE 13 Y 15 PTE</t>
        </is>
      </c>
      <c r="N85" t="n">
        <v>2020</v>
      </c>
    </row>
    <row r="86">
      <c r="B86" s="423" t="n">
        <v>85</v>
      </c>
      <c r="C86" t="inlineStr">
        <is>
          <t xml:space="preserve">CERVANTES VERA YESSICA </t>
        </is>
      </c>
      <c r="D86" s="540" t="n"/>
      <c r="E86" s="541" t="n"/>
      <c r="F86" s="423" t="n">
        <v>1</v>
      </c>
      <c r="G86" s="563" t="n">
        <v>320</v>
      </c>
      <c r="H86" s="423" t="n"/>
      <c r="J86" s="117" t="n"/>
      <c r="M86" t="inlineStr">
        <is>
          <t>15 SUR ENTRE 11 Y 13 PTE</t>
        </is>
      </c>
      <c r="N86" t="n">
        <v>2020</v>
      </c>
    </row>
    <row r="87">
      <c r="B87" s="423" t="n">
        <v>86</v>
      </c>
      <c r="C87" t="inlineStr">
        <is>
          <t>CHAVEZ GUZMAN CESAR</t>
        </is>
      </c>
      <c r="D87" s="540" t="n"/>
      <c r="E87" s="541" t="n"/>
      <c r="F87" s="423" t="n">
        <v>1</v>
      </c>
      <c r="G87" s="563" t="n">
        <v>640</v>
      </c>
      <c r="H87" s="423" t="n"/>
      <c r="J87" s="117" t="n"/>
      <c r="M87" t="inlineStr">
        <is>
          <t>13 SUR ENTRE 15 Y 19 PTE</t>
        </is>
      </c>
      <c r="N87" t="n">
        <v>2021</v>
      </c>
    </row>
    <row r="88">
      <c r="B88" s="423" t="n">
        <v>87</v>
      </c>
      <c r="C88" t="inlineStr">
        <is>
          <t>CHAVEZ GUZMAN PABLO</t>
        </is>
      </c>
      <c r="D88" s="540" t="n"/>
      <c r="E88" s="541" t="n"/>
      <c r="F88" s="423" t="n">
        <v>1</v>
      </c>
      <c r="G88" s="563" t="n">
        <v>640</v>
      </c>
      <c r="H88" s="423" t="n"/>
      <c r="I88" t="n">
        <v>1</v>
      </c>
      <c r="J88" s="117" t="n"/>
      <c r="M88" t="inlineStr">
        <is>
          <t>13 SUR ENTRE 19 Y 21 PTE</t>
        </is>
      </c>
      <c r="N88" t="n">
        <v>2021</v>
      </c>
    </row>
    <row r="89">
      <c r="B89" s="423" t="n">
        <v>88</v>
      </c>
      <c r="C89" t="inlineStr">
        <is>
          <t>CHAVEZ GUZMAN ADRIAN</t>
        </is>
      </c>
      <c r="D89" s="540" t="n"/>
      <c r="E89" s="541" t="n"/>
      <c r="F89" s="423" t="n">
        <v>1</v>
      </c>
      <c r="G89" s="563" t="n">
        <v>640</v>
      </c>
      <c r="H89" s="423" t="n"/>
      <c r="J89" s="117" t="n"/>
      <c r="M89" t="inlineStr">
        <is>
          <t>13 SUR ENTRE 17 Y 19 PTE</t>
        </is>
      </c>
      <c r="N89" t="n">
        <v>2021</v>
      </c>
    </row>
    <row r="90">
      <c r="A90" t="inlineStr">
        <is>
          <t>BAJA</t>
        </is>
      </c>
      <c r="B90" s="423" t="n">
        <v>89</v>
      </c>
      <c r="C90" t="inlineStr">
        <is>
          <t>PELAEZ GONZALEZ SONIA</t>
        </is>
      </c>
      <c r="D90" s="540" t="n"/>
      <c r="E90" s="541" t="n"/>
      <c r="F90" s="423" t="n"/>
      <c r="G90" s="669" t="inlineStr">
        <is>
          <t>BAJA 2018</t>
        </is>
      </c>
      <c r="H90" s="423" t="n"/>
      <c r="I90" t="n">
        <v>1</v>
      </c>
      <c r="J90" s="117" t="n"/>
      <c r="M90" t="inlineStr">
        <is>
          <t>13 PONIENTE NO. 1703</t>
        </is>
      </c>
      <c r="N90" t="n">
        <v>2017</v>
      </c>
      <c r="O90" t="inlineStr">
        <is>
          <t>PAGADO</t>
        </is>
      </c>
      <c r="P90" t="inlineStr">
        <is>
          <t>PAGADO</t>
        </is>
      </c>
      <c r="Q90" t="inlineStr">
        <is>
          <t>PAGADO</t>
        </is>
      </c>
      <c r="R90" t="inlineStr">
        <is>
          <t>PAGADO</t>
        </is>
      </c>
      <c r="S90" t="inlineStr">
        <is>
          <t>PAGADO</t>
        </is>
      </c>
      <c r="T90" t="inlineStr">
        <is>
          <t>PAGADO</t>
        </is>
      </c>
      <c r="U90" t="inlineStr">
        <is>
          <t>PAGADO</t>
        </is>
      </c>
      <c r="V90" t="inlineStr">
        <is>
          <t>PAGADO</t>
        </is>
      </c>
    </row>
    <row r="91">
      <c r="B91" s="423" t="n">
        <v>90</v>
      </c>
      <c r="C91" t="inlineStr">
        <is>
          <t>CLEMENTE GONZALEZ ESTELA</t>
        </is>
      </c>
      <c r="D91" s="540" t="n">
        <v>300</v>
      </c>
      <c r="E91" s="541" t="n">
        <v>150</v>
      </c>
      <c r="F91" s="423" t="n">
        <v>1</v>
      </c>
      <c r="G91" s="563" t="n">
        <v>320</v>
      </c>
      <c r="H91" s="423" t="n"/>
      <c r="J91" s="117" t="n"/>
      <c r="M91" t="inlineStr">
        <is>
          <t>9 SUR ENTRE 13 Y 15 PTE</t>
        </is>
      </c>
      <c r="N91" t="n">
        <v>2023</v>
      </c>
    </row>
    <row r="92">
      <c r="B92" s="423" t="n">
        <v>91</v>
      </c>
      <c r="C92" t="inlineStr">
        <is>
          <t>COETO GARCIA ANGELES</t>
        </is>
      </c>
      <c r="D92" s="540" t="n">
        <v>300</v>
      </c>
      <c r="E92" s="541" t="n">
        <v>150</v>
      </c>
      <c r="F92" s="423" t="n">
        <v>1</v>
      </c>
      <c r="G92" s="563" t="n">
        <v>320</v>
      </c>
      <c r="H92" s="423" t="n"/>
      <c r="J92" s="117" t="n"/>
      <c r="M92" t="inlineStr">
        <is>
          <t xml:space="preserve">15 SUR 17 PONIENTE </t>
        </is>
      </c>
      <c r="N92" t="n">
        <v>2022</v>
      </c>
      <c r="O92" t="inlineStr">
        <is>
          <t>PAGADO</t>
        </is>
      </c>
      <c r="P92" t="inlineStr">
        <is>
          <t>PAGADO</t>
        </is>
      </c>
      <c r="Q92" t="inlineStr">
        <is>
          <t>PAGADO</t>
        </is>
      </c>
      <c r="R92" t="inlineStr">
        <is>
          <t>PAGADO</t>
        </is>
      </c>
      <c r="S92" t="inlineStr">
        <is>
          <t>PAGADO</t>
        </is>
      </c>
      <c r="T92" t="inlineStr">
        <is>
          <t>PAGADO</t>
        </is>
      </c>
    </row>
    <row r="93">
      <c r="B93" s="423" t="n">
        <v>92</v>
      </c>
      <c r="C93" t="inlineStr">
        <is>
          <t>COETO GARCIA LETICIA</t>
        </is>
      </c>
      <c r="D93" s="540" t="n">
        <v>300</v>
      </c>
      <c r="E93" s="541" t="n">
        <v>150</v>
      </c>
      <c r="F93" s="423" t="n">
        <v>1</v>
      </c>
      <c r="G93" s="563" t="n">
        <v>320</v>
      </c>
      <c r="H93" s="423" t="n"/>
      <c r="I93" t="n">
        <v>1</v>
      </c>
      <c r="J93" s="117" t="n"/>
      <c r="M93" t="inlineStr">
        <is>
          <t>15 SUR ESQ. 17 PTE</t>
        </is>
      </c>
      <c r="N93" t="n">
        <v>2022</v>
      </c>
      <c r="O93" t="inlineStr">
        <is>
          <t>PAGADO</t>
        </is>
      </c>
      <c r="P93" t="inlineStr">
        <is>
          <t>PAGADO</t>
        </is>
      </c>
      <c r="Q93" t="inlineStr">
        <is>
          <t>PAGADO</t>
        </is>
      </c>
      <c r="R93" t="inlineStr">
        <is>
          <t>PAGADO</t>
        </is>
      </c>
      <c r="S93" t="inlineStr">
        <is>
          <t>PAGADO</t>
        </is>
      </c>
      <c r="T93" t="inlineStr">
        <is>
          <t>PAGADO</t>
        </is>
      </c>
    </row>
    <row r="94">
      <c r="B94" s="423" t="n">
        <v>93</v>
      </c>
      <c r="C94" t="inlineStr">
        <is>
          <t>CONTRERAS RODRIGUEZ EDGAR</t>
        </is>
      </c>
      <c r="D94" s="540" t="n"/>
      <c r="E94" s="541" t="n"/>
      <c r="F94" s="423" t="n">
        <v>1</v>
      </c>
      <c r="G94" s="563" t="n">
        <v>320</v>
      </c>
      <c r="H94" s="423" t="n"/>
      <c r="J94" s="117" t="n"/>
      <c r="M94" t="inlineStr">
        <is>
          <t>DIAGONAL ESQ, 15 PTE.</t>
        </is>
      </c>
      <c r="N94" t="n">
        <v>2019</v>
      </c>
      <c r="O94" t="inlineStr">
        <is>
          <t>PAGADO</t>
        </is>
      </c>
      <c r="P94" t="inlineStr">
        <is>
          <t>PAGADO</t>
        </is>
      </c>
      <c r="Q94" t="inlineStr">
        <is>
          <t>PAGADO</t>
        </is>
      </c>
      <c r="R94" t="inlineStr">
        <is>
          <t>PAGADO</t>
        </is>
      </c>
      <c r="S94" t="inlineStr">
        <is>
          <t>PAGADO</t>
        </is>
      </c>
      <c r="T94" t="inlineStr">
        <is>
          <t>PAGADO</t>
        </is>
      </c>
      <c r="U94" t="inlineStr">
        <is>
          <t>PAGADO</t>
        </is>
      </c>
      <c r="V94" t="inlineStr">
        <is>
          <t>PAGADO</t>
        </is>
      </c>
      <c r="W94" t="inlineStr">
        <is>
          <t>PAGADO</t>
        </is>
      </c>
      <c r="X94" t="inlineStr">
        <is>
          <t>PAGADO</t>
        </is>
      </c>
      <c r="Y94" t="inlineStr">
        <is>
          <t>PAGADO</t>
        </is>
      </c>
    </row>
    <row r="95">
      <c r="B95" s="423" t="n">
        <v>94</v>
      </c>
      <c r="C95" t="inlineStr">
        <is>
          <t>CONTRERAS RODRIGUEZ ARACELI</t>
        </is>
      </c>
      <c r="D95" s="540" t="n"/>
      <c r="E95" s="541" t="n"/>
      <c r="F95" s="423" t="n"/>
      <c r="G95" s="563" t="n">
        <v>640</v>
      </c>
      <c r="H95" s="423" t="n"/>
      <c r="I95" t="n">
        <v>1</v>
      </c>
      <c r="J95" s="117" t="n"/>
      <c r="M95" t="inlineStr">
        <is>
          <t>DIAGONAL PREPA</t>
        </is>
      </c>
      <c r="N95" t="n">
        <v>2018</v>
      </c>
      <c r="O95" t="inlineStr">
        <is>
          <t>PAGADO</t>
        </is>
      </c>
      <c r="P95" t="inlineStr">
        <is>
          <t>PAGADO</t>
        </is>
      </c>
      <c r="Q95" t="inlineStr">
        <is>
          <t>PAGADO</t>
        </is>
      </c>
      <c r="R95" t="inlineStr">
        <is>
          <t>PAGADO</t>
        </is>
      </c>
      <c r="S95" t="inlineStr">
        <is>
          <t>PAGADO</t>
        </is>
      </c>
    </row>
    <row r="96">
      <c r="B96" s="423" t="n">
        <v>95</v>
      </c>
      <c r="C96" t="inlineStr">
        <is>
          <t>CONTRERAS RODRIGUEZ EUSTOLIO</t>
        </is>
      </c>
      <c r="D96" s="540" t="n"/>
      <c r="E96" s="541" t="n"/>
      <c r="F96" s="423" t="n">
        <v>1</v>
      </c>
      <c r="G96" s="563" t="n">
        <v>320</v>
      </c>
      <c r="H96" s="423" t="n"/>
      <c r="J96" s="117" t="n"/>
      <c r="M96" t="inlineStr">
        <is>
          <t>DIAGONAL PREPA ESQ. 15 PTE.</t>
        </is>
      </c>
      <c r="N96" t="n">
        <v>2019</v>
      </c>
      <c r="O96" t="inlineStr">
        <is>
          <t>PAGADO</t>
        </is>
      </c>
      <c r="P96" t="inlineStr">
        <is>
          <t>PAGADO</t>
        </is>
      </c>
      <c r="Q96" t="inlineStr">
        <is>
          <t>PAGADO</t>
        </is>
      </c>
      <c r="R96" t="inlineStr">
        <is>
          <t>PAGADO</t>
        </is>
      </c>
      <c r="S96" t="inlineStr">
        <is>
          <t>PAGADO</t>
        </is>
      </c>
      <c r="T96" t="inlineStr">
        <is>
          <t>PAGADO</t>
        </is>
      </c>
    </row>
    <row r="97">
      <c r="B97" s="423" t="n">
        <v>96</v>
      </c>
      <c r="C97" t="inlineStr">
        <is>
          <t>CONTRERAS RODRIGUEZ ENRIQUE</t>
        </is>
      </c>
      <c r="D97" s="540" t="n"/>
      <c r="E97" s="541" t="n"/>
      <c r="F97" s="423" t="n">
        <v>1</v>
      </c>
      <c r="G97" s="563" t="n">
        <v>320</v>
      </c>
      <c r="H97" s="423" t="n"/>
      <c r="J97" s="117" t="n"/>
      <c r="K97" s="100" t="n"/>
      <c r="M97" t="inlineStr">
        <is>
          <t>DIAGONAL PREPA ESQ. 15 PTE.</t>
        </is>
      </c>
      <c r="N97" t="n">
        <v>2019</v>
      </c>
      <c r="O97" t="inlineStr">
        <is>
          <t>PAGADO</t>
        </is>
      </c>
      <c r="P97" t="inlineStr">
        <is>
          <t>PAGADO</t>
        </is>
      </c>
      <c r="Q97" t="inlineStr">
        <is>
          <t>PAGADO</t>
        </is>
      </c>
      <c r="R97" t="inlineStr">
        <is>
          <t>PAGADO</t>
        </is>
      </c>
      <c r="S97" t="inlineStr">
        <is>
          <t>PAGADO</t>
        </is>
      </c>
      <c r="T97" t="inlineStr">
        <is>
          <t>PAGADO</t>
        </is>
      </c>
    </row>
    <row r="98">
      <c r="B98" s="423" t="n">
        <v>97</v>
      </c>
      <c r="C98" t="inlineStr">
        <is>
          <t>CORTES RODRIGUEZ CONCEPCION</t>
        </is>
      </c>
      <c r="D98" s="540" t="n"/>
      <c r="E98" s="541" t="n"/>
      <c r="F98" s="423" t="n">
        <v>1</v>
      </c>
      <c r="G98" s="563" t="n">
        <v>640</v>
      </c>
      <c r="H98" s="423" t="n"/>
      <c r="J98" s="117" t="n"/>
      <c r="M98" t="inlineStr">
        <is>
          <t>13 PTE. 1702 17 Y 19 SUR</t>
        </is>
      </c>
      <c r="N98" t="n">
        <v>2020</v>
      </c>
      <c r="O98" t="inlineStr">
        <is>
          <t>PAGADO</t>
        </is>
      </c>
      <c r="P98" t="inlineStr">
        <is>
          <t>PAGADO</t>
        </is>
      </c>
      <c r="Q98" t="inlineStr">
        <is>
          <t>PAGADO</t>
        </is>
      </c>
      <c r="R98" t="inlineStr">
        <is>
          <t>PAGADO</t>
        </is>
      </c>
      <c r="S98" t="inlineStr">
        <is>
          <t>PAGADO</t>
        </is>
      </c>
    </row>
    <row r="99">
      <c r="B99" s="423" t="n">
        <v>98</v>
      </c>
      <c r="C99" t="inlineStr">
        <is>
          <t>CORZAS GONZALEZ TERESA</t>
        </is>
      </c>
      <c r="D99" s="540" t="n"/>
      <c r="E99" s="541" t="n">
        <v>150</v>
      </c>
      <c r="F99" s="423" t="n">
        <v>1</v>
      </c>
      <c r="G99" s="563" t="n">
        <v>320</v>
      </c>
      <c r="H99" s="423" t="n"/>
      <c r="J99" s="117" t="n"/>
      <c r="M99" t="inlineStr">
        <is>
          <t xml:space="preserve">13 PTE 11 Y 13 SUR </t>
        </is>
      </c>
      <c r="N99" t="n">
        <v>2021</v>
      </c>
      <c r="O99" t="inlineStr">
        <is>
          <t>PAGADO</t>
        </is>
      </c>
      <c r="P99" t="inlineStr">
        <is>
          <t>PAGADO</t>
        </is>
      </c>
    </row>
    <row r="100">
      <c r="B100" s="423" t="n">
        <v>99</v>
      </c>
      <c r="C100" t="inlineStr">
        <is>
          <t xml:space="preserve">CRUZ FLORES JUAN CARLOS </t>
        </is>
      </c>
      <c r="D100" s="540" t="n"/>
      <c r="E100" s="541" t="n"/>
      <c r="F100" s="423" t="n">
        <v>1</v>
      </c>
      <c r="G100" s="563" t="n">
        <v>320</v>
      </c>
      <c r="H100" s="423" t="n"/>
      <c r="J100" s="117" t="n"/>
      <c r="M100" t="inlineStr">
        <is>
          <t>13 SUR ENTRE 15 Y 17 PTE.</t>
        </is>
      </c>
      <c r="N100" t="n">
        <v>2022</v>
      </c>
      <c r="O100" t="inlineStr">
        <is>
          <t>PAGADO</t>
        </is>
      </c>
    </row>
    <row r="101">
      <c r="B101" s="423" t="n">
        <v>100</v>
      </c>
      <c r="C101" t="inlineStr">
        <is>
          <t>CRUZ IBAÑEZ ALFONSO</t>
        </is>
      </c>
      <c r="D101" s="540" t="n"/>
      <c r="E101" s="541" t="n"/>
      <c r="F101" s="423" t="n">
        <v>1</v>
      </c>
      <c r="G101" s="563" t="n">
        <v>320</v>
      </c>
      <c r="H101" s="423" t="n"/>
      <c r="J101" s="117" t="n"/>
      <c r="M101" t="inlineStr">
        <is>
          <t>9  SUR  1505 15 Y 17  PONIENTE</t>
        </is>
      </c>
      <c r="N101" t="n">
        <v>2023</v>
      </c>
    </row>
    <row r="102">
      <c r="B102" s="423" t="n">
        <v>101</v>
      </c>
      <c r="C102" t="inlineStr">
        <is>
          <t>CRUZ IBAÑEZ JOSE BASILIO</t>
        </is>
      </c>
      <c r="D102" s="540" t="n">
        <v>300</v>
      </c>
      <c r="E102" s="541" t="n"/>
      <c r="F102" s="423" t="n">
        <v>1</v>
      </c>
      <c r="G102" s="563" t="n">
        <v>320</v>
      </c>
      <c r="H102" s="423" t="n"/>
      <c r="J102" s="117" t="n"/>
      <c r="M102" t="inlineStr">
        <is>
          <t>13 SUR ENTRE 13 Y 15 PTE.</t>
        </is>
      </c>
      <c r="N102" t="n">
        <v>2023</v>
      </c>
    </row>
    <row r="103">
      <c r="B103" s="423" t="n">
        <v>102</v>
      </c>
      <c r="C103" t="inlineStr">
        <is>
          <t>CRUZ IBAÑEZ JOSE LUIS</t>
        </is>
      </c>
      <c r="D103" s="540" t="n"/>
      <c r="E103" s="541" t="n">
        <v>300</v>
      </c>
      <c r="F103" s="423" t="n">
        <v>2</v>
      </c>
      <c r="G103" s="563" t="n">
        <v>320</v>
      </c>
      <c r="H103" s="423" t="n"/>
      <c r="I103" t="inlineStr">
        <is>
          <t xml:space="preserve">CHECAR UNA TOMA SI ESTA CORTADA </t>
        </is>
      </c>
      <c r="J103" s="117" t="n"/>
      <c r="M103" t="inlineStr">
        <is>
          <t xml:space="preserve">9 SUR Y OTRA EN 17 PTE. </t>
        </is>
      </c>
      <c r="N103" t="n">
        <v>2021</v>
      </c>
      <c r="O103" t="inlineStr">
        <is>
          <t>PAGADO</t>
        </is>
      </c>
      <c r="P103" t="inlineStr">
        <is>
          <t>PAGADO</t>
        </is>
      </c>
      <c r="Q103" t="inlineStr">
        <is>
          <t>PAGADO</t>
        </is>
      </c>
      <c r="R103" t="inlineStr">
        <is>
          <t>PAGADO</t>
        </is>
      </c>
      <c r="S103" t="inlineStr">
        <is>
          <t>PAGADO</t>
        </is>
      </c>
      <c r="T103" t="inlineStr">
        <is>
          <t>PAGADO</t>
        </is>
      </c>
      <c r="U103" t="inlineStr">
        <is>
          <t>PAGADO</t>
        </is>
      </c>
      <c r="V103" t="inlineStr">
        <is>
          <t>PAGADO</t>
        </is>
      </c>
      <c r="W103" t="inlineStr">
        <is>
          <t>PAGADO</t>
        </is>
      </c>
      <c r="X103" t="inlineStr">
        <is>
          <t>PAGADO</t>
        </is>
      </c>
      <c r="Y103" t="inlineStr">
        <is>
          <t>PAGADO</t>
        </is>
      </c>
    </row>
    <row r="104">
      <c r="B104" s="423" t="n">
        <v>103</v>
      </c>
      <c r="C104" t="inlineStr">
        <is>
          <t>CRUZ IBAÑEZ TORIBIO</t>
        </is>
      </c>
      <c r="D104" s="540" t="n"/>
      <c r="E104" s="541" t="n"/>
      <c r="F104" s="423" t="n">
        <v>2</v>
      </c>
      <c r="G104" s="563" t="n">
        <v>640</v>
      </c>
      <c r="H104" s="423" t="n"/>
      <c r="I104" s="423" t="n">
        <v>1</v>
      </c>
      <c r="J104" s="117" t="n"/>
      <c r="M104" t="inlineStr">
        <is>
          <t>9 SUR ENTRE 13 Y 15 PTE</t>
        </is>
      </c>
      <c r="N104" t="n">
        <v>2021</v>
      </c>
      <c r="O104" t="inlineStr">
        <is>
          <t>PAGADO</t>
        </is>
      </c>
      <c r="P104" t="inlineStr">
        <is>
          <t>PAGADO</t>
        </is>
      </c>
      <c r="Q104" t="inlineStr">
        <is>
          <t>PAGADO</t>
        </is>
      </c>
      <c r="R104" t="inlineStr">
        <is>
          <t>PAGADO</t>
        </is>
      </c>
      <c r="S104" t="inlineStr">
        <is>
          <t>PAGADO</t>
        </is>
      </c>
    </row>
    <row r="105">
      <c r="B105" s="423" t="n">
        <v>104</v>
      </c>
      <c r="C105" t="inlineStr">
        <is>
          <t xml:space="preserve">CRUZ SANTOS AGUSTIN </t>
        </is>
      </c>
      <c r="D105" s="540" t="n"/>
      <c r="E105" s="541" t="n"/>
      <c r="F105" s="423" t="n">
        <v>1</v>
      </c>
      <c r="G105" s="563" t="n">
        <v>320</v>
      </c>
      <c r="H105" s="423" t="n"/>
      <c r="J105" s="117" t="n"/>
      <c r="M105" t="inlineStr">
        <is>
          <t>15 SUR ENTRE 13 Y 15 PTE</t>
        </is>
      </c>
      <c r="N105" t="n">
        <v>2019</v>
      </c>
      <c r="O105" t="inlineStr">
        <is>
          <t>PAGADO</t>
        </is>
      </c>
      <c r="P105" t="inlineStr">
        <is>
          <t>PAGADO</t>
        </is>
      </c>
      <c r="Q105" t="inlineStr">
        <is>
          <t>PAGADO</t>
        </is>
      </c>
    </row>
    <row r="106">
      <c r="A106" t="inlineStr">
        <is>
          <t>CAMBIO DE DOMICILIO</t>
        </is>
      </c>
      <c r="B106" s="423" t="n">
        <v>105</v>
      </c>
      <c r="C106" t="inlineStr">
        <is>
          <t xml:space="preserve">CRUZ SANTOS ANA LILIA </t>
        </is>
      </c>
      <c r="D106" s="540" t="n"/>
      <c r="E106" s="541" t="n"/>
      <c r="F106" s="423" t="n"/>
      <c r="G106" s="563" t="n">
        <v>320</v>
      </c>
      <c r="H106" s="423" t="n"/>
      <c r="I106" t="n">
        <v>1</v>
      </c>
      <c r="J106" s="117" t="n"/>
      <c r="M106" t="inlineStr">
        <is>
          <t>11 SUR ENTRE 15 Y 17 PTE</t>
        </is>
      </c>
      <c r="N106" t="n">
        <v>2018</v>
      </c>
      <c r="O106" t="inlineStr">
        <is>
          <t>PAGADO</t>
        </is>
      </c>
      <c r="P106" t="inlineStr">
        <is>
          <t>PAGADO</t>
        </is>
      </c>
      <c r="Q106" t="inlineStr">
        <is>
          <t>PAGADO</t>
        </is>
      </c>
      <c r="R106" t="inlineStr">
        <is>
          <t>PAGADO</t>
        </is>
      </c>
      <c r="S106" t="inlineStr">
        <is>
          <t>PAGADO</t>
        </is>
      </c>
      <c r="T106" t="inlineStr">
        <is>
          <t>PAGADO</t>
        </is>
      </c>
      <c r="U106" t="inlineStr">
        <is>
          <t>PAGADO</t>
        </is>
      </c>
      <c r="X106" t="inlineStr">
        <is>
          <t>PAGADO</t>
        </is>
      </c>
    </row>
    <row r="107">
      <c r="B107" s="423" t="n">
        <v>106</v>
      </c>
      <c r="C107" t="inlineStr">
        <is>
          <t xml:space="preserve">DE LOS ANGELES ISLAS MIGUEL </t>
        </is>
      </c>
      <c r="D107" s="540" t="n"/>
      <c r="E107" s="541" t="n"/>
      <c r="F107" s="423" t="n">
        <v>1</v>
      </c>
      <c r="G107" s="563" t="n">
        <v>320</v>
      </c>
      <c r="H107" s="423" t="n"/>
      <c r="J107" s="117" t="n"/>
      <c r="M107" t="inlineStr">
        <is>
          <t>11 SUR ENTRE 15 Y 17 PTE</t>
        </is>
      </c>
      <c r="N107" t="n">
        <v>2019</v>
      </c>
      <c r="O107" t="inlineStr">
        <is>
          <t>PAGADO</t>
        </is>
      </c>
      <c r="P107" t="inlineStr">
        <is>
          <t>`PAGADO</t>
        </is>
      </c>
      <c r="Q107" t="inlineStr">
        <is>
          <t>PAGADO</t>
        </is>
      </c>
      <c r="R107" t="inlineStr">
        <is>
          <t>PAGADO</t>
        </is>
      </c>
    </row>
    <row r="108">
      <c r="B108" s="423" t="n">
        <v>107</v>
      </c>
      <c r="C108" t="inlineStr">
        <is>
          <t>DE LOS SANTOS CERVANTES MARTHA</t>
        </is>
      </c>
      <c r="D108" s="540" t="n">
        <v>300</v>
      </c>
      <c r="E108" s="541" t="n">
        <v>150</v>
      </c>
      <c r="F108" s="423" t="n">
        <v>1</v>
      </c>
      <c r="G108" s="563" t="n">
        <v>320</v>
      </c>
      <c r="H108" s="423" t="n"/>
      <c r="J108" s="117" t="n"/>
      <c r="M108" t="inlineStr">
        <is>
          <t xml:space="preserve">13 PTE- ENTRE 17 Y 19 SUR </t>
        </is>
      </c>
      <c r="N108" t="n">
        <v>2023</v>
      </c>
    </row>
    <row r="109">
      <c r="B109" s="423" t="n">
        <v>108</v>
      </c>
      <c r="C109" t="inlineStr">
        <is>
          <t>DE LOS SANTOS CERVANTES ROSA</t>
        </is>
      </c>
      <c r="D109" s="540" t="n">
        <v>300</v>
      </c>
      <c r="E109" s="541" t="n">
        <v>150</v>
      </c>
      <c r="F109" s="423" t="n">
        <v>1</v>
      </c>
      <c r="G109" s="563" t="n">
        <v>320</v>
      </c>
      <c r="H109" s="423" t="n"/>
      <c r="J109" s="117" t="n"/>
      <c r="M109" t="inlineStr">
        <is>
          <t xml:space="preserve">AV 11 PONIENTE 1510 </t>
        </is>
      </c>
      <c r="N109" t="n">
        <v>2023</v>
      </c>
    </row>
    <row r="110">
      <c r="B110" s="423" t="n">
        <v>109</v>
      </c>
      <c r="C110" t="inlineStr">
        <is>
          <t xml:space="preserve">DE LOS SANTOS FLORES SUSANA </t>
        </is>
      </c>
      <c r="D110" s="540" t="n"/>
      <c r="E110" s="541" t="n"/>
      <c r="F110" s="423" t="n">
        <v>2</v>
      </c>
      <c r="G110" s="563" t="n">
        <v>640</v>
      </c>
      <c r="H110" s="423" t="n"/>
      <c r="J110" s="117" t="inlineStr">
        <is>
          <t>INQUILINO HASTA MARZO 2917</t>
        </is>
      </c>
      <c r="K110" t="inlineStr">
        <is>
          <t>ENR A JULIO 2018</t>
        </is>
      </c>
      <c r="L110" t="inlineStr">
        <is>
          <t>ABRIL ADIC</t>
        </is>
      </c>
      <c r="M110" t="inlineStr">
        <is>
          <t xml:space="preserve">11 SUR ENTRE 15 Y 17 PTE. </t>
        </is>
      </c>
      <c r="N110" t="n">
        <v>2023</v>
      </c>
      <c r="O110" t="inlineStr">
        <is>
          <t>PENDIENTE ASISTENCIAS</t>
        </is>
      </c>
    </row>
    <row r="111">
      <c r="B111" s="423" t="n">
        <v>110</v>
      </c>
      <c r="C111" t="inlineStr">
        <is>
          <t xml:space="preserve">DE LOS SANTOS LOPEZ FELIX </t>
        </is>
      </c>
      <c r="D111" s="540" t="n"/>
      <c r="E111" s="541" t="n"/>
      <c r="F111" s="423" t="n">
        <v>1</v>
      </c>
      <c r="G111" s="563" t="n">
        <v>320</v>
      </c>
      <c r="H111" s="423" t="n"/>
      <c r="J111" s="117" t="n"/>
      <c r="K111" t="n">
        <v>1</v>
      </c>
      <c r="M111" t="inlineStr">
        <is>
          <t xml:space="preserve">17 PTE. ENTRE 13 Y 15 SUR </t>
        </is>
      </c>
      <c r="N111" t="n">
        <v>2022</v>
      </c>
      <c r="O111" t="inlineStr">
        <is>
          <t>PAGADO</t>
        </is>
      </c>
      <c r="P111" t="inlineStr">
        <is>
          <t>PAGADO</t>
        </is>
      </c>
      <c r="Q111" t="inlineStr">
        <is>
          <t>PAGADO</t>
        </is>
      </c>
      <c r="R111" t="inlineStr">
        <is>
          <t>PAGADO</t>
        </is>
      </c>
      <c r="S111" t="inlineStr">
        <is>
          <t>PAGADO</t>
        </is>
      </c>
      <c r="T111" t="inlineStr">
        <is>
          <t>PAGADO</t>
        </is>
      </c>
      <c r="U111" t="inlineStr">
        <is>
          <t>PAGADO</t>
        </is>
      </c>
    </row>
    <row r="112">
      <c r="B112" s="423" t="n">
        <v>111</v>
      </c>
      <c r="C112" t="inlineStr">
        <is>
          <t>DE LOS SANTOS LOPEZ MODESTO</t>
        </is>
      </c>
      <c r="D112" s="540" t="n"/>
      <c r="E112" s="541" t="n"/>
      <c r="F112" s="423" t="n">
        <v>1</v>
      </c>
      <c r="G112" s="563" t="n">
        <v>320</v>
      </c>
      <c r="H112" s="423" t="n"/>
      <c r="J112" s="117" t="n"/>
      <c r="M112" t="inlineStr">
        <is>
          <t>17 PTE. ENTRE 13 Y 15 PTE</t>
        </is>
      </c>
      <c r="N112" t="n">
        <v>2021</v>
      </c>
    </row>
    <row r="113">
      <c r="B113" s="423" t="n">
        <v>112</v>
      </c>
      <c r="C113" t="inlineStr">
        <is>
          <t>DE LOS SANTOS MARTINEZ MARCIAL</t>
        </is>
      </c>
      <c r="D113" s="540" t="n"/>
      <c r="E113" s="541" t="n"/>
      <c r="F113" s="423" t="n">
        <v>1</v>
      </c>
      <c r="G113" s="563" t="n">
        <v>320</v>
      </c>
      <c r="H113" s="423" t="n"/>
      <c r="J113" s="117" t="n"/>
      <c r="M113" t="inlineStr">
        <is>
          <t>15 SUR ESQ, 17 PTE.</t>
        </is>
      </c>
      <c r="N113" t="n">
        <v>2020</v>
      </c>
    </row>
    <row r="114">
      <c r="B114" s="423" t="n">
        <v>113</v>
      </c>
      <c r="C114" t="inlineStr">
        <is>
          <t>DE LOS SANTOS MARTINEZ OCTAVIO</t>
        </is>
      </c>
      <c r="D114" s="540" t="n">
        <v>300</v>
      </c>
      <c r="E114" s="541" t="n">
        <v>150</v>
      </c>
      <c r="F114" s="423" t="n">
        <v>1</v>
      </c>
      <c r="G114" s="563" t="n">
        <v>320</v>
      </c>
      <c r="H114" s="423" t="n"/>
      <c r="J114" s="117" t="n"/>
      <c r="M114" t="inlineStr">
        <is>
          <t>15 SUR ENTRE 17 Y 19 SUR</t>
        </is>
      </c>
      <c r="N114" t="n">
        <v>2022</v>
      </c>
      <c r="O114" t="inlineStr">
        <is>
          <t>PAGADO</t>
        </is>
      </c>
      <c r="P114" t="inlineStr">
        <is>
          <t>PAGADO</t>
        </is>
      </c>
      <c r="Q114" t="inlineStr">
        <is>
          <t>PAGADO</t>
        </is>
      </c>
      <c r="R114" t="inlineStr">
        <is>
          <t>PAGADO</t>
        </is>
      </c>
      <c r="S114" t="inlineStr">
        <is>
          <t>PAGADO</t>
        </is>
      </c>
    </row>
    <row r="115">
      <c r="B115" s="423" t="n">
        <v>114</v>
      </c>
      <c r="C115" t="inlineStr">
        <is>
          <t>DE LOS SANTOS VALLADARES ERASMO</t>
        </is>
      </c>
      <c r="D115" s="540" t="n"/>
      <c r="E115" s="541" t="n"/>
      <c r="F115" s="423" t="n">
        <v>1</v>
      </c>
      <c r="G115" s="563" t="n">
        <v>320</v>
      </c>
      <c r="H115" s="423" t="n"/>
      <c r="J115" s="117" t="n"/>
      <c r="M115" t="inlineStr">
        <is>
          <t xml:space="preserve">17 PTE. ENTRE 13 Y 15 SUR </t>
        </is>
      </c>
      <c r="N115" t="n">
        <v>2021</v>
      </c>
      <c r="O115" t="inlineStr">
        <is>
          <t>PAGADO</t>
        </is>
      </c>
      <c r="P115" t="inlineStr">
        <is>
          <t>PAGADO</t>
        </is>
      </c>
      <c r="Q115" t="inlineStr">
        <is>
          <t>PAGADO</t>
        </is>
      </c>
      <c r="R115" t="inlineStr">
        <is>
          <t>PAGADO</t>
        </is>
      </c>
    </row>
    <row r="116">
      <c r="B116" s="423" t="n">
        <v>115</v>
      </c>
      <c r="C116" t="inlineStr">
        <is>
          <t>DE LOS SANTOS LOPEZ YOLANDA</t>
        </is>
      </c>
      <c r="D116" s="540" t="n">
        <v>300</v>
      </c>
      <c r="E116" s="541" t="n">
        <v>150</v>
      </c>
      <c r="F116" s="423" t="n">
        <v>1</v>
      </c>
      <c r="G116" s="563" t="n">
        <v>320</v>
      </c>
      <c r="H116" s="423" t="n"/>
      <c r="J116" s="117" t="n"/>
      <c r="K116" t="inlineStr">
        <is>
          <t>4 VACAS HASTA SEP 2017</t>
        </is>
      </c>
      <c r="L116" t="inlineStr">
        <is>
          <t>ASTJNO2018</t>
        </is>
      </c>
      <c r="M116" t="inlineStr">
        <is>
          <t>7 SUR ESQ. 15 PTE.</t>
        </is>
      </c>
      <c r="N116" t="n">
        <v>2022</v>
      </c>
    </row>
    <row r="117">
      <c r="A117" t="inlineStr">
        <is>
          <t>TOMA DE DON VICENTE</t>
        </is>
      </c>
      <c r="B117" s="423" t="n">
        <v>116</v>
      </c>
      <c r="C117" t="inlineStr">
        <is>
          <t>DE LOS SANTOS MARTINEZ MARTIN</t>
        </is>
      </c>
      <c r="D117" s="540" t="n">
        <v>300</v>
      </c>
      <c r="E117" s="541" t="n"/>
      <c r="F117" s="423" t="n">
        <v>1</v>
      </c>
      <c r="G117" s="563" t="n">
        <v>320</v>
      </c>
      <c r="H117" s="423" t="n"/>
      <c r="J117" s="117" t="n"/>
      <c r="M117" t="inlineStr">
        <is>
          <t>15 SUR ENTRE 17 PTE. Y CANAL</t>
        </is>
      </c>
      <c r="N117" t="n">
        <v>2021</v>
      </c>
    </row>
    <row r="118">
      <c r="B118" s="423" t="n">
        <v>117</v>
      </c>
      <c r="C118" s="98" t="inlineStr">
        <is>
          <t xml:space="preserve">DEONATE ANDRADE ALEANDRO </t>
        </is>
      </c>
      <c r="D118" s="670" t="n"/>
      <c r="E118" s="671" t="n"/>
      <c r="F118" s="423" t="n">
        <v>1</v>
      </c>
      <c r="G118" s="563" t="n">
        <v>320</v>
      </c>
      <c r="H118" s="423" t="n"/>
      <c r="I118" t="n">
        <v>1</v>
      </c>
      <c r="J118" s="117" t="n"/>
      <c r="M118" t="inlineStr">
        <is>
          <t xml:space="preserve">11 SUR ENTRE 15 Y 17 PTE. </t>
        </is>
      </c>
      <c r="N118" t="n">
        <v>2022</v>
      </c>
      <c r="O118" t="inlineStr">
        <is>
          <t>PAGADO</t>
        </is>
      </c>
      <c r="P118" t="inlineStr">
        <is>
          <t>PAGADO</t>
        </is>
      </c>
      <c r="Q118" t="inlineStr">
        <is>
          <t>PAGADO</t>
        </is>
      </c>
      <c r="R118" t="inlineStr">
        <is>
          <t>PAGADO</t>
        </is>
      </c>
      <c r="S118" t="inlineStr">
        <is>
          <t>PAGADO</t>
        </is>
      </c>
      <c r="T118" t="inlineStr">
        <is>
          <t>PAGADO</t>
        </is>
      </c>
      <c r="U118" t="inlineStr">
        <is>
          <t>PAGADO</t>
        </is>
      </c>
    </row>
    <row r="119">
      <c r="B119" s="423" t="n">
        <v>118</v>
      </c>
      <c r="C119" t="inlineStr">
        <is>
          <t>DEONATE ANDRADE ANGEL</t>
        </is>
      </c>
      <c r="D119" s="540" t="n"/>
      <c r="E119" s="541" t="n"/>
      <c r="F119" s="423" t="n">
        <v>1</v>
      </c>
      <c r="G119" s="563" t="n">
        <v>320</v>
      </c>
      <c r="H119" s="423" t="n"/>
      <c r="J119" s="117" t="n"/>
      <c r="M119" t="inlineStr">
        <is>
          <t xml:space="preserve">15 PTE ENTRE 11 Y 13 SUR </t>
        </is>
      </c>
      <c r="N119" t="n">
        <v>2020</v>
      </c>
      <c r="O119" t="inlineStr">
        <is>
          <t>PAGADO</t>
        </is>
      </c>
      <c r="P119" t="inlineStr">
        <is>
          <t>PAGADO</t>
        </is>
      </c>
      <c r="Q119" t="inlineStr">
        <is>
          <t>PAGADO</t>
        </is>
      </c>
      <c r="R119" t="inlineStr">
        <is>
          <t>PAGADO</t>
        </is>
      </c>
      <c r="S119" s="315" t="inlineStr">
        <is>
          <t>PENDIENE 350 DE INASISTENCIAS</t>
        </is>
      </c>
    </row>
    <row r="120">
      <c r="B120" s="423" t="n">
        <v>119</v>
      </c>
      <c r="C120" t="inlineStr">
        <is>
          <t>DEONATE ANDRADE CLEMENTE</t>
        </is>
      </c>
      <c r="D120" s="540" t="n"/>
      <c r="E120" s="541" t="n"/>
      <c r="F120" s="423" t="n"/>
      <c r="G120" s="563" t="n">
        <v>320</v>
      </c>
      <c r="H120" s="423" t="n"/>
      <c r="I120" t="n">
        <v>1</v>
      </c>
      <c r="J120" s="117" t="n"/>
      <c r="M120" t="inlineStr">
        <is>
          <t>11 SUR ENTRE 15 Y 17 PTE</t>
        </is>
      </c>
      <c r="N120" t="n">
        <v>2021</v>
      </c>
      <c r="O120" t="inlineStr">
        <is>
          <t>PAGADO</t>
        </is>
      </c>
      <c r="P120" t="inlineStr">
        <is>
          <t>PAGADO</t>
        </is>
      </c>
      <c r="Q120" t="inlineStr">
        <is>
          <t>PAGADO</t>
        </is>
      </c>
      <c r="R120" t="inlineStr">
        <is>
          <t>PAGADO</t>
        </is>
      </c>
      <c r="S120" t="inlineStr">
        <is>
          <t>PAGADO</t>
        </is>
      </c>
    </row>
    <row r="121">
      <c r="B121" s="423" t="n">
        <v>120</v>
      </c>
      <c r="C121" t="inlineStr">
        <is>
          <t>DEONATE ANDRADE FAUSTINO</t>
        </is>
      </c>
      <c r="D121" s="540" t="n"/>
      <c r="E121" s="541" t="n"/>
      <c r="F121" s="423" t="n"/>
      <c r="G121" s="563" t="n">
        <v>320</v>
      </c>
      <c r="H121" s="423" t="n"/>
      <c r="I121" t="n">
        <v>1</v>
      </c>
      <c r="J121" s="117" t="n"/>
      <c r="M121" t="inlineStr">
        <is>
          <t>11 SUR ENTRE 15 Y 17 PTE</t>
        </is>
      </c>
      <c r="N121" t="n">
        <v>2019</v>
      </c>
      <c r="O121" t="inlineStr">
        <is>
          <t>PAGADO</t>
        </is>
      </c>
      <c r="P121" t="inlineStr">
        <is>
          <t>PAGADO</t>
        </is>
      </c>
      <c r="Q121" t="inlineStr">
        <is>
          <t>PAGADO</t>
        </is>
      </c>
      <c r="R121" t="inlineStr">
        <is>
          <t>PAGADO</t>
        </is>
      </c>
      <c r="S121" t="inlineStr">
        <is>
          <t>PAGADO</t>
        </is>
      </c>
      <c r="T121" t="inlineStr">
        <is>
          <t>PAGADO</t>
        </is>
      </c>
      <c r="U121" t="inlineStr">
        <is>
          <t>PAGADO</t>
        </is>
      </c>
      <c r="V121" t="inlineStr">
        <is>
          <t>PAGADO</t>
        </is>
      </c>
    </row>
    <row r="122">
      <c r="B122" s="423" t="n">
        <v>121</v>
      </c>
      <c r="C122" t="inlineStr">
        <is>
          <t>DEONATE FERNANDEZ MAURICIO</t>
        </is>
      </c>
      <c r="D122" s="540" t="n">
        <v>300</v>
      </c>
      <c r="E122" s="541" t="n"/>
      <c r="F122" s="423" t="n">
        <v>1</v>
      </c>
      <c r="G122" s="563" t="n">
        <v>320</v>
      </c>
      <c r="H122" s="423" t="n"/>
      <c r="J122" s="117" t="n"/>
      <c r="M122" t="inlineStr">
        <is>
          <t xml:space="preserve">15 PTE ENTRE 11 Y 13 SUR </t>
        </is>
      </c>
      <c r="N122" t="n">
        <v>2019</v>
      </c>
      <c r="O122" t="inlineStr">
        <is>
          <t>PAGADO</t>
        </is>
      </c>
      <c r="S122" t="n"/>
    </row>
    <row r="123">
      <c r="A123" t="inlineStr">
        <is>
          <t>BAJA EDAD AVANZADA</t>
        </is>
      </c>
      <c r="B123" s="91" t="n">
        <v>122</v>
      </c>
      <c r="C123" s="93" t="inlineStr">
        <is>
          <t xml:space="preserve">DEONATE JIMENEZ FAUSTINO </t>
        </is>
      </c>
      <c r="D123" s="667" t="n"/>
      <c r="E123" s="668" t="n"/>
      <c r="F123" s="423" t="n">
        <v>1</v>
      </c>
      <c r="G123" s="563" t="n">
        <v>320</v>
      </c>
      <c r="H123" s="423" t="n"/>
      <c r="J123" s="117" t="n"/>
      <c r="M123" t="inlineStr">
        <is>
          <t xml:space="preserve">11 SUR ENTRE 15 Y 17 PTE. </t>
        </is>
      </c>
      <c r="N123" t="n">
        <v>2022</v>
      </c>
    </row>
    <row r="124">
      <c r="B124" s="423" t="n">
        <v>123</v>
      </c>
      <c r="C124" t="inlineStr">
        <is>
          <t>DEONATE NIÑO JOSE IVAN</t>
        </is>
      </c>
      <c r="D124" s="540" t="n"/>
      <c r="E124" s="541" t="n"/>
      <c r="F124" s="423" t="n">
        <v>1</v>
      </c>
      <c r="G124" s="563" t="n">
        <v>320</v>
      </c>
      <c r="H124" s="423" t="n"/>
      <c r="J124" s="117" t="n"/>
      <c r="M124" t="inlineStr">
        <is>
          <t>15 PTE. ENTRE 19 Y DIAGONAL</t>
        </is>
      </c>
      <c r="N124" t="n">
        <v>2019</v>
      </c>
    </row>
    <row r="125">
      <c r="B125" s="423" t="n">
        <v>124</v>
      </c>
      <c r="C125" t="inlineStr">
        <is>
          <t>DEONATE NIÑO VICTOR MANUEL</t>
        </is>
      </c>
      <c r="D125" s="540" t="n"/>
      <c r="E125" s="541" t="n"/>
      <c r="F125" s="423" t="n">
        <v>1</v>
      </c>
      <c r="G125" s="673" t="n">
        <v>320</v>
      </c>
      <c r="H125" s="423" t="n"/>
      <c r="J125" s="117" t="n"/>
      <c r="M125" t="inlineStr">
        <is>
          <t>15 PTE. 19 SUR Y DIAGONAL</t>
        </is>
      </c>
      <c r="N125" t="n">
        <v>2021</v>
      </c>
    </row>
    <row r="126">
      <c r="B126" s="423" t="n">
        <v>125</v>
      </c>
      <c r="C126" s="98" t="inlineStr">
        <is>
          <t xml:space="preserve">DIAZ SANTOS JULIO CESAR </t>
        </is>
      </c>
      <c r="D126" s="670" t="n">
        <v>300</v>
      </c>
      <c r="E126" s="671" t="n">
        <v>150</v>
      </c>
      <c r="F126" s="423" t="n"/>
      <c r="G126" s="563" t="n">
        <v>320</v>
      </c>
      <c r="H126" s="423" t="n"/>
      <c r="I126" t="n">
        <v>1</v>
      </c>
      <c r="J126" s="117" t="n"/>
      <c r="M126" t="inlineStr">
        <is>
          <t xml:space="preserve">15 PONIENTE ENTRE 17 Y 19 SUR </t>
        </is>
      </c>
      <c r="N126" t="n">
        <v>2022</v>
      </c>
    </row>
    <row r="127">
      <c r="B127" s="423" t="n">
        <v>126</v>
      </c>
      <c r="C127" s="85" t="inlineStr">
        <is>
          <t xml:space="preserve">DIF MUNICIPAL DE TECAMACHALCO </t>
        </is>
      </c>
      <c r="D127" s="662" t="n"/>
      <c r="E127" s="663" t="n"/>
      <c r="F127" s="423" t="n">
        <v>1</v>
      </c>
      <c r="G127" s="563" t="n"/>
      <c r="H127" s="423" t="n"/>
      <c r="J127" s="117" t="n"/>
      <c r="M127" t="inlineStr">
        <is>
          <t xml:space="preserve">9 SUR ENTRE 15 Y 17 PONIENTE </t>
        </is>
      </c>
      <c r="N127" t="n">
        <v>2021</v>
      </c>
      <c r="O127" t="inlineStr">
        <is>
          <t>PAGADO</t>
        </is>
      </c>
      <c r="P127" t="inlineStr">
        <is>
          <t>PAGADO</t>
        </is>
      </c>
      <c r="Q127" t="inlineStr">
        <is>
          <t>PAGADO</t>
        </is>
      </c>
      <c r="R127" t="inlineStr">
        <is>
          <t>PAGADO</t>
        </is>
      </c>
    </row>
    <row r="128">
      <c r="B128" s="423" t="n">
        <v>127</v>
      </c>
      <c r="C128" t="inlineStr">
        <is>
          <t xml:space="preserve">ENRIQUEZ VERA JOSE SANTANA </t>
        </is>
      </c>
      <c r="D128" s="540" t="n"/>
      <c r="E128" s="541" t="n"/>
      <c r="F128" s="423" t="n">
        <v>1</v>
      </c>
      <c r="G128" s="563" t="n">
        <v>320</v>
      </c>
      <c r="H128" s="423" t="n"/>
      <c r="J128" s="117" t="n"/>
      <c r="M128" t="inlineStr">
        <is>
          <t>11 PTE. ENTRE 15 Y 17 SUR</t>
        </is>
      </c>
      <c r="N128" t="n">
        <v>2021</v>
      </c>
    </row>
    <row r="129">
      <c r="B129" s="423" t="n">
        <v>128</v>
      </c>
      <c r="C129" t="inlineStr">
        <is>
          <t>MARTINEZ FERNANDEZ LITZI</t>
        </is>
      </c>
      <c r="D129" s="540" t="n">
        <v>300</v>
      </c>
      <c r="E129" s="541" t="n"/>
      <c r="F129" s="423" t="n">
        <v>1</v>
      </c>
      <c r="G129" s="563" t="n">
        <v>640</v>
      </c>
      <c r="H129" s="423" t="n"/>
      <c r="J129" s="117" t="n"/>
      <c r="M129" t="inlineStr">
        <is>
          <t>AV 15 PTE Y 17 Y19 SUR</t>
        </is>
      </c>
      <c r="N129" t="n">
        <v>2020</v>
      </c>
    </row>
    <row r="130">
      <c r="B130" s="423" t="n">
        <v>129</v>
      </c>
      <c r="C130" t="inlineStr">
        <is>
          <t xml:space="preserve">FERNANDEZ LOPEZ NICOLAS </t>
        </is>
      </c>
      <c r="D130" s="540" t="n">
        <v>300</v>
      </c>
      <c r="E130" s="541" t="n"/>
      <c r="F130" s="423" t="n">
        <v>1</v>
      </c>
      <c r="G130" s="563" t="n">
        <v>320</v>
      </c>
      <c r="H130" s="423" t="n"/>
      <c r="J130" s="117" t="n"/>
      <c r="M130" t="inlineStr">
        <is>
          <t>21 PONIENTE ENTRE LA 15 Y LA TRECE</t>
        </is>
      </c>
      <c r="N130" t="n">
        <v>2023</v>
      </c>
    </row>
    <row r="131">
      <c r="A131" t="inlineStr">
        <is>
          <t>VIUDA Y DISCAPACITADA</t>
        </is>
      </c>
      <c r="B131" s="423" t="n">
        <v>130</v>
      </c>
      <c r="C131" t="inlineStr">
        <is>
          <t xml:space="preserve">FERNANDEZ SANCHEZ MARIA DE LOS ANGELES </t>
        </is>
      </c>
      <c r="D131" s="540" t="n"/>
      <c r="E131" s="541" t="n"/>
      <c r="F131" s="423" t="n">
        <v>1</v>
      </c>
      <c r="G131" s="563" t="n">
        <v>320</v>
      </c>
      <c r="H131" s="423" t="n"/>
      <c r="I131" t="n">
        <v>1</v>
      </c>
      <c r="J131" s="117" t="n"/>
      <c r="M131" t="inlineStr">
        <is>
          <t>21 PTE. ENTRE 13 Y 15 SUR</t>
        </is>
      </c>
      <c r="N131" t="n">
        <v>2019</v>
      </c>
      <c r="O131" t="inlineStr">
        <is>
          <t>PAGADO</t>
        </is>
      </c>
      <c r="P131" t="inlineStr">
        <is>
          <t>PAGADO</t>
        </is>
      </c>
    </row>
    <row r="132">
      <c r="A132" t="inlineStr">
        <is>
          <t>SE CANCELA ESTE NUM DE USUARIO</t>
        </is>
      </c>
      <c r="B132" s="423" t="n">
        <v>131</v>
      </c>
      <c r="C132" s="93" t="inlineStr">
        <is>
          <t>FERNANDEZ SANTOS MARIBEL</t>
        </is>
      </c>
      <c r="D132" s="667" t="n"/>
      <c r="E132" s="668" t="n"/>
      <c r="F132" s="423" t="n"/>
      <c r="G132" s="563" t="n">
        <v>320</v>
      </c>
      <c r="H132" s="423" t="n"/>
      <c r="J132" s="117" t="n"/>
      <c r="M132" t="inlineStr">
        <is>
          <t xml:space="preserve">15 PTE. 17 Y 19 SUR </t>
        </is>
      </c>
      <c r="N132" t="n">
        <v>2021</v>
      </c>
      <c r="O132" t="inlineStr">
        <is>
          <t>pendiente asistencias</t>
        </is>
      </c>
    </row>
    <row r="133">
      <c r="B133" s="423" t="n">
        <v>132</v>
      </c>
      <c r="C133" t="inlineStr">
        <is>
          <t>FERNANDEZ SANTOS RAMON</t>
        </is>
      </c>
      <c r="D133" s="540" t="n">
        <v>300</v>
      </c>
      <c r="E133" s="541" t="n"/>
      <c r="F133" s="423" t="n">
        <v>1</v>
      </c>
      <c r="G133" s="563" t="n">
        <v>320</v>
      </c>
      <c r="H133" s="423" t="n"/>
      <c r="J133" s="117" t="n"/>
      <c r="M133" t="inlineStr">
        <is>
          <t xml:space="preserve">15 PTE. ENTRE 17 Y 19 SUR </t>
        </is>
      </c>
      <c r="N133" t="n">
        <v>2021</v>
      </c>
      <c r="O133" t="inlineStr">
        <is>
          <t>PAGADO</t>
        </is>
      </c>
      <c r="P133" t="inlineStr">
        <is>
          <t>PAGADO</t>
        </is>
      </c>
      <c r="Q133" t="inlineStr">
        <is>
          <t>PAGADO</t>
        </is>
      </c>
      <c r="R133" t="inlineStr">
        <is>
          <t>PAGADO</t>
        </is>
      </c>
      <c r="S133" t="inlineStr">
        <is>
          <t>PAGADO</t>
        </is>
      </c>
      <c r="T133" t="inlineStr">
        <is>
          <t>PAGADO</t>
        </is>
      </c>
      <c r="U133" t="inlineStr">
        <is>
          <t>PAGADO</t>
        </is>
      </c>
    </row>
    <row r="134">
      <c r="B134" s="423" t="n">
        <v>133</v>
      </c>
      <c r="C134" t="inlineStr">
        <is>
          <t>FUENTES GONZALEZ GENOVEVA</t>
        </is>
      </c>
      <c r="D134" s="540" t="n">
        <v>300</v>
      </c>
      <c r="E134" s="541" t="n">
        <v>150</v>
      </c>
      <c r="F134" s="423" t="n">
        <v>1</v>
      </c>
      <c r="G134" s="563" t="n">
        <v>320</v>
      </c>
      <c r="H134" s="423" t="n"/>
      <c r="J134" s="117" t="n"/>
      <c r="M134" t="inlineStr">
        <is>
          <t>15 PTE. 1906</t>
        </is>
      </c>
      <c r="N134" t="n">
        <v>2022</v>
      </c>
      <c r="O134" t="inlineStr">
        <is>
          <t>PAGADO</t>
        </is>
      </c>
      <c r="P134" t="inlineStr">
        <is>
          <t>PAGADO</t>
        </is>
      </c>
      <c r="Q134" t="inlineStr">
        <is>
          <t>PAGADO</t>
        </is>
      </c>
      <c r="R134" t="inlineStr">
        <is>
          <t>PAGADO</t>
        </is>
      </c>
      <c r="S134" t="inlineStr">
        <is>
          <t>PAGADO</t>
        </is>
      </c>
      <c r="T134" t="inlineStr">
        <is>
          <t>PAGADO</t>
        </is>
      </c>
    </row>
    <row r="135">
      <c r="B135" s="423" t="n">
        <v>134</v>
      </c>
      <c r="C135" t="inlineStr">
        <is>
          <t>GAMEZ GONZALEZ ADRIANA</t>
        </is>
      </c>
      <c r="D135" s="540" t="n"/>
      <c r="E135" s="541" t="n"/>
      <c r="F135" s="423" t="n">
        <v>1</v>
      </c>
      <c r="G135" s="563" t="n">
        <v>320</v>
      </c>
      <c r="H135" s="423" t="n"/>
      <c r="J135" s="117" t="n"/>
      <c r="M135" t="inlineStr">
        <is>
          <t xml:space="preserve">13 PTE. NO. 1503 </t>
        </is>
      </c>
      <c r="N135" t="n">
        <v>2020</v>
      </c>
    </row>
    <row r="136">
      <c r="B136" s="423" t="n">
        <v>135</v>
      </c>
      <c r="C136" t="inlineStr">
        <is>
          <t>GAMEZ GONZALEZ EDUARDO</t>
        </is>
      </c>
      <c r="D136" s="540" t="n"/>
      <c r="E136" s="541" t="n"/>
      <c r="F136" s="423" t="n">
        <v>1</v>
      </c>
      <c r="G136" s="563" t="n">
        <v>320</v>
      </c>
      <c r="H136" s="423" t="n"/>
      <c r="J136" s="117" t="n"/>
      <c r="M136" t="inlineStr">
        <is>
          <t>13 SUR ESQ. 13 PTE</t>
        </is>
      </c>
      <c r="N136" t="n">
        <v>2020</v>
      </c>
      <c r="O136" t="inlineStr">
        <is>
          <t>PAGADO</t>
        </is>
      </c>
      <c r="P136" t="inlineStr">
        <is>
          <t>PAGADO</t>
        </is>
      </c>
      <c r="Q136" t="inlineStr">
        <is>
          <t>PAGADO</t>
        </is>
      </c>
      <c r="R136" t="inlineStr">
        <is>
          <t>PAGADO</t>
        </is>
      </c>
      <c r="S136" t="inlineStr">
        <is>
          <t>PAGADO</t>
        </is>
      </c>
      <c r="T136" t="inlineStr">
        <is>
          <t>PAGADO</t>
        </is>
      </c>
      <c r="U136" t="inlineStr">
        <is>
          <t>PAGADO</t>
        </is>
      </c>
      <c r="V136" t="inlineStr">
        <is>
          <t>PAGADO</t>
        </is>
      </c>
      <c r="W136" t="inlineStr">
        <is>
          <t>PAGADO</t>
        </is>
      </c>
      <c r="X136" t="inlineStr">
        <is>
          <t>PAGADO</t>
        </is>
      </c>
    </row>
    <row r="137">
      <c r="B137" s="423" t="n">
        <v>136</v>
      </c>
      <c r="C137" t="inlineStr">
        <is>
          <t>GAMEZ GONZALEZ JUVENCIO</t>
        </is>
      </c>
      <c r="D137" s="540" t="n"/>
      <c r="E137" s="541" t="n"/>
      <c r="F137" s="423" t="n">
        <v>1</v>
      </c>
      <c r="G137" s="563" t="n">
        <v>320</v>
      </c>
      <c r="H137" s="423" t="n"/>
      <c r="J137" s="117" t="n"/>
      <c r="M137" t="inlineStr">
        <is>
          <t>13 SUR ENTRE 11 Y 13 PTE.</t>
        </is>
      </c>
      <c r="N137" t="n">
        <v>2020</v>
      </c>
      <c r="O137" t="inlineStr">
        <is>
          <t>PAGADO</t>
        </is>
      </c>
      <c r="P137" t="inlineStr">
        <is>
          <t>PAGADO</t>
        </is>
      </c>
      <c r="Q137" t="inlineStr">
        <is>
          <t>PAGADO</t>
        </is>
      </c>
      <c r="R137" t="inlineStr">
        <is>
          <t>PAGADO</t>
        </is>
      </c>
      <c r="S137" t="inlineStr">
        <is>
          <t>PAGADO</t>
        </is>
      </c>
      <c r="T137" t="inlineStr">
        <is>
          <t>PAGADO</t>
        </is>
      </c>
    </row>
    <row r="138">
      <c r="B138" s="423" t="n">
        <v>137</v>
      </c>
      <c r="C138" t="inlineStr">
        <is>
          <t>GARCIA AVELINO MAXIMILIANO</t>
        </is>
      </c>
      <c r="D138" s="540" t="n">
        <v>300</v>
      </c>
      <c r="E138" s="541" t="n"/>
      <c r="F138" s="423" t="n">
        <v>1</v>
      </c>
      <c r="G138" s="563" t="n">
        <v>320</v>
      </c>
      <c r="H138" s="423" t="n"/>
      <c r="J138" s="117" t="inlineStr">
        <is>
          <t>PAGO 2 INQ. ENE A JUNIO. 2020</t>
        </is>
      </c>
      <c r="M138" t="inlineStr">
        <is>
          <t>19 SUR PREPA</t>
        </is>
      </c>
      <c r="N138" t="n">
        <v>2023</v>
      </c>
      <c r="O138" t="inlineStr">
        <is>
          <t>pendiente asistencias</t>
        </is>
      </c>
      <c r="Q138" t="inlineStr">
        <is>
          <t>PAGO 2 INQUILINOS A DIC. DE 2020.</t>
        </is>
      </c>
    </row>
    <row r="139">
      <c r="B139" s="423" t="n">
        <v>138</v>
      </c>
      <c r="C139" t="inlineStr">
        <is>
          <t>GARCIA CONTRERAS PETRA TOMASA</t>
        </is>
      </c>
      <c r="D139" s="540" t="n">
        <v>300</v>
      </c>
      <c r="E139" s="541" t="n">
        <v>150</v>
      </c>
      <c r="F139" s="423" t="n">
        <v>1</v>
      </c>
      <c r="G139" s="563" t="n">
        <v>320</v>
      </c>
      <c r="H139" s="423" t="n"/>
      <c r="J139" s="117" t="n"/>
      <c r="M139" t="inlineStr">
        <is>
          <t xml:space="preserve">17 SUR  1701 </t>
        </is>
      </c>
      <c r="N139" t="n">
        <v>2023</v>
      </c>
    </row>
    <row r="140">
      <c r="B140" s="423" t="n">
        <v>139</v>
      </c>
      <c r="C140" t="inlineStr">
        <is>
          <t xml:space="preserve">GARCIA GARCIA MICAELA CRISTINA </t>
        </is>
      </c>
      <c r="D140" s="540" t="n"/>
      <c r="E140" s="541" t="n"/>
      <c r="F140" s="423" t="n">
        <v>1</v>
      </c>
      <c r="G140" s="563" t="n">
        <v>320</v>
      </c>
      <c r="H140" s="423" t="n"/>
      <c r="J140" s="117" t="n"/>
      <c r="M140" t="inlineStr">
        <is>
          <t>15 SUR ENTRE 11 Y 13 PTE. 2015</t>
        </is>
      </c>
      <c r="N140" t="n">
        <v>2023</v>
      </c>
    </row>
    <row r="141">
      <c r="B141" s="423" t="n">
        <v>140</v>
      </c>
      <c r="C141" t="inlineStr">
        <is>
          <t xml:space="preserve">GARCIA JUAREZ JUAN </t>
        </is>
      </c>
      <c r="D141" s="540" t="n"/>
      <c r="E141" s="541" t="n"/>
      <c r="F141" s="423" t="n">
        <v>1</v>
      </c>
      <c r="G141" s="563" t="n">
        <v>320</v>
      </c>
      <c r="H141" s="423" t="n"/>
      <c r="J141" s="117" t="n"/>
      <c r="M141" t="inlineStr">
        <is>
          <t xml:space="preserve">15 SUR ESQ. 21 PTE. </t>
        </is>
      </c>
      <c r="N141" t="n">
        <v>2019</v>
      </c>
      <c r="O141" t="inlineStr">
        <is>
          <t>PAGADO</t>
        </is>
      </c>
      <c r="P141" t="inlineStr">
        <is>
          <t>PAGADO</t>
        </is>
      </c>
      <c r="Q141" t="inlineStr">
        <is>
          <t>PAGADO</t>
        </is>
      </c>
      <c r="R141" t="inlineStr">
        <is>
          <t>PAGADO</t>
        </is>
      </c>
      <c r="S141" t="inlineStr">
        <is>
          <t>PAGADO</t>
        </is>
      </c>
      <c r="T141" t="inlineStr">
        <is>
          <t>PAGADO</t>
        </is>
      </c>
      <c r="U141" t="inlineStr">
        <is>
          <t>PAGADO</t>
        </is>
      </c>
      <c r="V141" t="inlineStr">
        <is>
          <t>PAGADO</t>
        </is>
      </c>
      <c r="W141" t="inlineStr">
        <is>
          <t>PAGADO</t>
        </is>
      </c>
      <c r="X141" t="inlineStr">
        <is>
          <t>PAGADO</t>
        </is>
      </c>
    </row>
    <row r="142">
      <c r="B142" s="423" t="n">
        <v>141</v>
      </c>
      <c r="C142" t="inlineStr">
        <is>
          <t>GARCIA LETRAS IGNACIO</t>
        </is>
      </c>
      <c r="D142" s="540" t="n"/>
      <c r="E142" s="541" t="n"/>
      <c r="F142" s="423" t="n">
        <v>1</v>
      </c>
      <c r="G142" s="563" t="n">
        <v>320</v>
      </c>
      <c r="H142" s="423" t="n"/>
      <c r="J142" s="117" t="n"/>
      <c r="M142" t="inlineStr">
        <is>
          <t>15 SUR ENTRE 17 Y 19 PTE</t>
        </is>
      </c>
      <c r="N142" t="n">
        <v>2020</v>
      </c>
    </row>
    <row r="143">
      <c r="B143" s="423" t="n">
        <v>142</v>
      </c>
      <c r="C143" t="inlineStr">
        <is>
          <t>GARCIA LETRAS PABLO</t>
        </is>
      </c>
      <c r="D143" s="540" t="n"/>
      <c r="E143" s="541" t="n"/>
      <c r="F143" s="423" t="n">
        <v>1</v>
      </c>
      <c r="G143" s="563" t="n">
        <v>320</v>
      </c>
      <c r="H143" s="423" t="n"/>
      <c r="J143" s="117" t="n"/>
      <c r="M143" t="inlineStr">
        <is>
          <t xml:space="preserve">15 PTE. ENTRE 7 Y 9 SUR </t>
        </is>
      </c>
      <c r="N143" t="n">
        <v>2019</v>
      </c>
      <c r="O143" t="inlineStr">
        <is>
          <t>PAGADO</t>
        </is>
      </c>
      <c r="P143" t="inlineStr">
        <is>
          <t>PAGADO</t>
        </is>
      </c>
      <c r="Q143" t="inlineStr">
        <is>
          <t>PAGAOD</t>
        </is>
      </c>
      <c r="R143" t="inlineStr">
        <is>
          <t>PAGADO</t>
        </is>
      </c>
      <c r="S143" t="inlineStr">
        <is>
          <t>PAGADO</t>
        </is>
      </c>
      <c r="T143" t="inlineStr">
        <is>
          <t>PAGADO</t>
        </is>
      </c>
      <c r="U143" t="inlineStr">
        <is>
          <t>PAGADO</t>
        </is>
      </c>
      <c r="V143" t="inlineStr">
        <is>
          <t>PAGADO</t>
        </is>
      </c>
      <c r="W143" t="inlineStr">
        <is>
          <t>PAGADO</t>
        </is>
      </c>
      <c r="X143" t="inlineStr">
        <is>
          <t>PAGADO</t>
        </is>
      </c>
      <c r="Y143" t="inlineStr">
        <is>
          <t>PAGADO</t>
        </is>
      </c>
    </row>
    <row r="144">
      <c r="B144" s="423" t="n">
        <v>143</v>
      </c>
      <c r="C144" t="inlineStr">
        <is>
          <t>GARCIA LOPEZ ANDRES</t>
        </is>
      </c>
      <c r="D144" s="540" t="n">
        <v>300</v>
      </c>
      <c r="E144" s="541" t="n"/>
      <c r="F144" s="423" t="n">
        <v>1</v>
      </c>
      <c r="G144" s="563" t="n">
        <v>320</v>
      </c>
      <c r="H144" s="423" t="n"/>
      <c r="J144" s="117" t="n"/>
      <c r="M144" t="inlineStr">
        <is>
          <t xml:space="preserve">15 PTE. ENTRE 7 Y 9 SUR </t>
        </is>
      </c>
      <c r="N144" t="n">
        <v>2022</v>
      </c>
    </row>
    <row r="145">
      <c r="B145" s="423" t="n">
        <v>144</v>
      </c>
      <c r="C145" t="inlineStr">
        <is>
          <t>GARCIA LOPEZ LEODEGARIO</t>
        </is>
      </c>
      <c r="D145" s="540" t="n"/>
      <c r="E145" s="541" t="n"/>
      <c r="F145" s="423" t="n">
        <v>1</v>
      </c>
      <c r="G145" s="563" t="n">
        <v>320</v>
      </c>
      <c r="H145" s="423" t="n"/>
      <c r="J145" s="117" t="n"/>
      <c r="M145" t="inlineStr">
        <is>
          <t xml:space="preserve">15 PTE. ENTRE 7 Y 9 SUR </t>
        </is>
      </c>
      <c r="N145" t="n">
        <v>2020</v>
      </c>
      <c r="O145" t="inlineStr">
        <is>
          <t>PAGADO</t>
        </is>
      </c>
      <c r="P145" t="inlineStr">
        <is>
          <t>PAGADO</t>
        </is>
      </c>
      <c r="Q145" t="inlineStr">
        <is>
          <t>PAGADO</t>
        </is>
      </c>
      <c r="R145" t="inlineStr">
        <is>
          <t>PAGADO</t>
        </is>
      </c>
    </row>
    <row r="146">
      <c r="B146" s="423" t="n">
        <v>145</v>
      </c>
      <c r="C146" t="inlineStr">
        <is>
          <t>GARCIA LOPEZ PABLO</t>
        </is>
      </c>
      <c r="D146" s="540" t="n"/>
      <c r="E146" s="541" t="n"/>
      <c r="F146" s="423" t="n">
        <v>1</v>
      </c>
      <c r="G146" s="563" t="n">
        <v>320</v>
      </c>
      <c r="H146" s="423" t="n"/>
      <c r="J146" s="117" t="n"/>
      <c r="M146" t="inlineStr">
        <is>
          <t xml:space="preserve">15 PTE ENTRE 7 Y 9 SUR </t>
        </is>
      </c>
      <c r="N146" t="n">
        <v>2019</v>
      </c>
    </row>
    <row r="147">
      <c r="B147" s="423" t="n">
        <v>146</v>
      </c>
      <c r="C147" t="inlineStr">
        <is>
          <t>GARCIA ORTIZ YOLANDA</t>
        </is>
      </c>
      <c r="D147" s="540" t="n"/>
      <c r="E147" s="541" t="n"/>
      <c r="F147" s="423" t="n">
        <v>1</v>
      </c>
      <c r="G147" s="563" t="n">
        <v>320</v>
      </c>
      <c r="H147" s="423" t="n"/>
      <c r="J147" s="117" t="n"/>
      <c r="M147" t="inlineStr">
        <is>
          <t xml:space="preserve">11 PTE. ESQ. 7 SUR </t>
        </is>
      </c>
      <c r="N147" t="n">
        <v>2020</v>
      </c>
    </row>
    <row r="148">
      <c r="B148" s="423" t="n">
        <v>147</v>
      </c>
      <c r="C148" t="inlineStr">
        <is>
          <t>GARCIA ROMAN LINA</t>
        </is>
      </c>
      <c r="D148" s="540" t="n"/>
      <c r="E148" s="541" t="n"/>
      <c r="F148" s="423" t="n"/>
      <c r="G148" s="563" t="n">
        <v>320</v>
      </c>
      <c r="H148" s="423" t="n"/>
      <c r="I148" t="n">
        <v>1</v>
      </c>
      <c r="J148" s="117" t="n"/>
      <c r="M148" t="inlineStr">
        <is>
          <t xml:space="preserve">15 SUR ESQ. 21 PTE. </t>
        </is>
      </c>
      <c r="N148" t="n">
        <v>2021</v>
      </c>
      <c r="O148" t="inlineStr">
        <is>
          <t>PAGADO</t>
        </is>
      </c>
      <c r="P148" t="inlineStr">
        <is>
          <t>PAGADO</t>
        </is>
      </c>
      <c r="Q148" t="inlineStr">
        <is>
          <t>PAGADO</t>
        </is>
      </c>
      <c r="R148" t="inlineStr">
        <is>
          <t>PAGADO</t>
        </is>
      </c>
      <c r="S148" t="inlineStr">
        <is>
          <t>PAGADO</t>
        </is>
      </c>
      <c r="T148" t="inlineStr">
        <is>
          <t>PAGADO</t>
        </is>
      </c>
      <c r="U148" t="inlineStr">
        <is>
          <t>PAGADO</t>
        </is>
      </c>
      <c r="V148" t="inlineStr">
        <is>
          <t>PAGADO</t>
        </is>
      </c>
      <c r="W148" t="inlineStr">
        <is>
          <t>PAGADO</t>
        </is>
      </c>
    </row>
    <row r="149">
      <c r="A149" t="inlineStr">
        <is>
          <t>CANCELADA</t>
        </is>
      </c>
      <c r="B149" s="423" t="n">
        <v>148</v>
      </c>
      <c r="C149" t="inlineStr">
        <is>
          <t>GOMEZ BRAVO SABAS</t>
        </is>
      </c>
      <c r="D149" s="540" t="n"/>
      <c r="E149" s="541" t="n"/>
      <c r="F149" s="423" t="n">
        <v>1</v>
      </c>
      <c r="G149" s="563" t="n"/>
      <c r="H149" s="423" t="n"/>
      <c r="I149" t="inlineStr">
        <is>
          <t>TOMA CORTADA</t>
        </is>
      </c>
      <c r="J149" s="117" t="n"/>
      <c r="M149" t="inlineStr">
        <is>
          <t xml:space="preserve">21 PTE. Y 7 SUR </t>
        </is>
      </c>
      <c r="N149" t="n">
        <v>2018</v>
      </c>
    </row>
    <row r="150">
      <c r="B150" s="423" t="n">
        <v>149</v>
      </c>
      <c r="C150" t="inlineStr">
        <is>
          <t>GONZALEZ AGUILAR GILDARDO</t>
        </is>
      </c>
      <c r="D150" s="540" t="n"/>
      <c r="E150" s="541" t="n"/>
      <c r="F150" s="423" t="n">
        <v>1</v>
      </c>
      <c r="G150" s="563" t="n">
        <v>320</v>
      </c>
      <c r="H150" s="423" t="n"/>
      <c r="J150" s="117" t="n"/>
      <c r="M150" t="inlineStr">
        <is>
          <t xml:space="preserve">19 PTE. ENTRE 11 Y 13 SUR </t>
        </is>
      </c>
      <c r="N150" t="n">
        <v>2020</v>
      </c>
      <c r="O150" t="inlineStr">
        <is>
          <t>PAGADO</t>
        </is>
      </c>
      <c r="P150" t="inlineStr">
        <is>
          <t>PAGADO</t>
        </is>
      </c>
      <c r="Q150" t="inlineStr">
        <is>
          <t>PAGADO</t>
        </is>
      </c>
      <c r="R150" t="inlineStr">
        <is>
          <t>PAGADO</t>
        </is>
      </c>
      <c r="S150" t="inlineStr">
        <is>
          <t>PAGADO</t>
        </is>
      </c>
      <c r="T150" t="inlineStr">
        <is>
          <t>PAGADO</t>
        </is>
      </c>
      <c r="U150" t="inlineStr">
        <is>
          <t>PAGADO</t>
        </is>
      </c>
      <c r="V150" t="inlineStr">
        <is>
          <t>PAGADO</t>
        </is>
      </c>
      <c r="W150" t="inlineStr">
        <is>
          <t>PAGADO</t>
        </is>
      </c>
      <c r="X150" t="inlineStr">
        <is>
          <t>PAGADO</t>
        </is>
      </c>
      <c r="Y150" t="inlineStr">
        <is>
          <t>PAGADO</t>
        </is>
      </c>
    </row>
    <row r="151">
      <c r="B151" s="423" t="n">
        <v>150</v>
      </c>
      <c r="C151" t="inlineStr">
        <is>
          <t>GONZALEZ GUZMAN ROSA</t>
        </is>
      </c>
      <c r="D151" s="540" t="n">
        <v>300</v>
      </c>
      <c r="E151" s="541" t="n">
        <v>150</v>
      </c>
      <c r="F151" s="423" t="n">
        <v>1</v>
      </c>
      <c r="G151" s="563" t="n">
        <v>320</v>
      </c>
      <c r="H151" s="423" t="n"/>
      <c r="J151" s="117" t="n"/>
      <c r="M151" t="inlineStr">
        <is>
          <t>19 SUR 1503 ENTRE 15 Y 17 PTE</t>
        </is>
      </c>
      <c r="N151" t="n">
        <v>2023</v>
      </c>
    </row>
    <row r="152">
      <c r="B152" s="423" t="n">
        <v>151</v>
      </c>
      <c r="C152" t="inlineStr">
        <is>
          <t xml:space="preserve">GONZALEZ CONTRERAS  OLGA LIDIA </t>
        </is>
      </c>
      <c r="D152" s="540" t="n"/>
      <c r="E152" s="541" t="n"/>
      <c r="F152" s="423" t="n">
        <v>1</v>
      </c>
      <c r="G152" s="563" t="n">
        <v>320</v>
      </c>
      <c r="H152" s="423" t="n"/>
      <c r="J152" s="117" t="n"/>
      <c r="M152" t="inlineStr">
        <is>
          <t xml:space="preserve">15 PTE. ENTRE 17 Y SUR </t>
        </is>
      </c>
      <c r="N152" t="n">
        <v>2021</v>
      </c>
    </row>
    <row r="153">
      <c r="B153" s="423" t="n">
        <v>152</v>
      </c>
      <c r="C153" t="inlineStr">
        <is>
          <t>GONZALEZ GUTIERREZ MARIA LUISA</t>
        </is>
      </c>
      <c r="D153" s="540" t="n">
        <v>300</v>
      </c>
      <c r="E153" s="541" t="n">
        <v>150</v>
      </c>
      <c r="F153" s="423" t="n">
        <v>1</v>
      </c>
      <c r="G153" s="563" t="n">
        <v>320</v>
      </c>
      <c r="H153" s="423" t="n"/>
      <c r="J153" s="117" t="n"/>
      <c r="M153" t="inlineStr">
        <is>
          <t>11 PTE Y 15 19 SUR</t>
        </is>
      </c>
      <c r="N153" t="n">
        <v>2023</v>
      </c>
    </row>
    <row r="154">
      <c r="B154" s="423" t="n">
        <v>153</v>
      </c>
      <c r="C154" t="inlineStr">
        <is>
          <t>GONZALEZ GUZMAN ARMANDO FELIX</t>
        </is>
      </c>
      <c r="D154" s="540" t="n">
        <v>300</v>
      </c>
      <c r="E154" s="541" t="n">
        <v>150</v>
      </c>
      <c r="F154" s="423" t="n">
        <v>1</v>
      </c>
      <c r="G154" s="563" t="n"/>
      <c r="H154" s="423" t="n"/>
      <c r="J154" s="117" t="n"/>
      <c r="M154" t="inlineStr">
        <is>
          <t>19 SUR ENTRE 15 Y 17 PTE</t>
        </is>
      </c>
      <c r="N154" t="n">
        <v>2023</v>
      </c>
    </row>
    <row r="155">
      <c r="B155" s="423" t="n">
        <v>154</v>
      </c>
      <c r="C155" t="inlineStr">
        <is>
          <t>GONZALEZ MARTINEZ  JOSE ODILON</t>
        </is>
      </c>
      <c r="D155" s="540" t="n">
        <v>300</v>
      </c>
      <c r="E155" s="541" t="n"/>
      <c r="F155" s="423" t="n">
        <v>1</v>
      </c>
      <c r="G155" s="563" t="n">
        <v>320</v>
      </c>
      <c r="H155" s="423" t="n"/>
      <c r="J155" s="117" t="n"/>
      <c r="M155" t="inlineStr">
        <is>
          <t xml:space="preserve">21 PTE. ENTRE 13 Y 15 SUR </t>
        </is>
      </c>
      <c r="N155" t="n">
        <v>2022</v>
      </c>
      <c r="O155" t="inlineStr">
        <is>
          <t>PAGADO</t>
        </is>
      </c>
      <c r="P155" t="inlineStr">
        <is>
          <t>PAGADO</t>
        </is>
      </c>
      <c r="Q155" t="inlineStr">
        <is>
          <t>PAGADO</t>
        </is>
      </c>
    </row>
    <row r="156">
      <c r="A156" t="inlineStr">
        <is>
          <t>CAMBIO DE TOMA</t>
        </is>
      </c>
      <c r="B156" s="423" t="n">
        <v>155</v>
      </c>
      <c r="C156" t="inlineStr">
        <is>
          <t>GONZALEZ RAMIREZ RAFAEL</t>
        </is>
      </c>
      <c r="D156" s="540" t="n"/>
      <c r="E156" s="541" t="n"/>
      <c r="F156" s="423" t="n"/>
      <c r="G156" s="563" t="n"/>
      <c r="H156" s="423" t="n"/>
      <c r="J156" s="117" t="n"/>
    </row>
    <row r="157">
      <c r="A157" t="inlineStr">
        <is>
          <t>CAMBIO DE DOMICILIO</t>
        </is>
      </c>
      <c r="B157" s="423" t="n">
        <v>156</v>
      </c>
      <c r="C157" t="inlineStr">
        <is>
          <t>GONZALEZ ROSAS JOSE OMAR</t>
        </is>
      </c>
      <c r="D157" s="540" t="n"/>
      <c r="E157" s="541" t="n"/>
      <c r="F157" s="423" t="n">
        <v>1</v>
      </c>
      <c r="G157" s="563" t="n">
        <v>320</v>
      </c>
      <c r="H157" s="423" t="n"/>
      <c r="J157" s="117" t="n"/>
      <c r="M157" t="inlineStr">
        <is>
          <t xml:space="preserve">21 PTE. ENTRE 13 Y 15 SUR </t>
        </is>
      </c>
      <c r="N157" t="n">
        <v>2021</v>
      </c>
    </row>
    <row r="158">
      <c r="B158" s="423" t="n">
        <v>157</v>
      </c>
      <c r="C158" t="inlineStr">
        <is>
          <t>SANTOS GONZALEZ SANDRA</t>
        </is>
      </c>
      <c r="D158" s="540" t="n"/>
      <c r="E158" s="541" t="n"/>
      <c r="F158" s="423" t="n">
        <v>1</v>
      </c>
      <c r="G158" s="563" t="n"/>
      <c r="H158" s="423" t="n"/>
      <c r="I158" t="n">
        <v>1</v>
      </c>
      <c r="J158" s="117" t="n"/>
      <c r="M158" t="inlineStr">
        <is>
          <t>15 PONIENTE NO 1906</t>
        </is>
      </c>
      <c r="N158" t="n">
        <v>2020</v>
      </c>
      <c r="O158" t="inlineStr">
        <is>
          <t>PAGADO</t>
        </is>
      </c>
      <c r="P158" t="inlineStr">
        <is>
          <t>PAGADO</t>
        </is>
      </c>
      <c r="Q158" t="inlineStr">
        <is>
          <t>PAGADO</t>
        </is>
      </c>
      <c r="R158" t="inlineStr">
        <is>
          <t>PAGADO</t>
        </is>
      </c>
      <c r="S158" t="inlineStr">
        <is>
          <t>PAGADO</t>
        </is>
      </c>
      <c r="T158" t="inlineStr">
        <is>
          <t>PAGADO</t>
        </is>
      </c>
      <c r="U158" t="inlineStr">
        <is>
          <t>PAGADO</t>
        </is>
      </c>
      <c r="V158" t="inlineStr">
        <is>
          <t>PAGADO</t>
        </is>
      </c>
      <c r="W158" t="inlineStr">
        <is>
          <t>PAGADO</t>
        </is>
      </c>
    </row>
    <row r="159">
      <c r="B159" s="423" t="n">
        <v>158</v>
      </c>
      <c r="C159" t="inlineStr">
        <is>
          <t xml:space="preserve">GUZMAN JUAREZ RIGOBERTO </t>
        </is>
      </c>
      <c r="D159" s="540" t="n">
        <v>300</v>
      </c>
      <c r="E159" s="541" t="n">
        <v>150</v>
      </c>
      <c r="F159" s="423" t="n">
        <v>1</v>
      </c>
      <c r="G159" s="563" t="n">
        <v>320</v>
      </c>
      <c r="H159" s="423" t="n"/>
      <c r="J159" s="117" t="n"/>
      <c r="M159" t="inlineStr">
        <is>
          <t>17 SUR ENTRE 15 Y 17 PONIENTE</t>
        </is>
      </c>
      <c r="N159" t="n">
        <v>2023</v>
      </c>
    </row>
    <row r="160">
      <c r="B160" s="423" t="n">
        <v>159</v>
      </c>
      <c r="C160" t="inlineStr">
        <is>
          <t>SANTOS VAZQUEZ MARIA GUADALUPE</t>
        </is>
      </c>
      <c r="D160" s="540" t="n"/>
      <c r="E160" s="541" t="n"/>
      <c r="F160" s="423" t="n">
        <v>2</v>
      </c>
      <c r="G160" s="563" t="n">
        <v>320</v>
      </c>
      <c r="H160" s="423" t="n"/>
      <c r="J160" s="117" t="n"/>
      <c r="M160" t="inlineStr">
        <is>
          <t xml:space="preserve">15 PONIENTEE 902 ENTRE  9 Y 11 SUR </t>
        </is>
      </c>
      <c r="N160" t="n">
        <v>2023</v>
      </c>
    </row>
    <row r="161">
      <c r="B161" s="423" t="n">
        <v>160</v>
      </c>
      <c r="C161" s="98" t="inlineStr">
        <is>
          <t>HERNANDEZ VAZQUEZ PEDRO</t>
        </is>
      </c>
      <c r="D161" s="670" t="n"/>
      <c r="E161" s="671" t="n"/>
      <c r="F161" s="423" t="n">
        <v>1</v>
      </c>
      <c r="G161" s="563" t="n">
        <v>360</v>
      </c>
      <c r="H161" s="423" t="n"/>
      <c r="J161" s="117" t="n"/>
      <c r="M161" t="inlineStr">
        <is>
          <t>15 SUR ENT. 15 Y 17 PTE</t>
        </is>
      </c>
      <c r="N161" t="n">
        <v>2019</v>
      </c>
      <c r="O161" t="inlineStr">
        <is>
          <t>PAGADO</t>
        </is>
      </c>
      <c r="P161" t="inlineStr">
        <is>
          <t>PAGADO</t>
        </is>
      </c>
      <c r="Q161" t="inlineStr">
        <is>
          <t>PAGADO</t>
        </is>
      </c>
      <c r="R161" t="inlineStr">
        <is>
          <t>PAGADO</t>
        </is>
      </c>
    </row>
    <row r="162">
      <c r="B162" s="423" t="n">
        <v>161</v>
      </c>
      <c r="C162" s="93" t="inlineStr">
        <is>
          <t>HUERTA RODRIGUEZ CARMEN</t>
        </is>
      </c>
      <c r="D162" s="667" t="n">
        <v>150</v>
      </c>
      <c r="E162" s="668" t="n"/>
      <c r="F162" s="423" t="inlineStr">
        <is>
          <t xml:space="preserve">MEDIA </t>
        </is>
      </c>
      <c r="G162" s="563" t="n">
        <v>200</v>
      </c>
      <c r="H162" s="423" t="n"/>
      <c r="J162" s="117" t="inlineStr">
        <is>
          <t>1 PAGA ENERO HASTA DIC  2017</t>
        </is>
      </c>
      <c r="L162" s="87" t="n">
        <v>43252</v>
      </c>
      <c r="M162" t="inlineStr">
        <is>
          <t xml:space="preserve">17 PONIENTE ENTRE 13 Y 15 SUR </t>
        </is>
      </c>
      <c r="N162" t="n">
        <v>2023</v>
      </c>
    </row>
    <row r="163">
      <c r="B163" s="423" t="n">
        <v>162</v>
      </c>
      <c r="C163" t="inlineStr">
        <is>
          <t xml:space="preserve">HUERTA RODRIGUEZ GILBERTO </t>
        </is>
      </c>
      <c r="D163" s="540" t="n">
        <v>300</v>
      </c>
      <c r="E163" s="541" t="n">
        <v>150</v>
      </c>
      <c r="F163" s="423" t="n">
        <v>1</v>
      </c>
      <c r="G163" s="563" t="n">
        <v>320</v>
      </c>
      <c r="H163" s="423" t="n"/>
      <c r="J163" s="117" t="n"/>
      <c r="M163" t="inlineStr">
        <is>
          <t>13 SUR ENTRE 15 Y 17 PTE.</t>
        </is>
      </c>
      <c r="N163" t="n">
        <v>2023</v>
      </c>
    </row>
    <row r="164">
      <c r="B164" s="423" t="n">
        <v>163</v>
      </c>
      <c r="C164" t="inlineStr">
        <is>
          <t>HUERTA RODRIGUEZ JAQUELINE</t>
        </is>
      </c>
      <c r="D164" s="540" t="n">
        <v>300</v>
      </c>
      <c r="E164" s="541" t="n">
        <v>150</v>
      </c>
      <c r="F164" s="423" t="n">
        <v>1</v>
      </c>
      <c r="G164" s="563" t="n"/>
      <c r="H164" s="423" t="n"/>
      <c r="J164" s="117" t="n"/>
      <c r="M164" t="inlineStr">
        <is>
          <t xml:space="preserve">17 PTE. ENTRE 13 Y 15 SUR </t>
        </is>
      </c>
      <c r="N164" t="n">
        <v>2022</v>
      </c>
      <c r="O164" t="inlineStr">
        <is>
          <t>PAGADO</t>
        </is>
      </c>
      <c r="P164" t="inlineStr">
        <is>
          <t>PAGADO</t>
        </is>
      </c>
      <c r="Q164" t="inlineStr">
        <is>
          <t>PAGADO</t>
        </is>
      </c>
      <c r="R164" t="inlineStr">
        <is>
          <t>PAGADO</t>
        </is>
      </c>
      <c r="S164" t="inlineStr">
        <is>
          <t>PAGADO</t>
        </is>
      </c>
      <c r="T164" t="inlineStr">
        <is>
          <t>PAGADO</t>
        </is>
      </c>
    </row>
    <row r="165">
      <c r="A165" s="98" t="inlineStr">
        <is>
          <t>BAJA ESTA REPETIDO EL NOMBRE</t>
        </is>
      </c>
      <c r="B165" s="96" t="n">
        <v>164</v>
      </c>
      <c r="C165" s="98" t="inlineStr">
        <is>
          <t>SANTOS GONZALEZ SANDRA</t>
        </is>
      </c>
      <c r="D165" s="670" t="n"/>
      <c r="E165" s="671" t="n"/>
      <c r="F165" s="96" t="n">
        <v>1</v>
      </c>
      <c r="G165" s="672" t="n"/>
      <c r="H165" s="96" t="n"/>
      <c r="I165" s="98" t="n"/>
      <c r="J165" s="99" t="n"/>
      <c r="K165" s="98" t="n"/>
      <c r="L165" s="98" t="n"/>
      <c r="M165" s="98" t="inlineStr">
        <is>
          <t>15 PTE NO. 1906</t>
        </is>
      </c>
      <c r="N165" s="98" t="n">
        <v>2018</v>
      </c>
      <c r="O165" s="98" t="inlineStr">
        <is>
          <t>PAGADO</t>
        </is>
      </c>
      <c r="P165" s="98" t="inlineStr">
        <is>
          <t>PAGADO</t>
        </is>
      </c>
      <c r="Q165" s="98" t="inlineStr">
        <is>
          <t>PAGADO</t>
        </is>
      </c>
      <c r="R165" s="98" t="inlineStr">
        <is>
          <t>PAGADO</t>
        </is>
      </c>
      <c r="S165" s="98" t="inlineStr">
        <is>
          <t>PAGADO</t>
        </is>
      </c>
      <c r="T165" s="98" t="inlineStr">
        <is>
          <t>PAGADO</t>
        </is>
      </c>
      <c r="U165" s="98" t="inlineStr">
        <is>
          <t>PAGADO</t>
        </is>
      </c>
      <c r="V165" s="98" t="inlineStr">
        <is>
          <t>PAGADO</t>
        </is>
      </c>
      <c r="W165" s="98" t="inlineStr">
        <is>
          <t>PAGADO</t>
        </is>
      </c>
      <c r="X165" s="98" t="inlineStr">
        <is>
          <t>PAGADO</t>
        </is>
      </c>
      <c r="Y165" s="98" t="n"/>
      <c r="Z165" s="98" t="n"/>
    </row>
    <row r="166">
      <c r="B166" s="423" t="n">
        <v>165</v>
      </c>
      <c r="C166" t="inlineStr">
        <is>
          <t xml:space="preserve">ISLAS RODRIGUEZ MARIA LUISA </t>
        </is>
      </c>
      <c r="D166" s="540" t="n">
        <v>300</v>
      </c>
      <c r="E166" s="541" t="n">
        <v>150</v>
      </c>
      <c r="F166" s="423" t="n">
        <v>1</v>
      </c>
      <c r="G166" s="563" t="n">
        <v>320</v>
      </c>
      <c r="H166" s="423" t="n"/>
      <c r="J166" s="117" t="n"/>
      <c r="M166" t="inlineStr">
        <is>
          <t>11 SUR ENTRE 15 Y 17 PTE</t>
        </is>
      </c>
      <c r="N166" t="n">
        <v>2021</v>
      </c>
      <c r="O166" t="inlineStr">
        <is>
          <t>PAGADO</t>
        </is>
      </c>
      <c r="P166" t="inlineStr">
        <is>
          <t>PAGADO</t>
        </is>
      </c>
      <c r="Q166" t="inlineStr">
        <is>
          <t>PAGADO</t>
        </is>
      </c>
      <c r="R166" t="inlineStr">
        <is>
          <t>PAGADO</t>
        </is>
      </c>
      <c r="S166" t="inlineStr">
        <is>
          <t>PAGADO</t>
        </is>
      </c>
      <c r="T166" t="inlineStr">
        <is>
          <t>PAGADO</t>
        </is>
      </c>
      <c r="U166" t="inlineStr">
        <is>
          <t>PAGADO</t>
        </is>
      </c>
      <c r="V166" t="inlineStr">
        <is>
          <t>PAGADO</t>
        </is>
      </c>
    </row>
    <row r="167">
      <c r="B167" s="423" t="n">
        <v>166</v>
      </c>
      <c r="C167" t="inlineStr">
        <is>
          <t>ISLAS SANTOS FERNANDO</t>
        </is>
      </c>
      <c r="D167" s="540" t="n"/>
      <c r="E167" s="541" t="n"/>
      <c r="F167" s="423" t="n">
        <v>1</v>
      </c>
      <c r="G167" s="563" t="n">
        <v>320</v>
      </c>
      <c r="H167" s="423" t="n"/>
      <c r="J167" s="117" t="n"/>
      <c r="M167" t="inlineStr">
        <is>
          <t>15 PTE. NO. 1705</t>
        </is>
      </c>
      <c r="N167" t="n">
        <v>2021</v>
      </c>
    </row>
    <row r="168">
      <c r="A168" t="inlineStr">
        <is>
          <t>CANCELADA</t>
        </is>
      </c>
      <c r="B168" s="91" t="n">
        <v>167</v>
      </c>
      <c r="C168" s="93" t="inlineStr">
        <is>
          <t xml:space="preserve">JIMENEZ ARISTA VICTOR ADAN </t>
        </is>
      </c>
      <c r="D168" s="667" t="n"/>
      <c r="E168" s="668" t="n"/>
      <c r="F168" s="91" t="n">
        <v>1</v>
      </c>
      <c r="G168" s="669" t="n"/>
      <c r="H168" s="91" t="n"/>
      <c r="I168" s="93" t="n"/>
      <c r="J168" s="94" t="n"/>
      <c r="K168" s="93" t="n"/>
      <c r="L168" s="93" t="n"/>
      <c r="M168" s="93" t="inlineStr">
        <is>
          <t>9 SUR ENTRE 21 PTE Y CANAL</t>
        </is>
      </c>
      <c r="N168" t="n">
        <v>2018</v>
      </c>
      <c r="O168" s="93" t="inlineStr">
        <is>
          <t>CANCELADA</t>
        </is>
      </c>
    </row>
    <row r="169">
      <c r="B169" s="423" t="n">
        <v>168</v>
      </c>
      <c r="C169" t="inlineStr">
        <is>
          <t xml:space="preserve">LETRAS CAMPOS FRANCISCA IGNACIA </t>
        </is>
      </c>
      <c r="D169" s="540" t="n"/>
      <c r="E169" s="541" t="n"/>
      <c r="F169" s="423" t="n">
        <v>1</v>
      </c>
      <c r="G169" s="563" t="n">
        <v>320</v>
      </c>
      <c r="H169" s="423" t="n"/>
      <c r="J169" s="117" t="n"/>
      <c r="M169" t="inlineStr">
        <is>
          <t xml:space="preserve">17 SUR NUMERO 1704  </t>
        </is>
      </c>
      <c r="N169" t="n">
        <v>2019</v>
      </c>
      <c r="O169" t="inlineStr">
        <is>
          <t>PAGADO</t>
        </is>
      </c>
      <c r="P169" t="inlineStr">
        <is>
          <t>PAGADO</t>
        </is>
      </c>
      <c r="Q169" t="inlineStr">
        <is>
          <t>PAGADO</t>
        </is>
      </c>
      <c r="R169" t="inlineStr">
        <is>
          <t>PAGADO</t>
        </is>
      </c>
      <c r="S169" t="inlineStr">
        <is>
          <t>PAGADO</t>
        </is>
      </c>
      <c r="T169" t="inlineStr">
        <is>
          <t>PAGADO</t>
        </is>
      </c>
      <c r="U169" t="inlineStr">
        <is>
          <t>PAGADO</t>
        </is>
      </c>
      <c r="V169" t="inlineStr">
        <is>
          <t>PAGADO</t>
        </is>
      </c>
    </row>
    <row r="170">
      <c r="A170" t="inlineStr">
        <is>
          <t>BAJA</t>
        </is>
      </c>
      <c r="B170" s="105" t="n">
        <v>169</v>
      </c>
      <c r="C170" s="93" t="inlineStr">
        <is>
          <t>LOPEZ HUERTA FRANCO AXEL</t>
        </is>
      </c>
      <c r="D170" s="667" t="n"/>
      <c r="E170" s="668" t="n"/>
      <c r="F170" s="105" t="n"/>
      <c r="G170" s="674" t="inlineStr">
        <is>
          <t xml:space="preserve">CHECCAR  RECIBO DE PAGO </t>
        </is>
      </c>
      <c r="H170" s="105" t="n"/>
      <c r="I170" s="109" t="n"/>
      <c r="J170" s="108" t="n"/>
      <c r="K170" s="109" t="n"/>
      <c r="L170" s="109" t="n"/>
      <c r="M170" s="109" t="n"/>
      <c r="N170" s="109" t="n">
        <v>2018</v>
      </c>
      <c r="O170" s="109" t="n"/>
    </row>
    <row r="171">
      <c r="B171" s="423" t="n">
        <v>170</v>
      </c>
      <c r="C171" t="inlineStr">
        <is>
          <t>JIMENEZ JUAREZ MA. DOLORES</t>
        </is>
      </c>
      <c r="D171" s="540" t="n">
        <v>300</v>
      </c>
      <c r="E171" s="541" t="n">
        <v>150</v>
      </c>
      <c r="F171" s="423" t="n">
        <v>1</v>
      </c>
      <c r="G171" s="563" t="n">
        <v>320</v>
      </c>
      <c r="H171" s="423" t="n"/>
      <c r="J171" s="117" t="n"/>
      <c r="M171" t="inlineStr">
        <is>
          <t xml:space="preserve">PRIVADA  DE LA 7 SUR </t>
        </is>
      </c>
      <c r="N171" t="n">
        <v>2023</v>
      </c>
    </row>
    <row r="172">
      <c r="B172" s="423" t="n">
        <v>171</v>
      </c>
      <c r="C172" t="inlineStr">
        <is>
          <t>JIMENEZ MARTINEZ AURORA</t>
        </is>
      </c>
      <c r="D172" s="540" t="n">
        <v>300</v>
      </c>
      <c r="E172" s="541" t="n">
        <v>150</v>
      </c>
      <c r="F172" s="423" t="n">
        <v>1</v>
      </c>
      <c r="G172" s="563" t="n">
        <v>320</v>
      </c>
      <c r="H172" s="423" t="n"/>
      <c r="J172" s="117" t="n"/>
      <c r="M172" t="inlineStr">
        <is>
          <t xml:space="preserve">17 PTE. ENTRE 11 Y 13 SUR </t>
        </is>
      </c>
      <c r="N172" t="n">
        <v>2022</v>
      </c>
      <c r="O172" t="inlineStr">
        <is>
          <t>PAGADO</t>
        </is>
      </c>
      <c r="P172" t="inlineStr">
        <is>
          <t>PAGADO</t>
        </is>
      </c>
      <c r="Q172" t="inlineStr">
        <is>
          <t>PAGADO</t>
        </is>
      </c>
      <c r="R172" t="inlineStr">
        <is>
          <t>PAGADO</t>
        </is>
      </c>
      <c r="S172" t="inlineStr">
        <is>
          <t>PAGADO</t>
        </is>
      </c>
      <c r="T172" t="inlineStr">
        <is>
          <t>PAGADO</t>
        </is>
      </c>
    </row>
    <row r="173">
      <c r="B173" s="423" t="n">
        <v>172</v>
      </c>
      <c r="C173" t="inlineStr">
        <is>
          <t>JIMENEZ MARTINEZ MACARIA</t>
        </is>
      </c>
      <c r="D173" s="540" t="n"/>
      <c r="E173" s="541" t="n"/>
      <c r="F173" s="423" t="n">
        <v>1</v>
      </c>
      <c r="G173" s="563" t="n">
        <v>320</v>
      </c>
      <c r="H173" s="423" t="n"/>
      <c r="J173" s="117" t="n"/>
      <c r="M173" t="inlineStr">
        <is>
          <t>17 PTE. ESQ. 11 SUR</t>
        </is>
      </c>
      <c r="N173" t="n">
        <v>2022</v>
      </c>
    </row>
    <row r="174">
      <c r="B174" s="423" t="n">
        <v>173</v>
      </c>
      <c r="C174" t="inlineStr">
        <is>
          <t xml:space="preserve">LEON MENDEZ MARCELO </t>
        </is>
      </c>
      <c r="D174" s="540" t="n">
        <v>300</v>
      </c>
      <c r="E174" s="541" t="n"/>
      <c r="F174" s="423" t="n"/>
      <c r="G174" s="563" t="n">
        <v>320</v>
      </c>
      <c r="H174" s="423" t="n"/>
      <c r="I174" t="n">
        <v>1</v>
      </c>
      <c r="J174" s="117" t="n"/>
      <c r="M174" t="inlineStr">
        <is>
          <t>AV. 17 PTE. 1708</t>
        </is>
      </c>
      <c r="N174" t="n">
        <v>2021</v>
      </c>
      <c r="O174" t="inlineStr">
        <is>
          <t>PAGADO</t>
        </is>
      </c>
      <c r="P174" t="inlineStr">
        <is>
          <t>PAGADO</t>
        </is>
      </c>
      <c r="Q174" t="inlineStr">
        <is>
          <t>PAGADO</t>
        </is>
      </c>
      <c r="R174" t="inlineStr">
        <is>
          <t>PAGADO</t>
        </is>
      </c>
      <c r="S174" t="inlineStr">
        <is>
          <t>PAGADO</t>
        </is>
      </c>
      <c r="T174" t="inlineStr">
        <is>
          <t>PAGADO</t>
        </is>
      </c>
      <c r="U174" t="inlineStr">
        <is>
          <t>PAGADO</t>
        </is>
      </c>
      <c r="V174" t="inlineStr">
        <is>
          <t>PAGADO</t>
        </is>
      </c>
      <c r="W174" t="inlineStr">
        <is>
          <t>PAGADO</t>
        </is>
      </c>
      <c r="X174" t="inlineStr">
        <is>
          <t>PAGADO</t>
        </is>
      </c>
    </row>
    <row r="175">
      <c r="A175" t="inlineStr">
        <is>
          <t>BAJA</t>
        </is>
      </c>
      <c r="B175" s="423" t="n">
        <v>174</v>
      </c>
      <c r="C175" t="inlineStr">
        <is>
          <t xml:space="preserve">CASTRO LUNA JOSE DE JESUS </t>
        </is>
      </c>
      <c r="D175" s="540" t="n"/>
      <c r="E175" s="541" t="n"/>
      <c r="F175" s="423" t="n"/>
      <c r="G175" s="563" t="n"/>
      <c r="H175" s="423" t="n"/>
      <c r="I175" t="n">
        <v>1</v>
      </c>
      <c r="J175" s="117" t="n"/>
      <c r="M175" t="inlineStr">
        <is>
          <t xml:space="preserve">13 PONIENTE NO. 1109  SAN ANTONIO </t>
        </is>
      </c>
      <c r="N175" t="n">
        <v>2019</v>
      </c>
      <c r="O175" t="inlineStr">
        <is>
          <t>PAGADO</t>
        </is>
      </c>
      <c r="P175" t="inlineStr">
        <is>
          <t>PAGADO</t>
        </is>
      </c>
      <c r="Q175" t="inlineStr">
        <is>
          <t>PAGADO</t>
        </is>
      </c>
      <c r="R175" t="inlineStr">
        <is>
          <t>PAGADO</t>
        </is>
      </c>
      <c r="S175" t="inlineStr">
        <is>
          <t>PAGADO</t>
        </is>
      </c>
    </row>
    <row r="176">
      <c r="B176" s="423" t="n">
        <v>175</v>
      </c>
      <c r="C176" t="inlineStr">
        <is>
          <t>JOFRE BARCENAS BLANCA ESTELA</t>
        </is>
      </c>
      <c r="D176" s="540" t="n">
        <v>300</v>
      </c>
      <c r="E176" s="541" t="n">
        <v>150</v>
      </c>
      <c r="F176" s="423" t="n">
        <v>1</v>
      </c>
      <c r="G176" s="563" t="n">
        <v>320</v>
      </c>
      <c r="H176" s="423" t="n"/>
      <c r="J176" s="117" t="n"/>
      <c r="M176" t="inlineStr">
        <is>
          <t>7 SUR ENTRE 15 Y 17 PTE.</t>
        </is>
      </c>
      <c r="N176" t="n">
        <v>2023</v>
      </c>
      <c r="O176" t="inlineStr">
        <is>
          <t>PEN DIENE ASISTENCIAS</t>
        </is>
      </c>
    </row>
    <row r="177">
      <c r="A177" t="inlineStr">
        <is>
          <t>NO TIENE TOMA</t>
        </is>
      </c>
      <c r="B177" s="423" t="n">
        <v>176</v>
      </c>
      <c r="C177" t="inlineStr">
        <is>
          <t>JUAREZ ESPINOZA MAURO</t>
        </is>
      </c>
      <c r="D177" s="540" t="n"/>
      <c r="E177" s="541" t="n"/>
      <c r="F177" s="423" t="n"/>
      <c r="G177" s="563" t="n"/>
      <c r="H177" s="423" t="n"/>
      <c r="J177" s="117" t="n"/>
      <c r="M177" t="inlineStr">
        <is>
          <t xml:space="preserve">15 PTE. 7 Y 7 SUR </t>
        </is>
      </c>
      <c r="N177" t="n">
        <v>2018</v>
      </c>
    </row>
    <row r="178">
      <c r="B178" s="423" t="n">
        <v>177</v>
      </c>
      <c r="C178" t="inlineStr">
        <is>
          <t>JUAREZ ESPINOZA ROSENDO</t>
        </is>
      </c>
      <c r="D178" s="540" t="n">
        <v>300</v>
      </c>
      <c r="E178" s="541" t="n"/>
      <c r="F178" s="423" t="n">
        <v>1</v>
      </c>
      <c r="G178" s="563" t="n">
        <v>640</v>
      </c>
      <c r="H178" s="423" t="n"/>
      <c r="J178" s="117" t="n"/>
      <c r="L178" s="93" t="n"/>
      <c r="M178" t="inlineStr">
        <is>
          <t xml:space="preserve">15 PTE. ENTRE 7 SUR </t>
        </is>
      </c>
      <c r="N178" t="n">
        <v>2023</v>
      </c>
      <c r="O178" t="inlineStr">
        <is>
          <t>PENDIENTES ASISTENCIAS</t>
        </is>
      </c>
    </row>
    <row r="179">
      <c r="B179" s="124" t="n">
        <v>178</v>
      </c>
      <c r="C179" s="93" t="inlineStr">
        <is>
          <t>PELAEZ JUAREZ MA. DE LOURDES</t>
        </is>
      </c>
      <c r="D179" s="667" t="n"/>
      <c r="E179" s="668" t="n"/>
      <c r="F179" s="423" t="n">
        <v>1</v>
      </c>
      <c r="G179" s="563" t="n">
        <v>320</v>
      </c>
      <c r="H179" s="423" t="n"/>
      <c r="J179" s="117" t="n"/>
      <c r="M179" t="inlineStr">
        <is>
          <t xml:space="preserve">11 PTE. SQ. 17 SUR </t>
        </is>
      </c>
      <c r="N179" t="n">
        <v>2022</v>
      </c>
    </row>
    <row r="180">
      <c r="B180" s="423" t="n">
        <v>179</v>
      </c>
      <c r="C180" t="inlineStr">
        <is>
          <t>TORAL MONTIEL TERESA</t>
        </is>
      </c>
      <c r="D180" s="540" t="n">
        <v>300</v>
      </c>
      <c r="E180" s="541" t="n"/>
      <c r="F180" s="423" t="n">
        <v>1</v>
      </c>
      <c r="G180" s="563" t="n">
        <v>320</v>
      </c>
      <c r="H180" s="423" t="n"/>
      <c r="J180" s="117" t="n"/>
      <c r="M180" t="inlineStr">
        <is>
          <t xml:space="preserve">9 SUR ENTRE 13 Y 15 PTE. </t>
        </is>
      </c>
      <c r="N180" t="n">
        <v>2023</v>
      </c>
    </row>
    <row r="181">
      <c r="B181" s="423" t="n">
        <v>180</v>
      </c>
      <c r="C181" t="inlineStr">
        <is>
          <t>JUAREZ TELLEZ MARIA ROSALINA</t>
        </is>
      </c>
      <c r="D181" s="540" t="n">
        <v>300</v>
      </c>
      <c r="E181" s="541" t="n"/>
      <c r="F181" s="423" t="n">
        <v>1</v>
      </c>
      <c r="G181" s="563" t="n">
        <v>320</v>
      </c>
      <c r="H181" s="423" t="n"/>
      <c r="J181" s="117" t="n"/>
      <c r="M181" t="inlineStr">
        <is>
          <t xml:space="preserve">7 SUR ENTRE 15 Y 17 PTE. </t>
        </is>
      </c>
      <c r="N181" t="n">
        <v>2023</v>
      </c>
      <c r="O181" t="inlineStr">
        <is>
          <t>PENDIENTES ASISTENCIAS</t>
        </is>
      </c>
    </row>
    <row r="182">
      <c r="A182" t="inlineStr">
        <is>
          <t>CAMBIO DE TITULAR</t>
        </is>
      </c>
      <c r="B182" s="423" t="n">
        <v>181</v>
      </c>
      <c r="C182" t="inlineStr">
        <is>
          <t>JUAREZ MONTIEL ANGELICA</t>
        </is>
      </c>
      <c r="D182" s="540" t="n"/>
      <c r="E182" s="541" t="n"/>
      <c r="F182" s="423" t="n">
        <v>1</v>
      </c>
      <c r="G182" s="563" t="n"/>
      <c r="H182" s="423" t="n"/>
      <c r="J182" s="117" t="n"/>
      <c r="M182" t="inlineStr">
        <is>
          <t xml:space="preserve">7 SUR ESQ. 17 PTE. </t>
        </is>
      </c>
      <c r="N182" t="n">
        <v>2020</v>
      </c>
      <c r="O182" t="inlineStr">
        <is>
          <t>PAGADO</t>
        </is>
      </c>
      <c r="P182" t="inlineStr">
        <is>
          <t>PAGADO</t>
        </is>
      </c>
      <c r="Q182" t="inlineStr">
        <is>
          <t>PAGADO</t>
        </is>
      </c>
      <c r="R182" t="inlineStr">
        <is>
          <t>PAGADO</t>
        </is>
      </c>
      <c r="S182" t="inlineStr">
        <is>
          <t>PAGADO</t>
        </is>
      </c>
      <c r="T182" t="inlineStr">
        <is>
          <t>PAGADO</t>
        </is>
      </c>
      <c r="U182" t="inlineStr">
        <is>
          <t>PAGADO</t>
        </is>
      </c>
      <c r="V182" t="inlineStr">
        <is>
          <t>PAGADO</t>
        </is>
      </c>
      <c r="W182" t="inlineStr">
        <is>
          <t>PAGADO</t>
        </is>
      </c>
    </row>
    <row r="183">
      <c r="B183" s="423" t="n">
        <v>182</v>
      </c>
      <c r="C183" t="inlineStr">
        <is>
          <t>JUAREZ TELLEZ SARA</t>
        </is>
      </c>
      <c r="D183" s="540" t="n"/>
      <c r="E183" s="541" t="n"/>
      <c r="F183" s="423" t="n">
        <v>1</v>
      </c>
      <c r="G183" s="563" t="n">
        <v>320</v>
      </c>
      <c r="H183" s="423" t="n"/>
      <c r="J183" s="117" t="n"/>
      <c r="M183" t="inlineStr">
        <is>
          <t>7 SUR ENTRE 15 Y 17 PTE.</t>
        </is>
      </c>
      <c r="N183" t="n">
        <v>2022</v>
      </c>
    </row>
    <row r="184">
      <c r="A184" t="inlineStr">
        <is>
          <t>CORTADA- FINADO</t>
        </is>
      </c>
      <c r="B184" s="423" t="n">
        <v>183</v>
      </c>
      <c r="C184" t="inlineStr">
        <is>
          <t>LEON ANDRADE ALBERTO</t>
        </is>
      </c>
      <c r="D184" s="540" t="n"/>
      <c r="E184" s="541" t="n"/>
      <c r="F184" s="423" t="n"/>
      <c r="G184" s="563" t="n"/>
      <c r="H184" s="423" t="n"/>
      <c r="J184" s="117" t="n"/>
    </row>
    <row r="185">
      <c r="B185" s="423" t="n">
        <v>184</v>
      </c>
      <c r="C185" t="inlineStr">
        <is>
          <t>LEON ANDRADE LUIS</t>
        </is>
      </c>
      <c r="D185" s="540" t="n"/>
      <c r="E185" s="541" t="n"/>
      <c r="F185" s="423" t="n">
        <v>2</v>
      </c>
      <c r="G185" s="563" t="n">
        <v>320</v>
      </c>
      <c r="H185" s="423" t="n"/>
      <c r="J185" s="117" t="n"/>
      <c r="M185" t="inlineStr">
        <is>
          <t>17 PTE. ENTRE 17 Y 19 SUR</t>
        </is>
      </c>
      <c r="N185" t="n">
        <v>2022</v>
      </c>
      <c r="O185" t="inlineStr">
        <is>
          <t>PAGADO 2</t>
        </is>
      </c>
      <c r="P185" t="inlineStr">
        <is>
          <t>PAGADO 2</t>
        </is>
      </c>
      <c r="Q185" t="inlineStr">
        <is>
          <t>PAGADO 2</t>
        </is>
      </c>
      <c r="R185" t="inlineStr">
        <is>
          <t>PAGADO 2</t>
        </is>
      </c>
      <c r="S185" t="inlineStr">
        <is>
          <t>PAGADO 2</t>
        </is>
      </c>
      <c r="T185" t="inlineStr">
        <is>
          <t>PAGADO 2</t>
        </is>
      </c>
      <c r="U185" t="inlineStr">
        <is>
          <t>PAGADO 2</t>
        </is>
      </c>
    </row>
    <row r="186">
      <c r="B186" s="423" t="n">
        <v>185</v>
      </c>
      <c r="C186" t="inlineStr">
        <is>
          <t>LEON ANDRADE MARCELINA</t>
        </is>
      </c>
      <c r="D186" s="540" t="n">
        <v>600</v>
      </c>
      <c r="E186" s="541" t="n"/>
      <c r="F186" s="423" t="n">
        <v>2</v>
      </c>
      <c r="G186" s="563" t="n">
        <v>640</v>
      </c>
      <c r="H186" s="423" t="n"/>
      <c r="I186" t="inlineStr">
        <is>
          <t>PAGA</t>
        </is>
      </c>
      <c r="J186" s="117" t="inlineStr">
        <is>
          <t>1 INQUILINO  PAGADO DICIEMBRE 2017</t>
        </is>
      </c>
      <c r="K186" t="inlineStr">
        <is>
          <t>JULIO</t>
        </is>
      </c>
      <c r="L186" t="n">
        <v>2018</v>
      </c>
      <c r="M186" t="inlineStr">
        <is>
          <t xml:space="preserve">17 PTE. ESQ. 19 SUR </t>
        </is>
      </c>
      <c r="N186" t="n">
        <v>2023</v>
      </c>
    </row>
    <row r="187">
      <c r="B187" s="423" t="n">
        <v>186</v>
      </c>
      <c r="C187" t="inlineStr">
        <is>
          <t>LEON ANDRADE MARCELO ENRIQUE</t>
        </is>
      </c>
      <c r="D187" s="540" t="n">
        <v>300</v>
      </c>
      <c r="E187" s="541" t="n">
        <v>150</v>
      </c>
      <c r="F187" s="423" t="n">
        <v>1</v>
      </c>
      <c r="G187" s="563" t="n">
        <v>320</v>
      </c>
      <c r="H187" s="423" t="inlineStr">
        <is>
          <t>1INQ.MAYO Y JUNIO 2019</t>
        </is>
      </c>
      <c r="J187" s="117" t="inlineStr">
        <is>
          <t>1 INQ. ABRIL Y MAYO 2019</t>
        </is>
      </c>
      <c r="L187" s="87" t="n"/>
      <c r="M187" t="inlineStr">
        <is>
          <t xml:space="preserve">17 PTE. ENTRE 17 Y 19 SUR </t>
        </is>
      </c>
      <c r="N187" t="n">
        <v>2023</v>
      </c>
      <c r="O187" t="inlineStr">
        <is>
          <t>PAGADO</t>
        </is>
      </c>
      <c r="P187" t="inlineStr">
        <is>
          <t>PAGADO</t>
        </is>
      </c>
      <c r="Q187" t="inlineStr">
        <is>
          <t>PAGADO</t>
        </is>
      </c>
      <c r="R187" t="inlineStr">
        <is>
          <t>PAGADO</t>
        </is>
      </c>
      <c r="S187" t="inlineStr">
        <is>
          <t>PAGADO</t>
        </is>
      </c>
      <c r="T187" t="inlineStr">
        <is>
          <t>PAGADO</t>
        </is>
      </c>
      <c r="U187" t="inlineStr">
        <is>
          <t>PAGADO</t>
        </is>
      </c>
    </row>
    <row r="188">
      <c r="B188" s="423" t="n">
        <v>187</v>
      </c>
      <c r="C188" t="inlineStr">
        <is>
          <t>LEON ANDRADE PABLO</t>
        </is>
      </c>
      <c r="D188" s="540" t="n"/>
      <c r="E188" s="541" t="n"/>
      <c r="F188" s="423" t="n">
        <v>1</v>
      </c>
      <c r="G188" s="563" t="n">
        <v>320</v>
      </c>
      <c r="H188" s="423" t="n"/>
      <c r="J188" s="117" t="n"/>
      <c r="M188" t="inlineStr">
        <is>
          <t>19 SUR ENTRE 17 PTE-</t>
        </is>
      </c>
      <c r="N188" t="n">
        <v>2021</v>
      </c>
    </row>
    <row r="189">
      <c r="B189" s="423" t="n">
        <v>188</v>
      </c>
      <c r="C189" t="inlineStr">
        <is>
          <t>LEON ANDRADE PEDRO</t>
        </is>
      </c>
      <c r="D189" s="540" t="n">
        <v>300</v>
      </c>
      <c r="E189" s="541" t="n">
        <v>150</v>
      </c>
      <c r="F189" s="423" t="n">
        <v>1</v>
      </c>
      <c r="G189" s="563" t="n">
        <v>320</v>
      </c>
      <c r="H189" s="423" t="n"/>
      <c r="J189" s="117" t="inlineStr">
        <is>
          <t>PAGO 1 INQ. NOVIEMBRE A FEBRERO 2019</t>
        </is>
      </c>
      <c r="M189" t="inlineStr">
        <is>
          <t>19 SUR ENTRE  17 PTE. CANAL</t>
        </is>
      </c>
      <c r="N189" t="n">
        <v>2023</v>
      </c>
    </row>
    <row r="190">
      <c r="B190" s="423" t="n">
        <v>189</v>
      </c>
      <c r="C190" t="inlineStr">
        <is>
          <t>LEON ANDRADE RODRIGO</t>
        </is>
      </c>
      <c r="D190" s="540" t="n"/>
      <c r="E190" s="541" t="n"/>
      <c r="F190" s="423" t="n">
        <v>1</v>
      </c>
      <c r="G190" s="563" t="n">
        <v>320</v>
      </c>
      <c r="H190" s="423" t="n"/>
      <c r="J190" s="117" t="n"/>
      <c r="M190" t="inlineStr">
        <is>
          <t>19 SUR ENTRE 15 Y 17 PTE.</t>
        </is>
      </c>
      <c r="N190" t="n">
        <v>2022</v>
      </c>
      <c r="O190" t="inlineStr">
        <is>
          <t>PAGADO</t>
        </is>
      </c>
      <c r="P190" t="inlineStr">
        <is>
          <t>PAGADO</t>
        </is>
      </c>
      <c r="Q190" t="inlineStr">
        <is>
          <t>PAGADO</t>
        </is>
      </c>
      <c r="R190" t="inlineStr">
        <is>
          <t>PAGADO</t>
        </is>
      </c>
      <c r="S190" t="inlineStr">
        <is>
          <t>PAGADO</t>
        </is>
      </c>
      <c r="T190" t="inlineStr">
        <is>
          <t>PAGADO</t>
        </is>
      </c>
      <c r="U190" t="inlineStr">
        <is>
          <t>PAGADO</t>
        </is>
      </c>
    </row>
    <row r="191">
      <c r="B191" s="423" t="n">
        <v>190</v>
      </c>
      <c r="C191" t="inlineStr">
        <is>
          <t xml:space="preserve">LEON ANDRADE ROMUALDA </t>
        </is>
      </c>
      <c r="D191" s="540" t="n"/>
      <c r="E191" s="541" t="n"/>
      <c r="F191" s="423" t="n">
        <v>2</v>
      </c>
      <c r="G191" s="563" t="n">
        <v>640</v>
      </c>
      <c r="H191" s="423" t="n"/>
      <c r="J191" s="117" t="inlineStr">
        <is>
          <t>2 INQUILINO</t>
        </is>
      </c>
      <c r="K191" t="inlineStr">
        <is>
          <t>PGOINQOCT ADIC</t>
        </is>
      </c>
      <c r="M191" t="inlineStr">
        <is>
          <t>9 SUR ENTRE 13 Y 15 PTE -19 SUR ENTRE LA 15SUR 17 PONIENTE</t>
        </is>
      </c>
      <c r="N191" t="n">
        <v>2023</v>
      </c>
    </row>
    <row r="192">
      <c r="B192" s="423" t="n">
        <v>191</v>
      </c>
      <c r="C192" t="inlineStr">
        <is>
          <t xml:space="preserve">LEON BALDERAS BENJAMIN </t>
        </is>
      </c>
      <c r="D192" s="540" t="n"/>
      <c r="E192" s="541" t="n"/>
      <c r="F192" s="423" t="n">
        <v>1</v>
      </c>
      <c r="G192" s="563" t="n"/>
      <c r="H192" s="423" t="n"/>
      <c r="J192" s="117" t="n"/>
      <c r="M192" t="inlineStr">
        <is>
          <t xml:space="preserve">15 PTE. ENTRE 7 Y 9 SUR </t>
        </is>
      </c>
      <c r="N192" t="n">
        <v>2018</v>
      </c>
    </row>
    <row r="193">
      <c r="B193" s="423" t="n">
        <v>192</v>
      </c>
      <c r="C193" t="inlineStr">
        <is>
          <t>LEON BALDERAS GERARDO</t>
        </is>
      </c>
      <c r="D193" s="540" t="n">
        <v>600</v>
      </c>
      <c r="E193" s="541" t="n">
        <v>300</v>
      </c>
      <c r="F193" s="423" t="n">
        <v>2</v>
      </c>
      <c r="G193" s="563" t="n"/>
      <c r="H193" s="423" t="n"/>
      <c r="J193" s="117" t="n"/>
      <c r="M193" t="inlineStr">
        <is>
          <t xml:space="preserve">7 SUR ENTRE 13 Y 15 SUR </t>
        </is>
      </c>
      <c r="N193" t="n">
        <v>2020</v>
      </c>
      <c r="O193" t="inlineStr">
        <is>
          <t>PAGADO 1</t>
        </is>
      </c>
      <c r="P193" t="inlineStr">
        <is>
          <t>PAGADO 1</t>
        </is>
      </c>
      <c r="Q193" t="inlineStr">
        <is>
          <t>PAGADO 1</t>
        </is>
      </c>
      <c r="R193" t="inlineStr">
        <is>
          <t>PAGADO 1</t>
        </is>
      </c>
    </row>
    <row r="194">
      <c r="B194" s="423" t="n">
        <v>193</v>
      </c>
      <c r="C194" t="inlineStr">
        <is>
          <t>ABUNDIO JUAREZ VICTOR GUILLERMO</t>
        </is>
      </c>
      <c r="D194" s="540" t="n">
        <v>300</v>
      </c>
      <c r="E194" s="541" t="n"/>
      <c r="F194" s="423" t="n">
        <v>1</v>
      </c>
      <c r="G194" s="563" t="n">
        <v>640</v>
      </c>
      <c r="H194" s="423" t="n"/>
      <c r="J194" s="117" t="n"/>
      <c r="M194" t="inlineStr">
        <is>
          <t xml:space="preserve">15 PTE. ENTRE 7 Y 9 SUR </t>
        </is>
      </c>
      <c r="N194" t="n">
        <v>2023</v>
      </c>
    </row>
    <row r="195">
      <c r="A195" s="110" t="inlineStr">
        <is>
          <t>VENDIO TERERO A ABUDIO JUAREZ VICTOR GUILLERMO</t>
        </is>
      </c>
      <c r="B195" s="423" t="n">
        <v>193</v>
      </c>
      <c r="C195" s="93" t="inlineStr">
        <is>
          <t>LEON BALDERAS JUAN JOSE</t>
        </is>
      </c>
      <c r="D195" s="667" t="n"/>
      <c r="E195" s="668" t="n"/>
      <c r="F195" s="423" t="n">
        <v>1</v>
      </c>
      <c r="G195" s="563" t="n"/>
      <c r="H195" s="423" t="n"/>
      <c r="J195" s="117" t="n"/>
      <c r="M195" t="inlineStr">
        <is>
          <t>15 PONIENTE ENTRE 7 Y 9 SUR</t>
        </is>
      </c>
    </row>
    <row r="196">
      <c r="B196" s="423" t="n">
        <v>194</v>
      </c>
      <c r="C196" t="inlineStr">
        <is>
          <t>LEON BALDERAS CANDIDO  MIGUEL</t>
        </is>
      </c>
      <c r="D196" s="540" t="n">
        <v>300</v>
      </c>
      <c r="E196" s="541" t="n">
        <v>150</v>
      </c>
      <c r="F196" s="423" t="n">
        <v>1</v>
      </c>
      <c r="G196" s="563" t="n">
        <v>640</v>
      </c>
      <c r="H196" s="94" t="inlineStr">
        <is>
          <t>PENDIENTE DE UNA TOMA</t>
        </is>
      </c>
      <c r="J196" s="117" t="n"/>
      <c r="M196" t="inlineStr">
        <is>
          <t>15 PONIENTE ENTRE 7 Y 9 SUR</t>
        </is>
      </c>
      <c r="N196" t="n">
        <v>2023</v>
      </c>
    </row>
    <row r="197">
      <c r="B197" s="423" t="n">
        <v>195</v>
      </c>
      <c r="C197" t="inlineStr">
        <is>
          <t>LEON OJEDA LUIS</t>
        </is>
      </c>
      <c r="D197" s="540" t="n"/>
      <c r="E197" s="541" t="n"/>
      <c r="F197" s="423" t="n">
        <v>1</v>
      </c>
      <c r="G197" s="563" t="n">
        <v>320</v>
      </c>
      <c r="H197" s="423" t="n"/>
      <c r="J197" s="117" t="n"/>
      <c r="M197" t="inlineStr">
        <is>
          <t>17 PTE. ENTRE 17 Y 19 SUR</t>
        </is>
      </c>
      <c r="N197" t="n">
        <v>2022</v>
      </c>
      <c r="O197" t="inlineStr">
        <is>
          <t>PAGADO</t>
        </is>
      </c>
      <c r="P197" t="inlineStr">
        <is>
          <t>PAGADO</t>
        </is>
      </c>
    </row>
    <row r="198">
      <c r="B198" s="423" t="n">
        <v>196</v>
      </c>
      <c r="C198" t="inlineStr">
        <is>
          <t>LEON RODRIGUEZ CESAR</t>
        </is>
      </c>
      <c r="D198" s="540" t="n"/>
      <c r="E198" s="541" t="n"/>
      <c r="F198" s="423" t="n"/>
      <c r="G198" s="563" t="n">
        <v>640</v>
      </c>
      <c r="H198" s="423" t="n"/>
      <c r="I198" t="n">
        <v>1</v>
      </c>
      <c r="J198" s="117" t="n"/>
      <c r="M198" t="inlineStr">
        <is>
          <t>19 SUR ENTRE 15 Y 17 PONIENTE</t>
        </is>
      </c>
      <c r="N198" t="n">
        <v>2020</v>
      </c>
    </row>
    <row r="199">
      <c r="B199" s="124" t="n">
        <v>197</v>
      </c>
      <c r="C199" t="inlineStr">
        <is>
          <t>LEON RODRIGUEZ GABRIELA</t>
        </is>
      </c>
      <c r="D199" s="540" t="n"/>
      <c r="E199" s="541" t="n"/>
      <c r="F199" s="423" t="n">
        <v>2</v>
      </c>
      <c r="G199" s="563" t="n">
        <v>320</v>
      </c>
      <c r="H199" s="423" t="n"/>
      <c r="J199" s="117" t="n"/>
      <c r="M199" t="inlineStr">
        <is>
          <t>19 SUR ENTRE 15 Y 17 PTE.</t>
        </is>
      </c>
      <c r="N199" t="n">
        <v>2020</v>
      </c>
      <c r="O199" t="inlineStr">
        <is>
          <t>PAGADO</t>
        </is>
      </c>
      <c r="P199" t="inlineStr">
        <is>
          <t>PAGADO</t>
        </is>
      </c>
      <c r="Q199" t="inlineStr">
        <is>
          <t>PAGADO</t>
        </is>
      </c>
      <c r="R199" t="inlineStr">
        <is>
          <t>PAGADO</t>
        </is>
      </c>
      <c r="S199" t="inlineStr">
        <is>
          <t>PAGADO</t>
        </is>
      </c>
      <c r="T199" t="inlineStr">
        <is>
          <t>PAGADO</t>
        </is>
      </c>
      <c r="U199" t="inlineStr">
        <is>
          <t>PAGADO</t>
        </is>
      </c>
      <c r="V199" t="inlineStr">
        <is>
          <t>PAGADO</t>
        </is>
      </c>
      <c r="W199" t="inlineStr">
        <is>
          <t>PAGADO</t>
        </is>
      </c>
      <c r="X199" t="inlineStr">
        <is>
          <t>PAGADO</t>
        </is>
      </c>
    </row>
    <row r="200">
      <c r="B200" s="423" t="n">
        <v>198</v>
      </c>
      <c r="C200" t="inlineStr">
        <is>
          <t>LEON RODRIGUEZ RODRIGO</t>
        </is>
      </c>
      <c r="D200" s="540" t="n"/>
      <c r="E200" s="541" t="n"/>
      <c r="F200" s="423" t="n">
        <v>1</v>
      </c>
      <c r="G200" s="563" t="n">
        <v>320</v>
      </c>
      <c r="H200" s="423" t="n"/>
      <c r="J200" s="117" t="n"/>
      <c r="M200" t="inlineStr">
        <is>
          <t>19 SUR ENTRE 15 Y 17 PTE.</t>
        </is>
      </c>
      <c r="N200" t="n">
        <v>2020</v>
      </c>
      <c r="O200" t="inlineStr">
        <is>
          <t>PAGADO</t>
        </is>
      </c>
      <c r="P200" t="inlineStr">
        <is>
          <t>PAGADO</t>
        </is>
      </c>
      <c r="Q200" t="inlineStr">
        <is>
          <t>PAGADO</t>
        </is>
      </c>
      <c r="R200" t="inlineStr">
        <is>
          <t>PAGADO</t>
        </is>
      </c>
      <c r="S200" t="inlineStr">
        <is>
          <t>PAGADO</t>
        </is>
      </c>
      <c r="T200" t="inlineStr">
        <is>
          <t>PAGADO</t>
        </is>
      </c>
    </row>
    <row r="201">
      <c r="A201" s="98" t="n"/>
      <c r="B201" s="423" t="n">
        <v>199</v>
      </c>
      <c r="C201" t="inlineStr">
        <is>
          <t>LEON ANDRADE LUIS</t>
        </is>
      </c>
      <c r="D201" s="540" t="n"/>
      <c r="E201" s="541" t="n"/>
      <c r="F201" t="n">
        <v>1</v>
      </c>
      <c r="G201" s="563" t="n">
        <v>320</v>
      </c>
      <c r="H201" s="423" t="n"/>
      <c r="J201" s="117" t="n"/>
      <c r="M201" t="inlineStr">
        <is>
          <t>17 PONIENTE S/N ENTRE 19 SUR Y 17 SUR</t>
        </is>
      </c>
      <c r="N201" t="n">
        <v>2020</v>
      </c>
      <c r="O201" t="inlineStr">
        <is>
          <t>PAGADO</t>
        </is>
      </c>
      <c r="P201" t="inlineStr">
        <is>
          <t>PAGADO</t>
        </is>
      </c>
      <c r="Q201" t="inlineStr">
        <is>
          <t>PAGADO</t>
        </is>
      </c>
      <c r="R201" t="inlineStr">
        <is>
          <t>PAGAO</t>
        </is>
      </c>
      <c r="S201" t="inlineStr">
        <is>
          <t>PAGADO</t>
        </is>
      </c>
      <c r="T201" t="inlineStr">
        <is>
          <t>PAGADO</t>
        </is>
      </c>
    </row>
    <row r="202">
      <c r="B202" s="112" t="n">
        <v>200</v>
      </c>
      <c r="C202" t="inlineStr">
        <is>
          <t>LETRAS CAMPOS PEDRO</t>
        </is>
      </c>
      <c r="D202" s="540" t="n"/>
      <c r="E202" s="541" t="n"/>
      <c r="F202" s="423" t="n">
        <v>3</v>
      </c>
      <c r="G202" s="113" t="n">
        <v>960</v>
      </c>
      <c r="H202" s="423" t="n"/>
      <c r="J202" s="117" t="n"/>
      <c r="M202" t="inlineStr">
        <is>
          <t>17 SUR NO. 1706</t>
        </is>
      </c>
      <c r="N202" t="n">
        <v>2021</v>
      </c>
    </row>
    <row r="203">
      <c r="B203" s="423" t="n">
        <v>201</v>
      </c>
      <c r="C203" t="inlineStr">
        <is>
          <t xml:space="preserve">LETRAS LEZAMA JUAN </t>
        </is>
      </c>
      <c r="D203" s="540" t="n"/>
      <c r="E203" s="541" t="n"/>
      <c r="F203" s="423" t="n">
        <v>1</v>
      </c>
      <c r="G203" s="423" t="n">
        <v>320</v>
      </c>
      <c r="H203" s="423" t="n"/>
      <c r="J203" s="117" t="n"/>
      <c r="M203" t="inlineStr">
        <is>
          <t>17 SUR ENTRE 17 PTE. Y CANAL</t>
        </is>
      </c>
      <c r="N203" t="n">
        <v>2021</v>
      </c>
      <c r="O203" t="inlineStr">
        <is>
          <t>PAGADO</t>
        </is>
      </c>
      <c r="P203" t="inlineStr">
        <is>
          <t>PAGADO</t>
        </is>
      </c>
      <c r="Q203" t="inlineStr">
        <is>
          <t>PAGADO</t>
        </is>
      </c>
      <c r="R203" t="inlineStr">
        <is>
          <t>PAGADO</t>
        </is>
      </c>
      <c r="S203" t="inlineStr">
        <is>
          <t>PAGADO</t>
        </is>
      </c>
      <c r="T203" t="inlineStr">
        <is>
          <t>PAGADO</t>
        </is>
      </c>
      <c r="U203" t="inlineStr">
        <is>
          <t>PAGADO</t>
        </is>
      </c>
      <c r="V203" t="inlineStr">
        <is>
          <t>PAGADO</t>
        </is>
      </c>
    </row>
    <row r="204">
      <c r="B204" s="423" t="n">
        <v>202</v>
      </c>
      <c r="C204" t="inlineStr">
        <is>
          <t>LOPEZ GONZALEZ  ISABEL</t>
        </is>
      </c>
      <c r="D204" s="540" t="n"/>
      <c r="E204" s="541" t="n">
        <v>150</v>
      </c>
      <c r="F204" s="423" t="n">
        <v>1</v>
      </c>
      <c r="G204" s="563" t="n">
        <v>320</v>
      </c>
      <c r="H204" s="423" t="n"/>
      <c r="J204" s="117" t="inlineStr">
        <is>
          <t>PAGO 1 INQ. ENE A DIC 2019</t>
        </is>
      </c>
      <c r="M204" t="inlineStr">
        <is>
          <t xml:space="preserve">13 PTE. ENTRE 13 Y 15 SUR </t>
        </is>
      </c>
      <c r="N204" t="n">
        <v>2023</v>
      </c>
      <c r="O204" t="inlineStr">
        <is>
          <t>PENDIENTE ASISTENCIAS</t>
        </is>
      </c>
    </row>
    <row r="205">
      <c r="A205" t="inlineStr">
        <is>
          <t>CAMBIO DE DOMICILIO</t>
        </is>
      </c>
      <c r="B205" s="423" t="n">
        <v>203</v>
      </c>
      <c r="C205" t="inlineStr">
        <is>
          <t>LOPEZ ANDRADE INES</t>
        </is>
      </c>
      <c r="D205" s="540" t="n"/>
      <c r="E205" s="541" t="n"/>
      <c r="F205" s="423" t="n">
        <v>1</v>
      </c>
      <c r="G205" s="563" t="n"/>
      <c r="H205" s="423" t="n"/>
      <c r="J205" s="117" t="n"/>
      <c r="M205" t="inlineStr">
        <is>
          <t>7 SUR ANTRE 13 Y 11 PTE.</t>
        </is>
      </c>
      <c r="N205" t="n">
        <v>2014</v>
      </c>
      <c r="W205" t="inlineStr">
        <is>
          <t>ALTA</t>
        </is>
      </c>
    </row>
    <row r="206">
      <c r="B206" s="423" t="n">
        <v>204</v>
      </c>
      <c r="C206" t="inlineStr">
        <is>
          <t>LOPEZ AVELINO INES</t>
        </is>
      </c>
      <c r="D206" s="540" t="n">
        <v>300</v>
      </c>
      <c r="E206" s="541" t="n">
        <v>150</v>
      </c>
      <c r="F206" s="423" t="n">
        <v>1</v>
      </c>
      <c r="G206" s="563" t="n">
        <v>320</v>
      </c>
      <c r="H206" s="423" t="n"/>
      <c r="J206" s="117" t="n"/>
      <c r="M206" t="inlineStr">
        <is>
          <t xml:space="preserve">13 PTE. ESQ. 9 SUR </t>
        </is>
      </c>
      <c r="N206" t="n">
        <v>2023</v>
      </c>
    </row>
    <row r="207">
      <c r="B207" s="423" t="n">
        <v>205</v>
      </c>
      <c r="C207" t="inlineStr">
        <is>
          <t>LOPEZ AVELINO RUTILO</t>
        </is>
      </c>
      <c r="D207" s="540" t="n">
        <v>600</v>
      </c>
      <c r="E207" s="541" t="n">
        <v>300</v>
      </c>
      <c r="F207" s="423" t="n">
        <v>2</v>
      </c>
      <c r="G207" s="563" t="n">
        <v>640</v>
      </c>
      <c r="H207" s="423" t="n"/>
      <c r="J207" s="117" t="n"/>
      <c r="K207" t="inlineStr">
        <is>
          <t>10 VACAAS PAGAADAS TODO EL 2016</t>
        </is>
      </c>
      <c r="M207" t="inlineStr">
        <is>
          <t>13 PTE. NO 902 Y PRIVADA 7SUR</t>
        </is>
      </c>
      <c r="N207" t="n">
        <v>2023</v>
      </c>
    </row>
    <row r="208">
      <c r="A208" t="inlineStr">
        <is>
          <t>BAJA Y PASA COMO INQUILINO A NOMBRE DE SU MAMA BOURET FLORES AMELIA</t>
        </is>
      </c>
      <c r="B208" s="423" t="n">
        <v>206</v>
      </c>
      <c r="C208" s="93" t="inlineStr">
        <is>
          <t xml:space="preserve">LOPEZ BAURET MIGUEL ANGEL </t>
        </is>
      </c>
      <c r="D208" s="667" t="n"/>
      <c r="E208" s="668" t="n"/>
      <c r="F208" s="423" t="n"/>
      <c r="G208" s="563" t="n"/>
      <c r="H208" s="423" t="n"/>
      <c r="J208" s="117" t="n"/>
      <c r="M208" t="inlineStr">
        <is>
          <t xml:space="preserve">15 PTE. ENTRE 7 SUR </t>
        </is>
      </c>
      <c r="N208" t="n">
        <v>2019</v>
      </c>
      <c r="O208" t="inlineStr">
        <is>
          <t>PAGADO</t>
        </is>
      </c>
      <c r="P208" t="inlineStr">
        <is>
          <t>PAGADO</t>
        </is>
      </c>
      <c r="Q208" t="inlineStr">
        <is>
          <t>PAGADO</t>
        </is>
      </c>
    </row>
    <row r="209">
      <c r="B209" s="423" t="n">
        <v>207</v>
      </c>
      <c r="C209" t="inlineStr">
        <is>
          <t>LOPEZ BOURET ROMUALDO</t>
        </is>
      </c>
      <c r="D209" s="540" t="n"/>
      <c r="E209" s="541" t="n"/>
      <c r="F209" s="423" t="n">
        <v>1</v>
      </c>
      <c r="G209" s="563" t="n">
        <v>320</v>
      </c>
      <c r="H209" s="423" t="n"/>
      <c r="J209" s="117" t="n"/>
      <c r="M209" t="inlineStr">
        <is>
          <t xml:space="preserve">15 PTE. ENTRE 7 SUR </t>
        </is>
      </c>
      <c r="N209" t="n">
        <v>2020</v>
      </c>
      <c r="O209" t="inlineStr">
        <is>
          <t>PENDIENTE INASISTENCIAS DDE AGOSTO A DIC. DE 2019.</t>
        </is>
      </c>
    </row>
    <row r="210">
      <c r="B210" s="423" t="n">
        <v>208</v>
      </c>
      <c r="C210" t="inlineStr">
        <is>
          <t>LOPEZ CANO MIGUEL</t>
        </is>
      </c>
      <c r="D210" s="540" t="n"/>
      <c r="E210" s="541" t="n"/>
      <c r="F210" s="423" t="n">
        <v>1</v>
      </c>
      <c r="G210" s="563" t="n"/>
      <c r="H210" s="423" t="n"/>
      <c r="J210" s="117" t="n"/>
      <c r="M210" t="inlineStr">
        <is>
          <t>AV. 21 PONIENTE, ENTRE 13 Y 15 SUR</t>
        </is>
      </c>
      <c r="N210" t="n">
        <v>2019</v>
      </c>
      <c r="O210" t="inlineStr">
        <is>
          <t>PAGADO</t>
        </is>
      </c>
      <c r="P210" t="inlineStr">
        <is>
          <t>PAGADO</t>
        </is>
      </c>
      <c r="Q210" t="inlineStr">
        <is>
          <t>PAGADO</t>
        </is>
      </c>
      <c r="R210" t="inlineStr">
        <is>
          <t>PAGADO</t>
        </is>
      </c>
      <c r="S210" t="inlineStr">
        <is>
          <t>PAGADO</t>
        </is>
      </c>
    </row>
    <row r="211">
      <c r="B211" s="423" t="n">
        <v>209</v>
      </c>
      <c r="C211" t="inlineStr">
        <is>
          <t>LOPEZ CASTILLO ALBERTO</t>
        </is>
      </c>
      <c r="D211" s="540" t="n"/>
      <c r="E211" s="541" t="n"/>
      <c r="F211" s="423" t="n">
        <v>1</v>
      </c>
      <c r="G211" s="563" t="n">
        <v>320</v>
      </c>
      <c r="H211" s="423" t="n"/>
      <c r="J211" s="117" t="n"/>
      <c r="M211" t="inlineStr">
        <is>
          <t>15 PTE. ESQ. 7 SUR</t>
        </is>
      </c>
      <c r="N211" t="n">
        <v>2021</v>
      </c>
      <c r="O211" t="inlineStr">
        <is>
          <t>PAGADO</t>
        </is>
      </c>
      <c r="P211" t="inlineStr">
        <is>
          <t>PAGADO</t>
        </is>
      </c>
      <c r="Q211" t="inlineStr">
        <is>
          <t>PAGADO</t>
        </is>
      </c>
      <c r="R211" t="inlineStr">
        <is>
          <t>PAGADO</t>
        </is>
      </c>
      <c r="S211" t="inlineStr">
        <is>
          <t>PAGADO</t>
        </is>
      </c>
      <c r="T211" t="inlineStr">
        <is>
          <t>PAGADO</t>
        </is>
      </c>
      <c r="U211" t="inlineStr">
        <is>
          <t>PAGADO</t>
        </is>
      </c>
      <c r="V211" t="inlineStr">
        <is>
          <t>PAGADO</t>
        </is>
      </c>
      <c r="W211" t="inlineStr">
        <is>
          <t>PAGADO</t>
        </is>
      </c>
      <c r="X211" t="inlineStr">
        <is>
          <t>PAGADO</t>
        </is>
      </c>
      <c r="Y211" t="inlineStr">
        <is>
          <t>PAGADO</t>
        </is>
      </c>
    </row>
    <row r="212">
      <c r="A212" t="inlineStr">
        <is>
          <t>CANCELADA EN 2018</t>
        </is>
      </c>
      <c r="B212" s="423" t="n">
        <v>210</v>
      </c>
      <c r="C212" t="inlineStr">
        <is>
          <t>LOPEZ CASTILLO  RICARDA NORMA</t>
        </is>
      </c>
      <c r="D212" s="540" t="n"/>
      <c r="E212" s="541" t="n"/>
      <c r="F212" s="423" t="n">
        <v>1</v>
      </c>
      <c r="G212" s="563" t="n">
        <v>320</v>
      </c>
      <c r="H212" s="423" t="n"/>
      <c r="J212" s="117" t="n"/>
      <c r="N212" t="n">
        <v>2017</v>
      </c>
    </row>
    <row r="213">
      <c r="B213" s="423" t="n">
        <v>211</v>
      </c>
      <c r="C213" t="inlineStr">
        <is>
          <t>LOPEZ GARCIA JOSE GUADALUPE</t>
        </is>
      </c>
      <c r="D213" s="540" t="n"/>
      <c r="E213" s="541" t="n"/>
      <c r="F213" s="423" t="n">
        <v>1</v>
      </c>
      <c r="G213" s="563" t="n">
        <v>320</v>
      </c>
      <c r="H213" s="423" t="n"/>
      <c r="J213" s="117" t="n"/>
      <c r="M213" t="inlineStr">
        <is>
          <t xml:space="preserve">21 PONIENTE SN NUMERO </t>
        </is>
      </c>
      <c r="N213" t="n">
        <v>2021</v>
      </c>
    </row>
    <row r="214">
      <c r="B214" s="423" t="n">
        <v>212</v>
      </c>
      <c r="C214" t="inlineStr">
        <is>
          <t>LOPEZ GARCIA RAMON</t>
        </is>
      </c>
      <c r="D214" s="540" t="n"/>
      <c r="E214" s="541" t="n"/>
      <c r="F214" s="423" t="n">
        <v>1</v>
      </c>
      <c r="G214" s="563" t="n">
        <v>320</v>
      </c>
      <c r="H214" s="423" t="n"/>
      <c r="J214" s="117" t="n"/>
      <c r="M214" t="inlineStr">
        <is>
          <t>13 SUR JUNTO A EL LATERA</t>
        </is>
      </c>
      <c r="N214" t="n">
        <v>2021</v>
      </c>
    </row>
    <row r="215">
      <c r="B215" s="423" t="n">
        <v>213</v>
      </c>
      <c r="C215" t="inlineStr">
        <is>
          <t>LOPEZ GONZALEZ GERARDO</t>
        </is>
      </c>
      <c r="D215" s="540" t="n">
        <v>300</v>
      </c>
      <c r="E215" s="541" t="n">
        <v>150</v>
      </c>
      <c r="F215" s="423" t="n">
        <v>1</v>
      </c>
      <c r="G215" s="563" t="n">
        <v>320</v>
      </c>
      <c r="H215" s="423" t="n"/>
      <c r="J215" s="117" t="n"/>
      <c r="M215" t="inlineStr">
        <is>
          <t xml:space="preserve">13 PTE. ENTRE 13 Y 15 SUR </t>
        </is>
      </c>
      <c r="N215" t="n">
        <v>2023</v>
      </c>
    </row>
    <row r="216">
      <c r="B216" s="423" t="n">
        <v>214</v>
      </c>
      <c r="C216" t="inlineStr">
        <is>
          <t>JIMENEZ MARTINEZ LEUCADIA</t>
        </is>
      </c>
      <c r="D216" s="540" t="n">
        <v>300</v>
      </c>
      <c r="E216" s="541" t="n">
        <v>150</v>
      </c>
      <c r="F216" s="423" t="n">
        <v>1</v>
      </c>
      <c r="G216" s="563" t="n">
        <v>320</v>
      </c>
      <c r="H216" s="423" t="n"/>
      <c r="J216" s="117" t="n"/>
      <c r="M216" t="inlineStr">
        <is>
          <t xml:space="preserve">17 PTE. ENTRE 11 Y 13 SUR </t>
        </is>
      </c>
      <c r="N216" t="n">
        <v>2021</v>
      </c>
      <c r="O216" t="inlineStr">
        <is>
          <t>PAGADO</t>
        </is>
      </c>
      <c r="P216" t="inlineStr">
        <is>
          <t>PAGADO</t>
        </is>
      </c>
      <c r="Q216" t="inlineStr">
        <is>
          <t>PAGADO</t>
        </is>
      </c>
      <c r="R216" t="inlineStr">
        <is>
          <t>PAGADO</t>
        </is>
      </c>
      <c r="S216" t="inlineStr">
        <is>
          <t>PAGADO</t>
        </is>
      </c>
      <c r="T216" t="inlineStr">
        <is>
          <t>PAGADO</t>
        </is>
      </c>
      <c r="U216" t="inlineStr">
        <is>
          <t>PAGADO</t>
        </is>
      </c>
      <c r="V216" t="inlineStr">
        <is>
          <t>PAGADO</t>
        </is>
      </c>
      <c r="W216" t="inlineStr">
        <is>
          <t>PAGADO</t>
        </is>
      </c>
      <c r="X216" t="inlineStr">
        <is>
          <t>PAGADO</t>
        </is>
      </c>
      <c r="Y216" t="inlineStr">
        <is>
          <t>PAGADO</t>
        </is>
      </c>
    </row>
    <row r="217">
      <c r="B217" s="423" t="n">
        <v>215</v>
      </c>
      <c r="C217" t="inlineStr">
        <is>
          <t xml:space="preserve">LOPEZ LOPEZ CELINA </t>
        </is>
      </c>
      <c r="D217" s="540" t="n"/>
      <c r="E217" s="541" t="n"/>
      <c r="F217" s="423" t="n">
        <v>1</v>
      </c>
      <c r="G217" s="563" t="n">
        <v>320</v>
      </c>
      <c r="H217" s="423" t="n"/>
      <c r="J217" s="117" t="n"/>
      <c r="M217" t="inlineStr">
        <is>
          <t xml:space="preserve">15 PTE. ESQ. 7 SUR </t>
        </is>
      </c>
      <c r="N217" t="n">
        <v>2021</v>
      </c>
      <c r="O217" t="inlineStr">
        <is>
          <t>PAGADO</t>
        </is>
      </c>
      <c r="P217" t="inlineStr">
        <is>
          <t>PAGADO</t>
        </is>
      </c>
      <c r="Q217" t="inlineStr">
        <is>
          <t>PAGADO</t>
        </is>
      </c>
      <c r="R217" t="inlineStr">
        <is>
          <t>PAGADO</t>
        </is>
      </c>
      <c r="S217" t="inlineStr">
        <is>
          <t>PAGADO</t>
        </is>
      </c>
      <c r="T217" t="inlineStr">
        <is>
          <t>PAGADO</t>
        </is>
      </c>
      <c r="U217" t="inlineStr">
        <is>
          <t>PAGADO</t>
        </is>
      </c>
    </row>
    <row r="218">
      <c r="B218" s="423" t="n">
        <v>216</v>
      </c>
      <c r="C218" t="inlineStr">
        <is>
          <t>LOPEZ LOPEZ MARGARITA</t>
        </is>
      </c>
      <c r="D218" s="540" t="n"/>
      <c r="E218" s="541" t="n"/>
      <c r="F218" s="423" t="n">
        <v>1</v>
      </c>
      <c r="G218" s="563" t="n">
        <v>320</v>
      </c>
      <c r="H218" s="423" t="inlineStr">
        <is>
          <t>NO</t>
        </is>
      </c>
      <c r="J218" s="117" t="n"/>
      <c r="M218" t="inlineStr">
        <is>
          <t>CALLE 7 SUR NO. 1701</t>
        </is>
      </c>
      <c r="N218" t="n">
        <v>2020</v>
      </c>
      <c r="O218" t="inlineStr">
        <is>
          <t>PAGADO</t>
        </is>
      </c>
      <c r="P218" t="inlineStr">
        <is>
          <t>PAGADO</t>
        </is>
      </c>
      <c r="Q218" t="inlineStr">
        <is>
          <t>PAGADO</t>
        </is>
      </c>
      <c r="R218" t="inlineStr">
        <is>
          <t>PAGADO</t>
        </is>
      </c>
      <c r="S218" t="inlineStr">
        <is>
          <t>PAGADO</t>
        </is>
      </c>
      <c r="T218" t="inlineStr">
        <is>
          <t>PAGADO</t>
        </is>
      </c>
      <c r="U218" t="inlineStr">
        <is>
          <t>PAGADO</t>
        </is>
      </c>
      <c r="V218" t="inlineStr">
        <is>
          <t>PAGADO</t>
        </is>
      </c>
    </row>
    <row r="219">
      <c r="B219" s="423" t="n">
        <v>217</v>
      </c>
      <c r="C219" t="inlineStr">
        <is>
          <t>LOPEZ LOPEZ REINA</t>
        </is>
      </c>
      <c r="D219" s="540" t="n">
        <v>300</v>
      </c>
      <c r="E219" s="541" t="n">
        <v>150</v>
      </c>
      <c r="F219" s="423" t="n">
        <v>1</v>
      </c>
      <c r="G219" s="563" t="n">
        <v>640</v>
      </c>
      <c r="H219" s="423" t="inlineStr">
        <is>
          <t>NO</t>
        </is>
      </c>
      <c r="J219" s="117" t="n"/>
      <c r="M219" t="inlineStr">
        <is>
          <t xml:space="preserve">15 PTE. ESQ . 7 SUR .   </t>
        </is>
      </c>
      <c r="N219" t="n">
        <v>2022</v>
      </c>
      <c r="O219" t="inlineStr">
        <is>
          <t>PAGADO</t>
        </is>
      </c>
      <c r="P219" t="inlineStr">
        <is>
          <t>PAGADO</t>
        </is>
      </c>
      <c r="Q219" t="inlineStr">
        <is>
          <t>PAGADO</t>
        </is>
      </c>
      <c r="R219" t="inlineStr">
        <is>
          <t>PAGADO</t>
        </is>
      </c>
      <c r="S219" t="inlineStr">
        <is>
          <t>PAGADO</t>
        </is>
      </c>
    </row>
    <row r="220">
      <c r="B220" s="423" t="n">
        <v>218</v>
      </c>
      <c r="C220" t="inlineStr">
        <is>
          <t xml:space="preserve">LOPEZ GAMEZ MARIA DEL CARMEN </t>
        </is>
      </c>
      <c r="D220" s="540" t="n"/>
      <c r="E220" s="541" t="n"/>
      <c r="F220" s="423" t="n">
        <v>1</v>
      </c>
      <c r="G220" s="563" t="n">
        <v>320</v>
      </c>
      <c r="H220" s="423" t="n"/>
      <c r="J220" s="117" t="n"/>
      <c r="M220" t="inlineStr">
        <is>
          <t xml:space="preserve">13 SUR  S/N </t>
        </is>
      </c>
      <c r="N220" t="n">
        <v>2022</v>
      </c>
      <c r="O220" t="inlineStr">
        <is>
          <t>PAGADO</t>
        </is>
      </c>
      <c r="P220" t="inlineStr">
        <is>
          <t>PAGADO</t>
        </is>
      </c>
      <c r="Q220" t="inlineStr">
        <is>
          <t>PAGADO</t>
        </is>
      </c>
      <c r="R220" t="inlineStr">
        <is>
          <t>PAGADO</t>
        </is>
      </c>
      <c r="S220" t="inlineStr">
        <is>
          <t>PAGDO</t>
        </is>
      </c>
      <c r="T220" t="inlineStr">
        <is>
          <t>PAGADO</t>
        </is>
      </c>
      <c r="U220" t="n"/>
      <c r="V220" t="n"/>
      <c r="W220" t="n"/>
      <c r="X220" t="n"/>
    </row>
    <row r="221">
      <c r="A221" t="inlineStr">
        <is>
          <t>FINADA</t>
        </is>
      </c>
      <c r="B221" s="423" t="n">
        <v>219</v>
      </c>
      <c r="C221" t="inlineStr">
        <is>
          <t>LOPEZ SANCHEZ ANTONIA</t>
        </is>
      </c>
      <c r="D221" s="540" t="n"/>
      <c r="E221" s="541" t="n"/>
      <c r="F221" s="423" t="n"/>
      <c r="G221" s="563" t="n"/>
      <c r="H221" s="423" t="n"/>
      <c r="J221" s="117" t="n"/>
    </row>
    <row r="222">
      <c r="B222" s="423" t="n">
        <v>220</v>
      </c>
      <c r="C222" t="inlineStr">
        <is>
          <t>LOPEZ SANCHEZ ANTONIO</t>
        </is>
      </c>
      <c r="D222" s="540" t="n"/>
      <c r="E222" s="541" t="n"/>
      <c r="F222" s="423" t="n">
        <v>1</v>
      </c>
      <c r="G222" s="563" t="n">
        <v>320</v>
      </c>
      <c r="H222" s="423" t="n"/>
      <c r="J222" s="117" t="n"/>
      <c r="M222" t="inlineStr">
        <is>
          <t>13 SUR ENTRE 21 Y CANAL</t>
        </is>
      </c>
      <c r="N222" t="n">
        <v>2020</v>
      </c>
    </row>
    <row r="223">
      <c r="B223" s="423" t="n">
        <v>221</v>
      </c>
      <c r="C223" t="inlineStr">
        <is>
          <t>LOPEZ  SANTOS ARACELI</t>
        </is>
      </c>
      <c r="D223" s="540" t="n"/>
      <c r="E223" s="541" t="n"/>
      <c r="F223" s="423" t="n">
        <v>1</v>
      </c>
      <c r="G223" s="563" t="n">
        <v>320</v>
      </c>
      <c r="H223" s="423" t="n"/>
      <c r="J223" s="117" t="n"/>
      <c r="M223" t="inlineStr">
        <is>
          <t xml:space="preserve">13 PONIENTE Y PRIV. DE LA 7  SUR </t>
        </is>
      </c>
      <c r="N223" t="n">
        <v>2020</v>
      </c>
    </row>
    <row r="224">
      <c r="B224" s="423" t="n">
        <v>222</v>
      </c>
      <c r="C224" t="inlineStr">
        <is>
          <t>LOPEZ SANCHEZ ENRIQUE</t>
        </is>
      </c>
      <c r="D224" s="540" t="n"/>
      <c r="E224" s="541" t="n"/>
      <c r="F224" s="423" t="n">
        <v>1</v>
      </c>
      <c r="G224" s="563" t="n">
        <v>320</v>
      </c>
      <c r="H224" s="423" t="n"/>
      <c r="J224" s="117" t="n"/>
      <c r="M224" t="inlineStr">
        <is>
          <t>21 PTE ESQ. 13 SUR</t>
        </is>
      </c>
      <c r="N224" t="n">
        <v>2020</v>
      </c>
    </row>
    <row r="225">
      <c r="B225" s="423" t="n">
        <v>223</v>
      </c>
      <c r="C225" t="inlineStr">
        <is>
          <t xml:space="preserve">LOPEZ SANCHEZ FIDEL </t>
        </is>
      </c>
      <c r="D225" s="540" t="n"/>
      <c r="E225" s="541" t="n">
        <v>150</v>
      </c>
      <c r="F225" s="423" t="n">
        <v>1</v>
      </c>
      <c r="G225" s="563" t="n">
        <v>320</v>
      </c>
      <c r="H225" s="423" t="n"/>
      <c r="J225" s="117" t="n"/>
      <c r="M225" t="inlineStr">
        <is>
          <t>21 PTE. ENTRE 13 SUR Y CANAL</t>
        </is>
      </c>
      <c r="N225" t="n">
        <v>2020</v>
      </c>
      <c r="O225" t="inlineStr">
        <is>
          <t>PAGADO</t>
        </is>
      </c>
      <c r="P225" t="inlineStr">
        <is>
          <t>PAGADO</t>
        </is>
      </c>
      <c r="Q225" t="inlineStr">
        <is>
          <t>PAGADO</t>
        </is>
      </c>
      <c r="R225" t="inlineStr">
        <is>
          <t>PAGADO</t>
        </is>
      </c>
      <c r="S225" t="inlineStr">
        <is>
          <t>PAGADO</t>
        </is>
      </c>
      <c r="T225" t="inlineStr">
        <is>
          <t>PAGADO</t>
        </is>
      </c>
    </row>
    <row r="226">
      <c r="A226" t="inlineStr">
        <is>
          <t>CAMBIO DE DOMICILIO</t>
        </is>
      </c>
      <c r="B226" s="423" t="n">
        <v>224</v>
      </c>
      <c r="C226" t="inlineStr">
        <is>
          <t>LOPEZ SANCHEZ MARIA  SOLEDAD</t>
        </is>
      </c>
      <c r="D226" s="540" t="n"/>
      <c r="E226" s="541" t="n"/>
      <c r="F226" s="423" t="n"/>
      <c r="G226" s="563" t="n"/>
      <c r="H226" s="423" t="n"/>
      <c r="I226" t="n">
        <v>1</v>
      </c>
      <c r="J226" s="117" t="n"/>
      <c r="M226" t="inlineStr">
        <is>
          <t>13 SUR  21 PTE Y CANAL</t>
        </is>
      </c>
      <c r="N226" t="n">
        <v>2020</v>
      </c>
      <c r="O226" t="inlineStr">
        <is>
          <t>BAJA</t>
        </is>
      </c>
    </row>
    <row r="227">
      <c r="A227" t="inlineStr">
        <is>
          <t>BAJA</t>
        </is>
      </c>
      <c r="B227" s="423" t="n">
        <v>225</v>
      </c>
      <c r="C227" t="inlineStr">
        <is>
          <t>LOPEZ SANCHEZ MARIA AMELIA</t>
        </is>
      </c>
      <c r="D227" s="540" t="n"/>
      <c r="E227" s="541" t="n"/>
      <c r="F227" s="423" t="n"/>
      <c r="G227" s="563" t="n"/>
      <c r="H227" s="423" t="n"/>
      <c r="I227" t="n">
        <v>1</v>
      </c>
      <c r="J227" s="117" t="n"/>
      <c r="M227" t="inlineStr">
        <is>
          <t xml:space="preserve">15 PTE ENTRE 7 Y 0 SUR </t>
        </is>
      </c>
      <c r="N227" t="n">
        <v>2014</v>
      </c>
      <c r="O227" t="inlineStr">
        <is>
          <t>PAGADO</t>
        </is>
      </c>
      <c r="P227" t="inlineStr">
        <is>
          <t>PAGADO</t>
        </is>
      </c>
      <c r="Q227" t="inlineStr">
        <is>
          <t>PAGADO</t>
        </is>
      </c>
      <c r="R227" t="inlineStr">
        <is>
          <t>PAGADO</t>
        </is>
      </c>
      <c r="S227" t="inlineStr">
        <is>
          <t>PAGADO</t>
        </is>
      </c>
      <c r="T227" t="inlineStr">
        <is>
          <t>PAGADO</t>
        </is>
      </c>
      <c r="U227" t="inlineStr">
        <is>
          <t>PAGADO</t>
        </is>
      </c>
    </row>
    <row r="228">
      <c r="B228" s="423" t="n">
        <v>226</v>
      </c>
      <c r="C228" t="inlineStr">
        <is>
          <t>LOPEZ SANCHEZ MARIA CANDELARIA</t>
        </is>
      </c>
      <c r="D228" s="540" t="n"/>
      <c r="E228" s="541" t="n"/>
      <c r="F228" s="423" t="n"/>
      <c r="G228" s="563" t="n">
        <v>320</v>
      </c>
      <c r="H228" s="423" t="n"/>
      <c r="I228" t="n">
        <v>1</v>
      </c>
      <c r="J228" s="117" t="n"/>
      <c r="M228" t="inlineStr">
        <is>
          <t>13 SUR ENTRE 21 PTE Y CANAL</t>
        </is>
      </c>
      <c r="N228" t="n">
        <v>2020</v>
      </c>
      <c r="O228" t="inlineStr">
        <is>
          <t>PAGADO</t>
        </is>
      </c>
      <c r="P228" t="inlineStr">
        <is>
          <t>PAGADO</t>
        </is>
      </c>
      <c r="Q228" t="inlineStr">
        <is>
          <t>PAGADO</t>
        </is>
      </c>
      <c r="R228" t="inlineStr">
        <is>
          <t>PAGADO</t>
        </is>
      </c>
      <c r="S228" t="inlineStr">
        <is>
          <t>PAGADO</t>
        </is>
      </c>
      <c r="T228" t="inlineStr">
        <is>
          <t>PAGADO</t>
        </is>
      </c>
      <c r="U228" t="inlineStr">
        <is>
          <t>PAGADO</t>
        </is>
      </c>
      <c r="V228" t="inlineStr">
        <is>
          <t>PAGADO</t>
        </is>
      </c>
      <c r="W228" t="inlineStr">
        <is>
          <t>PAGADO</t>
        </is>
      </c>
      <c r="X228" t="inlineStr">
        <is>
          <t>PAGADO</t>
        </is>
      </c>
    </row>
    <row r="229">
      <c r="B229" s="423" t="n">
        <v>227</v>
      </c>
      <c r="C229" t="inlineStr">
        <is>
          <t>LOPEZ SANCHEZ MARIA DE  LOURDES</t>
        </is>
      </c>
      <c r="D229" s="540" t="n"/>
      <c r="E229" s="541" t="n"/>
      <c r="F229" s="423" t="n"/>
      <c r="G229" s="563" t="n"/>
      <c r="H229" s="423" t="n"/>
      <c r="I229" t="n">
        <v>1</v>
      </c>
      <c r="J229" s="117" t="n"/>
      <c r="N229" t="n">
        <v>2017</v>
      </c>
      <c r="O229" t="inlineStr">
        <is>
          <t>PAGADO</t>
        </is>
      </c>
      <c r="P229" t="inlineStr">
        <is>
          <t>PAGADO</t>
        </is>
      </c>
      <c r="Q229" t="inlineStr">
        <is>
          <t>PAGADO</t>
        </is>
      </c>
      <c r="R229" t="inlineStr">
        <is>
          <t>PAGADO</t>
        </is>
      </c>
      <c r="S229" t="inlineStr">
        <is>
          <t>PAGADO</t>
        </is>
      </c>
    </row>
    <row r="230">
      <c r="B230" s="423" t="n">
        <v>228</v>
      </c>
      <c r="C230" t="inlineStr">
        <is>
          <t>MONTIEL JIMENEZ MARCO ANTONIO</t>
        </is>
      </c>
      <c r="D230" s="540" t="n"/>
      <c r="E230" s="541" t="n"/>
      <c r="F230" s="423" t="n">
        <v>1</v>
      </c>
      <c r="G230" s="563" t="n">
        <v>320</v>
      </c>
      <c r="H230" s="423" t="n"/>
      <c r="J230" s="117" t="n"/>
      <c r="M230" t="inlineStr">
        <is>
          <t xml:space="preserve">15 PTE  15 SUR </t>
        </is>
      </c>
      <c r="N230" t="n">
        <v>2020</v>
      </c>
      <c r="O230" t="inlineStr">
        <is>
          <t>PAGADO</t>
        </is>
      </c>
      <c r="P230" t="inlineStr">
        <is>
          <t>PAGADO</t>
        </is>
      </c>
      <c r="Q230" t="inlineStr">
        <is>
          <t>PAGADO</t>
        </is>
      </c>
      <c r="R230" t="inlineStr">
        <is>
          <t>PAGADO</t>
        </is>
      </c>
      <c r="S230" t="inlineStr">
        <is>
          <t>PAGADO</t>
        </is>
      </c>
      <c r="T230" s="114" t="inlineStr">
        <is>
          <t>PAGADO</t>
        </is>
      </c>
      <c r="U230" t="inlineStr">
        <is>
          <t>PAGADO</t>
        </is>
      </c>
      <c r="V230" t="inlineStr">
        <is>
          <t>PAGADO</t>
        </is>
      </c>
      <c r="W230" t="inlineStr">
        <is>
          <t>PAGADO</t>
        </is>
      </c>
      <c r="X230" t="inlineStr">
        <is>
          <t>PAGADO</t>
        </is>
      </c>
    </row>
    <row r="231">
      <c r="B231" s="423" t="n">
        <v>229</v>
      </c>
      <c r="C231" t="inlineStr">
        <is>
          <t xml:space="preserve">LOPEZ SANCHEZ MARTIN </t>
        </is>
      </c>
      <c r="D231" s="540" t="n"/>
      <c r="E231" s="541" t="n"/>
      <c r="F231" s="423" t="n"/>
      <c r="G231" s="563" t="n"/>
      <c r="H231" s="423" t="n"/>
      <c r="I231" t="n">
        <v>1</v>
      </c>
      <c r="J231" s="117" t="n"/>
      <c r="M231" t="inlineStr">
        <is>
          <t>13 SUR ENTRE 21 PTE Y CANAL</t>
        </is>
      </c>
      <c r="N231" t="n">
        <v>2022</v>
      </c>
      <c r="O231" t="inlineStr">
        <is>
          <t>PAGADO</t>
        </is>
      </c>
      <c r="P231" t="inlineStr">
        <is>
          <t>PAGADO</t>
        </is>
      </c>
      <c r="Q231" t="inlineStr">
        <is>
          <t>PAGADO</t>
        </is>
      </c>
      <c r="R231" t="inlineStr">
        <is>
          <t>PAGADO</t>
        </is>
      </c>
      <c r="S231" t="inlineStr">
        <is>
          <t>PAGADO</t>
        </is>
      </c>
    </row>
    <row r="232">
      <c r="B232" s="423" t="n">
        <v>230</v>
      </c>
      <c r="C232" t="inlineStr">
        <is>
          <t>LOPEZ SANCHEZ RUFINO</t>
        </is>
      </c>
      <c r="D232" s="540" t="n"/>
      <c r="E232" s="541" t="n"/>
      <c r="F232" s="423" t="n">
        <v>1</v>
      </c>
      <c r="G232" s="563" t="n">
        <v>320</v>
      </c>
      <c r="H232" s="423" t="n"/>
      <c r="J232" s="117" t="n"/>
      <c r="M232" t="inlineStr">
        <is>
          <t xml:space="preserve">15 PTE. ENTRE 7 Y 9 SUR </t>
        </is>
      </c>
      <c r="N232" t="n">
        <v>2020</v>
      </c>
    </row>
    <row r="233">
      <c r="B233" s="423" t="n">
        <v>231</v>
      </c>
      <c r="C233" t="inlineStr">
        <is>
          <t>LOPEZ SANCHEZ SERGIO</t>
        </is>
      </c>
      <c r="D233" s="540" t="n">
        <v>300</v>
      </c>
      <c r="E233" s="541" t="n"/>
      <c r="F233" s="423" t="n">
        <v>1</v>
      </c>
      <c r="G233" s="563" t="n">
        <v>320</v>
      </c>
      <c r="H233" s="423" t="n"/>
      <c r="J233" s="117" t="n"/>
      <c r="M233" t="inlineStr">
        <is>
          <t>13 SUR ENTRE 21 PTE Y CANAL</t>
        </is>
      </c>
      <c r="N233" t="n">
        <v>2022</v>
      </c>
    </row>
    <row r="234">
      <c r="B234" s="423" t="n">
        <v>232</v>
      </c>
      <c r="C234" t="inlineStr">
        <is>
          <t>LOPEZ SANTOS JAVIER</t>
        </is>
      </c>
      <c r="D234" s="540" t="n"/>
      <c r="E234" s="541" t="n">
        <v>150</v>
      </c>
      <c r="F234" s="423" t="n">
        <v>1</v>
      </c>
      <c r="G234" s="563" t="n">
        <v>320</v>
      </c>
      <c r="H234" s="423" t="n"/>
      <c r="J234" s="117" t="n"/>
      <c r="M234" t="inlineStr">
        <is>
          <t>13 PTE. NO. 908</t>
        </is>
      </c>
      <c r="N234" t="n">
        <v>2023</v>
      </c>
    </row>
    <row r="235">
      <c r="B235" s="423" t="n">
        <v>233</v>
      </c>
      <c r="C235" t="inlineStr">
        <is>
          <t xml:space="preserve">LOPEZ SANTOS JOSE LUIS </t>
        </is>
      </c>
      <c r="D235" s="540" t="n"/>
      <c r="E235" s="541" t="n"/>
      <c r="F235" s="423" t="n">
        <v>1</v>
      </c>
      <c r="G235" s="563" t="n">
        <v>320</v>
      </c>
      <c r="H235" s="423" t="n"/>
      <c r="J235" s="117" t="n"/>
      <c r="M235" t="inlineStr">
        <is>
          <t xml:space="preserve">13 PTE. ENTRE 9 Y 11 SUR </t>
        </is>
      </c>
      <c r="N235" t="n">
        <v>2022</v>
      </c>
    </row>
    <row r="236">
      <c r="B236" s="423" t="n">
        <v>234</v>
      </c>
      <c r="C236" t="inlineStr">
        <is>
          <t>LOPEZ SANTOS LAURA</t>
        </is>
      </c>
      <c r="D236" s="540" t="n"/>
      <c r="E236" s="541" t="n"/>
      <c r="F236" s="423" t="n">
        <v>1</v>
      </c>
      <c r="G236" s="563" t="n">
        <v>320</v>
      </c>
      <c r="H236" s="423" t="n"/>
      <c r="J236" s="117" t="n"/>
      <c r="M236" t="inlineStr">
        <is>
          <t xml:space="preserve">13 PONIENTE Y PRIV. DE LA 7 SUR </t>
        </is>
      </c>
      <c r="N236" t="n">
        <v>2020</v>
      </c>
    </row>
    <row r="237">
      <c r="B237" s="423" t="n">
        <v>235</v>
      </c>
      <c r="C237" t="inlineStr">
        <is>
          <t xml:space="preserve">LOPEZ SANTOS MARIA ESPERANZA </t>
        </is>
      </c>
      <c r="D237" s="540" t="n"/>
      <c r="E237" s="541" t="n"/>
      <c r="F237" s="423" t="n">
        <v>1</v>
      </c>
      <c r="G237" s="563" t="n">
        <v>320</v>
      </c>
      <c r="H237" s="423" t="n"/>
      <c r="J237" s="117" t="n"/>
      <c r="M237" t="inlineStr">
        <is>
          <t xml:space="preserve">15 PTE. ENTRE 7 Y 9 SUR </t>
        </is>
      </c>
      <c r="N237" t="n">
        <v>2022</v>
      </c>
      <c r="O237" t="inlineStr">
        <is>
          <t>PAGADO</t>
        </is>
      </c>
      <c r="P237" t="inlineStr">
        <is>
          <t>PAGADO</t>
        </is>
      </c>
      <c r="Q237" t="inlineStr">
        <is>
          <t>PAGADO</t>
        </is>
      </c>
      <c r="R237" t="inlineStr">
        <is>
          <t>PAGADO</t>
        </is>
      </c>
      <c r="S237" t="inlineStr">
        <is>
          <t>PAGADO</t>
        </is>
      </c>
      <c r="T237" t="inlineStr">
        <is>
          <t>PAGADO</t>
        </is>
      </c>
      <c r="U237" t="inlineStr">
        <is>
          <t>PAGADO</t>
        </is>
      </c>
    </row>
    <row r="238">
      <c r="A238" s="98" t="n"/>
      <c r="B238" s="423" t="n">
        <v>236</v>
      </c>
      <c r="C238" t="inlineStr">
        <is>
          <t>LOPEZ SANTOS RICARDO</t>
        </is>
      </c>
      <c r="D238" s="540" t="n">
        <v>300</v>
      </c>
      <c r="E238" s="541" t="n"/>
      <c r="F238" s="423" t="n">
        <v>1</v>
      </c>
      <c r="G238" s="563" t="n">
        <v>640</v>
      </c>
      <c r="H238" s="423" t="n"/>
      <c r="J238" s="117" t="n"/>
      <c r="M238" t="inlineStr">
        <is>
          <t>15 PTE. ESQ. 7 SUR</t>
        </is>
      </c>
      <c r="N238" t="n">
        <v>2022</v>
      </c>
    </row>
    <row r="239">
      <c r="B239" s="96" t="n">
        <v>237</v>
      </c>
      <c r="C239" s="98" t="inlineStr">
        <is>
          <t>LOPEZ ZAMORA DELFINO</t>
        </is>
      </c>
      <c r="D239" s="670" t="n"/>
      <c r="E239" s="671" t="n"/>
      <c r="F239" s="96" t="n">
        <v>1</v>
      </c>
      <c r="G239" s="672" t="n">
        <v>320</v>
      </c>
      <c r="H239" s="96" t="n"/>
      <c r="I239" s="98" t="n"/>
      <c r="J239" s="99" t="n"/>
      <c r="K239" s="98" t="n"/>
      <c r="L239" s="98" t="n"/>
      <c r="M239" s="98" t="inlineStr">
        <is>
          <t xml:space="preserve">15 PTE. ENTRE 7 Y 9 SUR </t>
        </is>
      </c>
      <c r="N239" s="98" t="n">
        <v>2021</v>
      </c>
      <c r="O239" s="98" t="inlineStr">
        <is>
          <t>PAGADO</t>
        </is>
      </c>
      <c r="P239" s="98" t="inlineStr">
        <is>
          <t>PAGADO</t>
        </is>
      </c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  <c r="Z239" s="98" t="n"/>
    </row>
    <row r="240">
      <c r="B240" s="423" t="n">
        <v>238</v>
      </c>
      <c r="C240" t="inlineStr">
        <is>
          <t>LUNA DOROTEO MICAELA FRANCISCA</t>
        </is>
      </c>
      <c r="D240" s="540" t="n">
        <v>300</v>
      </c>
      <c r="E240" s="541" t="n"/>
      <c r="F240" s="423" t="n">
        <v>1</v>
      </c>
      <c r="G240" s="563" t="n">
        <v>320</v>
      </c>
      <c r="H240" s="423" t="n"/>
      <c r="J240" s="117" t="n">
        <v>2</v>
      </c>
      <c r="K240" t="inlineStr">
        <is>
          <t>PAG2INQMYOAOCT18</t>
        </is>
      </c>
      <c r="M240" t="inlineStr">
        <is>
          <t>19 SUR ESQ. 17 PTE</t>
        </is>
      </c>
      <c r="N240" t="n">
        <v>2023</v>
      </c>
    </row>
    <row r="241">
      <c r="B241" s="423" t="n">
        <v>239</v>
      </c>
      <c r="C241" t="inlineStr">
        <is>
          <t>LUNA FUENTES EMILIA</t>
        </is>
      </c>
      <c r="D241" s="540" t="n"/>
      <c r="E241" s="541" t="n"/>
      <c r="F241" s="423" t="n">
        <v>1</v>
      </c>
      <c r="G241" s="563" t="n">
        <v>640</v>
      </c>
      <c r="H241" s="423" t="n"/>
      <c r="I241" t="n">
        <v>2</v>
      </c>
      <c r="J241" s="117" t="n"/>
      <c r="M241" t="inlineStr">
        <is>
          <t>13 PTE. NO. 1109</t>
        </is>
      </c>
      <c r="N241" t="n">
        <v>2021</v>
      </c>
    </row>
    <row r="242">
      <c r="B242" s="536" t="n">
        <v>240</v>
      </c>
      <c r="C242" t="inlineStr">
        <is>
          <t>LUNA VELAZQUEZ GUILLERMO</t>
        </is>
      </c>
      <c r="D242" s="540" t="n">
        <v>300</v>
      </c>
      <c r="E242" s="541" t="n"/>
      <c r="F242" s="423" t="n">
        <v>1</v>
      </c>
      <c r="G242" s="563" t="n">
        <v>320</v>
      </c>
      <c r="H242" s="423" t="n"/>
      <c r="J242" s="117" t="n"/>
      <c r="M242" t="inlineStr">
        <is>
          <t>17 SUR ENTRE 15 Y 17 PTE.</t>
        </is>
      </c>
      <c r="N242" t="n">
        <v>2021</v>
      </c>
    </row>
    <row r="243">
      <c r="B243" s="423" t="n">
        <v>241</v>
      </c>
      <c r="C243" t="inlineStr">
        <is>
          <t>MACHORRO ROMAN AMADO</t>
        </is>
      </c>
      <c r="D243" s="540" t="n"/>
      <c r="E243" s="541" t="n"/>
      <c r="F243" s="423" t="n">
        <v>2</v>
      </c>
      <c r="G243" s="563" t="n">
        <v>640</v>
      </c>
      <c r="H243" s="423" t="n"/>
      <c r="J243" s="117" t="n"/>
      <c r="M243" t="inlineStr">
        <is>
          <t xml:space="preserve">15 PTE ENTRE 11 Y 13 SUR </t>
        </is>
      </c>
      <c r="N243" t="n">
        <v>2023</v>
      </c>
    </row>
    <row r="244">
      <c r="B244" s="423" t="n">
        <v>242</v>
      </c>
      <c r="C244" t="inlineStr">
        <is>
          <t xml:space="preserve">MACHORRO ROMAN MARCELINO </t>
        </is>
      </c>
      <c r="D244" s="540" t="n"/>
      <c r="E244" s="541" t="n"/>
      <c r="F244" s="423" t="n">
        <v>3</v>
      </c>
      <c r="G244" s="563" t="n">
        <v>320</v>
      </c>
      <c r="H244" s="423" t="n"/>
      <c r="I244" t="n">
        <v>1</v>
      </c>
      <c r="J244" s="117" t="n"/>
      <c r="K244" t="inlineStr">
        <is>
          <t>LAVANDERIA</t>
        </is>
      </c>
      <c r="M244" t="inlineStr">
        <is>
          <t>13 SUR ENTRE 15 Y 17 PTE.</t>
        </is>
      </c>
      <c r="N244" t="n">
        <v>2023</v>
      </c>
      <c r="O244" t="inlineStr">
        <is>
          <t>PAGO INASISTENCIAS</t>
        </is>
      </c>
    </row>
    <row r="245">
      <c r="B245" s="423" t="n">
        <v>243</v>
      </c>
      <c r="C245" t="inlineStr">
        <is>
          <t>MACHORRO ROMAN NICOLAS</t>
        </is>
      </c>
      <c r="D245" s="540" t="n">
        <v>600</v>
      </c>
      <c r="E245" s="541" t="n">
        <v>300</v>
      </c>
      <c r="F245" s="423" t="n">
        <v>3</v>
      </c>
      <c r="G245" s="563" t="n">
        <v>1920</v>
      </c>
      <c r="H245" s="423" t="n"/>
      <c r="J245" s="117" t="n"/>
      <c r="M245" t="inlineStr">
        <is>
          <t>7 SUR PRIVADA</t>
        </is>
      </c>
      <c r="N245" t="n">
        <v>2023</v>
      </c>
      <c r="O245" t="inlineStr">
        <is>
          <t>PAGO INASISTENCIAS</t>
        </is>
      </c>
      <c r="Q245" t="inlineStr">
        <is>
          <t>PENDIENTE 1 TOMA.</t>
        </is>
      </c>
    </row>
    <row r="246">
      <c r="A246" s="98" t="inlineStr">
        <is>
          <t>BAJA</t>
        </is>
      </c>
      <c r="B246" s="96" t="n">
        <v>244</v>
      </c>
      <c r="C246" s="98" t="inlineStr">
        <is>
          <t>MALDONADO PELAEZ ALEJANDRO</t>
        </is>
      </c>
      <c r="D246" s="670" t="n"/>
      <c r="E246" s="671" t="n"/>
      <c r="F246" s="96" t="n"/>
      <c r="G246" s="93" t="n"/>
      <c r="H246" s="93" t="n"/>
      <c r="I246" s="423" t="inlineStr">
        <is>
          <t>PAGARA 1 AÑO DE AGUA 22 OCT. DE 2019</t>
        </is>
      </c>
      <c r="J246" s="423" t="n"/>
      <c r="K246" s="423" t="n"/>
      <c r="L246" s="98" t="n"/>
      <c r="M246" s="98" t="inlineStr">
        <is>
          <t>17 PTE. ENTRE 15 Y 17 SUR</t>
        </is>
      </c>
      <c r="N246" s="98" t="n">
        <v>2014</v>
      </c>
      <c r="O246" s="98" t="inlineStr">
        <is>
          <t>PAGADO</t>
        </is>
      </c>
      <c r="P246" s="98" t="inlineStr">
        <is>
          <t>PAGADO 4 MESES DE ENERO A ABRIL DE 2019.</t>
        </is>
      </c>
      <c r="Q246" s="98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</row>
    <row r="247">
      <c r="B247" s="423" t="n">
        <v>245</v>
      </c>
      <c r="C247" t="inlineStr">
        <is>
          <t>MARIA CASTRO MIGUEL</t>
        </is>
      </c>
      <c r="D247" s="540" t="n">
        <v>300</v>
      </c>
      <c r="E247" s="541" t="n"/>
      <c r="F247" s="423" t="n">
        <v>1</v>
      </c>
      <c r="G247" s="563" t="n">
        <v>320</v>
      </c>
      <c r="H247" s="423" t="n"/>
      <c r="J247" s="117" t="n"/>
      <c r="M247" t="inlineStr">
        <is>
          <t>7 SUR ENTRE 11 Y 13 PTE.</t>
        </is>
      </c>
      <c r="N247" t="n">
        <v>2023</v>
      </c>
    </row>
    <row r="248">
      <c r="B248" s="423" t="n">
        <v>246</v>
      </c>
      <c r="C248" s="98" t="inlineStr">
        <is>
          <t>ALONSO  PELEZ ANALLELY</t>
        </is>
      </c>
      <c r="D248" s="670" t="n"/>
      <c r="E248" s="671" t="n"/>
      <c r="F248" s="423" t="n"/>
      <c r="G248" s="563" t="n">
        <v>320</v>
      </c>
      <c r="H248" s="423" t="n"/>
      <c r="I248" t="n">
        <v>1</v>
      </c>
      <c r="J248" s="117" t="n"/>
      <c r="M248" t="inlineStr">
        <is>
          <t xml:space="preserve">CAMINO REAL SI NUMERO </t>
        </is>
      </c>
      <c r="N248" t="n">
        <v>2020</v>
      </c>
    </row>
    <row r="249">
      <c r="B249" s="423" t="n">
        <v>247</v>
      </c>
      <c r="C249" t="inlineStr">
        <is>
          <t xml:space="preserve">MARIN MORO PAULA </t>
        </is>
      </c>
      <c r="D249" s="540" t="n"/>
      <c r="E249" s="541" t="n"/>
      <c r="F249" s="423" t="n">
        <v>1</v>
      </c>
      <c r="G249" s="563" t="n">
        <v>320</v>
      </c>
      <c r="H249" s="423" t="n"/>
      <c r="J249" s="117" t="n"/>
      <c r="M249" t="inlineStr">
        <is>
          <t>13 SUR ENTRE 13 Y 15 PTE.</t>
        </is>
      </c>
      <c r="N249" t="n">
        <v>2023</v>
      </c>
    </row>
    <row r="250">
      <c r="B250" s="423" t="n">
        <v>248</v>
      </c>
      <c r="C250" t="inlineStr">
        <is>
          <t xml:space="preserve">MARTINEZ GONZALEZ JOSE LUIS </t>
        </is>
      </c>
      <c r="D250" s="540" t="n">
        <v>300</v>
      </c>
      <c r="E250" s="541" t="n">
        <v>150</v>
      </c>
      <c r="F250" s="423" t="n"/>
      <c r="G250" s="563" t="n">
        <v>320</v>
      </c>
      <c r="H250" s="423" t="n"/>
      <c r="I250" t="n">
        <v>1</v>
      </c>
      <c r="J250" s="117" t="n"/>
      <c r="M250" t="inlineStr">
        <is>
          <t>17 SUR ENTRE 17 PTE. Y CANAL</t>
        </is>
      </c>
      <c r="N250" t="n">
        <v>2020</v>
      </c>
      <c r="O250" t="inlineStr">
        <is>
          <t>PAGADO</t>
        </is>
      </c>
      <c r="P250" t="inlineStr">
        <is>
          <t>PAGADO</t>
        </is>
      </c>
      <c r="Q250" t="inlineStr">
        <is>
          <t>PAGADO</t>
        </is>
      </c>
    </row>
    <row r="251">
      <c r="B251" s="423" t="n">
        <v>249</v>
      </c>
      <c r="C251" t="inlineStr">
        <is>
          <t xml:space="preserve">MARTINEZ OREA JOSE LUIS </t>
        </is>
      </c>
      <c r="D251" s="540" t="n"/>
      <c r="E251" s="541" t="n"/>
      <c r="F251" s="423" t="n">
        <v>1</v>
      </c>
      <c r="G251" s="563" t="n">
        <v>320</v>
      </c>
      <c r="H251" s="423" t="n"/>
      <c r="J251" s="117" t="n"/>
      <c r="M251" t="inlineStr">
        <is>
          <t>17 SUR NO. 1708  ENTRE 17 PTE Y CANAL</t>
        </is>
      </c>
      <c r="N251" t="n">
        <v>2020</v>
      </c>
      <c r="O251" t="inlineStr">
        <is>
          <t>PAGADO</t>
        </is>
      </c>
      <c r="P251" t="inlineStr">
        <is>
          <t>PAGADO</t>
        </is>
      </c>
      <c r="Q251" t="inlineStr">
        <is>
          <t>PAGADO</t>
        </is>
      </c>
      <c r="R251" t="inlineStr">
        <is>
          <t>PAGADO</t>
        </is>
      </c>
      <c r="S251" t="inlineStr">
        <is>
          <t>PAGADO</t>
        </is>
      </c>
      <c r="T251" t="inlineStr">
        <is>
          <t>PAGADO</t>
        </is>
      </c>
      <c r="U251" t="inlineStr">
        <is>
          <t>PAGADO</t>
        </is>
      </c>
    </row>
    <row r="252">
      <c r="B252" s="423" t="n">
        <v>250</v>
      </c>
      <c r="C252" t="inlineStr">
        <is>
          <t xml:space="preserve">JIMENEZ  MARTINEZ  MARICELA </t>
        </is>
      </c>
      <c r="D252" s="540" t="n"/>
      <c r="E252" s="541" t="n"/>
      <c r="F252" s="423" t="n">
        <v>2</v>
      </c>
      <c r="G252" s="563" t="n">
        <v>320</v>
      </c>
      <c r="H252" s="423" t="n"/>
      <c r="J252" s="117" t="inlineStr">
        <is>
          <t xml:space="preserve">INQUILINO </t>
        </is>
      </c>
      <c r="K252" t="inlineStr">
        <is>
          <t xml:space="preserve">ENERO </t>
        </is>
      </c>
      <c r="M252" t="inlineStr">
        <is>
          <t xml:space="preserve">13 PTE. Y 9 SUR </t>
        </is>
      </c>
      <c r="N252" t="n">
        <v>2022</v>
      </c>
    </row>
    <row r="253">
      <c r="B253" s="423" t="n">
        <v>251</v>
      </c>
      <c r="C253" t="inlineStr">
        <is>
          <t>MARTINEZ RAMIREZ GREGORIA</t>
        </is>
      </c>
      <c r="D253" s="540" t="n"/>
      <c r="E253" s="541" t="n"/>
      <c r="F253" s="423" t="n">
        <v>1</v>
      </c>
      <c r="G253" s="563" t="n">
        <v>640</v>
      </c>
      <c r="H253" s="423" t="n"/>
      <c r="J253" s="117" t="n"/>
      <c r="M253" t="inlineStr">
        <is>
          <t xml:space="preserve">15 SUR ENTRE 19 Y 21 PTE. </t>
        </is>
      </c>
      <c r="N253" t="n">
        <v>2020</v>
      </c>
    </row>
    <row r="254">
      <c r="B254" s="423" t="n">
        <v>252</v>
      </c>
      <c r="C254" t="inlineStr">
        <is>
          <t>MELENDEZ SANTOS DOLORES</t>
        </is>
      </c>
      <c r="D254" s="540" t="n"/>
      <c r="E254" s="541" t="n"/>
      <c r="F254" s="423" t="n">
        <v>1</v>
      </c>
      <c r="G254" s="563" t="n">
        <v>320</v>
      </c>
      <c r="H254" s="423" t="n"/>
      <c r="J254" s="117" t="n"/>
      <c r="M254" t="inlineStr">
        <is>
          <t>19 SUR ENTRE 13 Y 15 PTE.</t>
        </is>
      </c>
      <c r="N254" t="n">
        <v>2021</v>
      </c>
    </row>
    <row r="255">
      <c r="B255" s="423" t="n">
        <v>253</v>
      </c>
      <c r="C255" t="inlineStr">
        <is>
          <t>MELENDEZ SANTOS EDUARDO</t>
        </is>
      </c>
      <c r="D255" s="540" t="n">
        <v>300</v>
      </c>
      <c r="E255" s="541" t="n">
        <v>150</v>
      </c>
      <c r="F255" s="423" t="n">
        <v>1</v>
      </c>
      <c r="G255" s="563" t="n">
        <v>320</v>
      </c>
      <c r="H255" s="423" t="n"/>
      <c r="J255" s="117" t="n"/>
      <c r="M255" t="inlineStr">
        <is>
          <t xml:space="preserve">13 PONIENTE 1115 7 SUR </t>
        </is>
      </c>
      <c r="N255" t="n">
        <v>2023</v>
      </c>
    </row>
    <row r="256">
      <c r="B256" s="423" t="n">
        <v>254</v>
      </c>
      <c r="C256" t="inlineStr">
        <is>
          <t>MELENDEZ SANTOS JUANA</t>
        </is>
      </c>
      <c r="D256" s="540" t="n">
        <v>600</v>
      </c>
      <c r="E256" s="541" t="n">
        <v>300</v>
      </c>
      <c r="F256" s="423" t="n">
        <v>2</v>
      </c>
      <c r="G256" s="563" t="n">
        <v>640</v>
      </c>
      <c r="H256" s="423" t="n"/>
      <c r="J256" s="117" t="n"/>
      <c r="K256" t="inlineStr">
        <is>
          <t>PAG7 VACDEENRDIC</t>
        </is>
      </c>
      <c r="M256" t="inlineStr">
        <is>
          <t>7 SUR ENTRE 11 Y 13 PTE.</t>
        </is>
      </c>
      <c r="N256" t="n">
        <v>2023</v>
      </c>
    </row>
    <row r="257">
      <c r="B257" s="423" t="n">
        <v>255</v>
      </c>
      <c r="C257" t="inlineStr">
        <is>
          <t>MENDEZ SANTOS ELADIO</t>
        </is>
      </c>
      <c r="D257" s="540" t="n"/>
      <c r="E257" s="541" t="n"/>
      <c r="F257" s="423" t="n">
        <v>1</v>
      </c>
      <c r="G257" s="563" t="n">
        <v>320</v>
      </c>
      <c r="H257" s="423" t="n"/>
      <c r="J257" s="117" t="n"/>
      <c r="M257" t="inlineStr">
        <is>
          <t>17 SUR ENTRE 17 PTE Y CANAL</t>
        </is>
      </c>
      <c r="N257" t="n">
        <v>2022</v>
      </c>
    </row>
    <row r="258">
      <c r="B258" s="96" t="n">
        <v>256</v>
      </c>
      <c r="C258" t="inlineStr">
        <is>
          <t>MENDEZ SANTOS VALENTIN</t>
        </is>
      </c>
      <c r="D258" s="540" t="n"/>
      <c r="E258" s="541" t="n"/>
      <c r="F258" s="423" t="n">
        <v>1</v>
      </c>
      <c r="G258" s="563" t="n">
        <v>320</v>
      </c>
      <c r="H258" s="423" t="n"/>
      <c r="J258" s="117" t="n"/>
      <c r="M258" t="inlineStr">
        <is>
          <t>17 SUR ENTRE 17 PTE Y CANAL</t>
        </is>
      </c>
      <c r="N258" t="n">
        <v>2023</v>
      </c>
    </row>
    <row r="259">
      <c r="B259" s="423" t="n">
        <v>257</v>
      </c>
      <c r="C259" t="inlineStr">
        <is>
          <t>MONTIEL JIMENEZ ARTURO</t>
        </is>
      </c>
      <c r="D259" s="540" t="n"/>
      <c r="E259" s="541" t="n"/>
      <c r="F259" s="423" t="n">
        <v>1</v>
      </c>
      <c r="G259" s="563" t="n">
        <v>320</v>
      </c>
      <c r="H259" s="423" t="n"/>
      <c r="J259" s="117" t="n"/>
      <c r="M259" t="inlineStr">
        <is>
          <t xml:space="preserve">15 SUR ENTRE 19 Y 21 PTE. </t>
        </is>
      </c>
      <c r="N259" t="n">
        <v>2021</v>
      </c>
      <c r="O259" t="inlineStr">
        <is>
          <t>PAGADO</t>
        </is>
      </c>
      <c r="P259" t="inlineStr">
        <is>
          <t>PAGADO</t>
        </is>
      </c>
      <c r="Q259" t="inlineStr">
        <is>
          <t>PAGADO</t>
        </is>
      </c>
      <c r="R259" t="inlineStr">
        <is>
          <t>PAGADO</t>
        </is>
      </c>
    </row>
    <row r="260">
      <c r="B260" s="423" t="n">
        <v>258</v>
      </c>
      <c r="C260" t="inlineStr">
        <is>
          <t>MONTIEL JIMENEZ ESTHER</t>
        </is>
      </c>
      <c r="D260" s="540" t="n"/>
      <c r="E260" s="541" t="n"/>
      <c r="F260" s="423" t="n">
        <v>1</v>
      </c>
      <c r="G260" s="563" t="n">
        <v>640</v>
      </c>
      <c r="H260" s="423" t="n"/>
      <c r="J260" s="117" t="n"/>
      <c r="M260" t="inlineStr">
        <is>
          <t xml:space="preserve">15 PTE. Y 15 SUR </t>
        </is>
      </c>
      <c r="N260" t="n">
        <v>2020</v>
      </c>
      <c r="O260" t="inlineStr">
        <is>
          <t>PAGADO</t>
        </is>
      </c>
      <c r="P260" t="inlineStr">
        <is>
          <t>PAGADO</t>
        </is>
      </c>
      <c r="Q260" t="inlineStr">
        <is>
          <t>PAGADO</t>
        </is>
      </c>
      <c r="R260" t="inlineStr">
        <is>
          <t>PAGADO</t>
        </is>
      </c>
      <c r="S260" t="inlineStr">
        <is>
          <t>PAGADO</t>
        </is>
      </c>
      <c r="T260" t="inlineStr">
        <is>
          <t>PAGADO</t>
        </is>
      </c>
    </row>
    <row r="261">
      <c r="B261" s="423" t="n">
        <v>259</v>
      </c>
      <c r="C261" t="inlineStr">
        <is>
          <t>MONTIEL JIMENEZ FIDEL</t>
        </is>
      </c>
      <c r="D261" s="540" t="n">
        <v>900</v>
      </c>
      <c r="E261" s="541" t="n">
        <v>450</v>
      </c>
      <c r="F261" s="423" t="n">
        <v>3</v>
      </c>
      <c r="G261" s="563" t="n">
        <v>960</v>
      </c>
      <c r="H261" s="423" t="n"/>
      <c r="J261" s="117" t="inlineStr">
        <is>
          <t>PAG7 VCS DE AGT ASEP 2018</t>
        </is>
      </c>
      <c r="M261" t="inlineStr">
        <is>
          <t>15 PTE. NO. 1511</t>
        </is>
      </c>
      <c r="N261" t="n">
        <v>2022</v>
      </c>
      <c r="O261" t="inlineStr">
        <is>
          <t>PAGADO 3</t>
        </is>
      </c>
      <c r="P261" t="inlineStr">
        <is>
          <t>PAGADO 3</t>
        </is>
      </c>
      <c r="Q261" t="inlineStr">
        <is>
          <t>PAGADO 3</t>
        </is>
      </c>
    </row>
    <row r="262">
      <c r="B262" s="423" t="n">
        <v>260</v>
      </c>
      <c r="C262" t="inlineStr">
        <is>
          <t xml:space="preserve">MONTIEL JIMENEZ JULIO </t>
        </is>
      </c>
      <c r="D262" s="540" t="n"/>
      <c r="E262" s="541" t="n"/>
      <c r="F262" s="423" t="n">
        <v>1</v>
      </c>
      <c r="G262" s="563" t="n">
        <v>320</v>
      </c>
      <c r="H262" s="423" t="n"/>
      <c r="J262" s="117" t="n"/>
      <c r="M262" t="inlineStr">
        <is>
          <t xml:space="preserve">15 SUR ESQ. 21 PTE. </t>
        </is>
      </c>
      <c r="N262" t="n">
        <v>2019</v>
      </c>
    </row>
    <row r="263">
      <c r="B263" s="423" t="n">
        <v>261</v>
      </c>
      <c r="C263" t="inlineStr">
        <is>
          <t xml:space="preserve">MONTIEL JIMENEZ VICTOR </t>
        </is>
      </c>
      <c r="D263" s="540" t="n"/>
      <c r="E263" s="541" t="n"/>
      <c r="F263" s="423" t="n">
        <v>1</v>
      </c>
      <c r="G263" s="563" t="n">
        <v>320</v>
      </c>
      <c r="H263" s="423" t="n"/>
      <c r="J263" s="117" t="n"/>
      <c r="M263" t="inlineStr">
        <is>
          <t xml:space="preserve">15 PTE. Y 15 SUR </t>
        </is>
      </c>
      <c r="N263" t="n">
        <v>2021</v>
      </c>
      <c r="O263" t="inlineStr">
        <is>
          <t>PAGADO</t>
        </is>
      </c>
      <c r="P263" t="inlineStr">
        <is>
          <t>PAGADO</t>
        </is>
      </c>
      <c r="Q263" t="inlineStr">
        <is>
          <t>PAGADO</t>
        </is>
      </c>
      <c r="R263" t="inlineStr">
        <is>
          <t>PAGADO</t>
        </is>
      </c>
      <c r="S263" t="inlineStr">
        <is>
          <t>PAGADO</t>
        </is>
      </c>
      <c r="T263" t="inlineStr">
        <is>
          <t>PAGADO</t>
        </is>
      </c>
      <c r="U263" t="inlineStr">
        <is>
          <t>PAGADO</t>
        </is>
      </c>
      <c r="V263" t="inlineStr">
        <is>
          <t>PAGADO</t>
        </is>
      </c>
      <c r="W263" t="inlineStr">
        <is>
          <t>PAGADO</t>
        </is>
      </c>
    </row>
    <row r="264">
      <c r="B264" s="423" t="n">
        <v>262</v>
      </c>
      <c r="C264" t="inlineStr">
        <is>
          <t>MONTIEL OREA ISIDORA</t>
        </is>
      </c>
      <c r="D264" s="540" t="n">
        <v>300</v>
      </c>
      <c r="E264" s="541" t="n">
        <v>150</v>
      </c>
      <c r="F264" s="423" t="n">
        <v>1</v>
      </c>
      <c r="G264" s="563" t="n">
        <v>320</v>
      </c>
      <c r="H264" s="423" t="inlineStr">
        <is>
          <t>NO</t>
        </is>
      </c>
      <c r="J264" s="117" t="n"/>
      <c r="M264" t="inlineStr">
        <is>
          <t xml:space="preserve">11 SUR  2105 11 Y 21 </t>
        </is>
      </c>
      <c r="N264" t="n">
        <v>2023</v>
      </c>
    </row>
    <row r="265">
      <c r="B265" s="423" t="n">
        <v>263</v>
      </c>
      <c r="C265" t="inlineStr">
        <is>
          <t xml:space="preserve">MONTIEL OREA  MOISES MAXIMILIANO </t>
        </is>
      </c>
      <c r="D265" s="540" t="n"/>
      <c r="E265" s="541" t="n"/>
      <c r="F265" s="423" t="n">
        <v>1</v>
      </c>
      <c r="G265" s="563" t="n">
        <v>320</v>
      </c>
      <c r="H265" s="423" t="n"/>
      <c r="J265" s="117" t="n"/>
      <c r="M265" t="inlineStr">
        <is>
          <t>13 SUR ENTRE 19 Y 21 PTE.</t>
        </is>
      </c>
      <c r="N265" t="n">
        <v>2015</v>
      </c>
      <c r="O265" t="inlineStr">
        <is>
          <t>PAGADO</t>
        </is>
      </c>
      <c r="P265" t="inlineStr">
        <is>
          <t>PAGADO</t>
        </is>
      </c>
      <c r="Q265" t="inlineStr">
        <is>
          <t>PAGADO</t>
        </is>
      </c>
      <c r="R265" t="inlineStr">
        <is>
          <t>PAGADO</t>
        </is>
      </c>
      <c r="S265" t="inlineStr">
        <is>
          <t>PAGADO</t>
        </is>
      </c>
      <c r="T265" t="inlineStr">
        <is>
          <t>PAGADO</t>
        </is>
      </c>
    </row>
    <row r="266" customFormat="1" s="147">
      <c r="B266" s="145" t="n">
        <v>264</v>
      </c>
      <c r="C266" s="147" t="inlineStr">
        <is>
          <t>MONTIEL ROMAN ELEAZAR</t>
        </is>
      </c>
      <c r="D266" s="664" t="n"/>
      <c r="E266" s="665" t="n"/>
      <c r="F266" s="145" t="n">
        <v>1</v>
      </c>
      <c r="G266" s="666" t="n">
        <v>320</v>
      </c>
      <c r="H266" s="145" t="inlineStr">
        <is>
          <t>NO</t>
        </is>
      </c>
      <c r="I266" s="147" t="n"/>
      <c r="J266" s="148" t="n"/>
      <c r="M266" s="147" t="inlineStr">
        <is>
          <t>11 SUR ENTRE 19 Y 21 PTE.</t>
        </is>
      </c>
      <c r="N266" s="147" t="n">
        <v>2019</v>
      </c>
      <c r="O266" s="147" t="inlineStr">
        <is>
          <t>PAGADO</t>
        </is>
      </c>
      <c r="P266" s="147" t="inlineStr">
        <is>
          <t>PAGADO</t>
        </is>
      </c>
      <c r="Q266" s="147" t="inlineStr">
        <is>
          <t>PAGADO</t>
        </is>
      </c>
      <c r="R266" s="147" t="inlineStr">
        <is>
          <t>PAGADO</t>
        </is>
      </c>
      <c r="S266" s="147" t="inlineStr">
        <is>
          <t>PAGADO</t>
        </is>
      </c>
      <c r="T266" s="147" t="inlineStr">
        <is>
          <t>PAGADO</t>
        </is>
      </c>
    </row>
    <row r="267" customFormat="1" s="147">
      <c r="B267" s="145" t="n">
        <v>265</v>
      </c>
      <c r="C267" s="147" t="inlineStr">
        <is>
          <t xml:space="preserve">MONTIEL ROMAN FELIPE </t>
        </is>
      </c>
      <c r="D267" s="664" t="n"/>
      <c r="E267" s="665" t="n"/>
      <c r="F267" s="145" t="n">
        <v>1</v>
      </c>
      <c r="G267" s="666" t="n">
        <v>320</v>
      </c>
      <c r="H267" s="145" t="inlineStr">
        <is>
          <t>NO</t>
        </is>
      </c>
      <c r="I267" s="147" t="n"/>
      <c r="J267" s="148" t="n"/>
      <c r="M267" s="147" t="inlineStr">
        <is>
          <t xml:space="preserve">15 SUR ENTRE 19 Y 21 PTE. </t>
        </is>
      </c>
      <c r="N267" s="147" t="n">
        <v>2019</v>
      </c>
      <c r="O267" s="147" t="inlineStr">
        <is>
          <t>PAGADO</t>
        </is>
      </c>
      <c r="P267" s="147" t="inlineStr">
        <is>
          <t>PAGADO</t>
        </is>
      </c>
      <c r="Q267" s="147" t="inlineStr">
        <is>
          <t>PAGADO</t>
        </is>
      </c>
      <c r="R267" s="147" t="inlineStr">
        <is>
          <t>PAGADO</t>
        </is>
      </c>
      <c r="S267" s="147" t="inlineStr">
        <is>
          <t>PAGADO</t>
        </is>
      </c>
    </row>
    <row r="268" customFormat="1" s="147">
      <c r="B268" s="145" t="n">
        <v>266</v>
      </c>
      <c r="C268" s="147" t="inlineStr">
        <is>
          <t>MONTIEL ROMAN FERNANDO</t>
        </is>
      </c>
      <c r="D268" s="664" t="n"/>
      <c r="E268" s="665" t="n"/>
      <c r="F268" s="145" t="n">
        <v>1</v>
      </c>
      <c r="G268" s="666" t="n">
        <v>320</v>
      </c>
      <c r="H268" s="145" t="inlineStr">
        <is>
          <t>NO</t>
        </is>
      </c>
      <c r="I268" s="147" t="n"/>
      <c r="J268" s="148" t="n"/>
      <c r="M268" s="147" t="inlineStr">
        <is>
          <t>11 SUR ENTRE 19 Y 21 PTE.</t>
        </is>
      </c>
      <c r="N268" s="147" t="n">
        <v>2020</v>
      </c>
      <c r="O268" s="147" t="inlineStr">
        <is>
          <t>PAGADO</t>
        </is>
      </c>
      <c r="P268" s="147" t="inlineStr">
        <is>
          <t>PAGADO</t>
        </is>
      </c>
      <c r="Q268" s="147" t="inlineStr">
        <is>
          <t>PAGADO</t>
        </is>
      </c>
      <c r="R268" s="147" t="inlineStr">
        <is>
          <t>PAGADO</t>
        </is>
      </c>
    </row>
    <row r="269" customFormat="1" s="147">
      <c r="B269" s="145" t="n">
        <v>267</v>
      </c>
      <c r="C269" s="147" t="inlineStr">
        <is>
          <t>MONTIEL ROMAN GUADALUPE</t>
        </is>
      </c>
      <c r="D269" s="664" t="n"/>
      <c r="E269" s="665" t="n"/>
      <c r="F269" s="145" t="n">
        <v>1</v>
      </c>
      <c r="G269" s="666" t="n">
        <v>320</v>
      </c>
      <c r="H269" s="145" t="inlineStr">
        <is>
          <t>NO</t>
        </is>
      </c>
      <c r="I269" s="147" t="n"/>
      <c r="J269" s="148" t="n"/>
      <c r="M269" s="147" t="inlineStr">
        <is>
          <t xml:space="preserve">11 SUR 1901 ENTRE 19 Y 21 PTE. </t>
        </is>
      </c>
      <c r="N269" s="147" t="n">
        <v>2019</v>
      </c>
      <c r="O269" s="147" t="inlineStr">
        <is>
          <t>PAGADO</t>
        </is>
      </c>
    </row>
    <row r="270" customFormat="1" s="147">
      <c r="B270" s="145" t="n">
        <v>268</v>
      </c>
      <c r="C270" s="147" t="inlineStr">
        <is>
          <t>MONTIEL ROMAN  LUIS</t>
        </is>
      </c>
      <c r="D270" s="664" t="n"/>
      <c r="E270" s="665" t="n"/>
      <c r="F270" s="145" t="n">
        <v>1</v>
      </c>
      <c r="G270" s="666" t="n">
        <v>320</v>
      </c>
      <c r="H270" s="145" t="inlineStr">
        <is>
          <t>NO</t>
        </is>
      </c>
      <c r="I270" s="147" t="n"/>
      <c r="J270" s="148" t="n"/>
      <c r="M270" s="147" t="inlineStr">
        <is>
          <t>11 SUR 1909 ENTRE 19 Y 21 PTE.</t>
        </is>
      </c>
      <c r="N270" s="147" t="n">
        <v>2019</v>
      </c>
    </row>
    <row r="271">
      <c r="B271" s="423" t="n">
        <v>269</v>
      </c>
      <c r="C271" t="inlineStr">
        <is>
          <t>MONTIEL ROMAN MARINA</t>
        </is>
      </c>
      <c r="D271" s="540" t="n"/>
      <c r="E271" s="541" t="n"/>
      <c r="F271" s="423" t="n">
        <v>1</v>
      </c>
      <c r="G271" s="563" t="n">
        <v>320</v>
      </c>
      <c r="H271" s="423" t="inlineStr">
        <is>
          <t>NO</t>
        </is>
      </c>
      <c r="J271" s="117" t="n"/>
      <c r="M271" t="inlineStr">
        <is>
          <t xml:space="preserve">19 PTE. ENTRE 11 Y 13 SUR </t>
        </is>
      </c>
      <c r="N271" t="n">
        <v>2021</v>
      </c>
      <c r="O271" t="inlineStr">
        <is>
          <t>PAGADO</t>
        </is>
      </c>
      <c r="P271" t="inlineStr">
        <is>
          <t>PAGADO</t>
        </is>
      </c>
      <c r="Q271" t="inlineStr">
        <is>
          <t>PAGADO</t>
        </is>
      </c>
      <c r="R271" t="inlineStr">
        <is>
          <t>PAGADO</t>
        </is>
      </c>
      <c r="S271" t="inlineStr">
        <is>
          <t>PAGADO</t>
        </is>
      </c>
      <c r="T271" t="inlineStr">
        <is>
          <t>PAGADO</t>
        </is>
      </c>
      <c r="U271" t="inlineStr">
        <is>
          <t>PAGADO</t>
        </is>
      </c>
      <c r="V271" t="inlineStr">
        <is>
          <t>PAGADO</t>
        </is>
      </c>
      <c r="W271" t="inlineStr">
        <is>
          <t>PAGADO</t>
        </is>
      </c>
      <c r="X271" t="inlineStr">
        <is>
          <t>PAGADO</t>
        </is>
      </c>
      <c r="Y271" t="inlineStr">
        <is>
          <t>PAGADO</t>
        </is>
      </c>
      <c r="Z271" t="inlineStr">
        <is>
          <t>PAGADO</t>
        </is>
      </c>
    </row>
    <row r="272">
      <c r="B272" s="423" t="n">
        <v>270</v>
      </c>
      <c r="C272" t="inlineStr">
        <is>
          <t>MONTIEL ROMAN SUSANA</t>
        </is>
      </c>
      <c r="D272" s="540" t="n"/>
      <c r="E272" s="541" t="n"/>
      <c r="F272" s="423" t="n">
        <v>1</v>
      </c>
      <c r="G272" s="563" t="n">
        <v>320</v>
      </c>
      <c r="H272" s="423" t="inlineStr">
        <is>
          <t>NO</t>
        </is>
      </c>
      <c r="J272" s="117" t="n"/>
      <c r="K272" t="inlineStr">
        <is>
          <t xml:space="preserve">3 VACAS  </t>
        </is>
      </c>
      <c r="M272" t="inlineStr">
        <is>
          <t xml:space="preserve">19 PTE. ENTRE 11 Y 13 PTE. </t>
        </is>
      </c>
      <c r="N272" t="n">
        <v>2021</v>
      </c>
      <c r="O272" t="inlineStr">
        <is>
          <t>PAGADO</t>
        </is>
      </c>
      <c r="P272" t="inlineStr">
        <is>
          <t>PAGADO</t>
        </is>
      </c>
      <c r="Q272" t="inlineStr">
        <is>
          <t>PAGADO</t>
        </is>
      </c>
      <c r="R272" t="inlineStr">
        <is>
          <t>PAGADO</t>
        </is>
      </c>
      <c r="S272" t="inlineStr">
        <is>
          <t>PAGADO</t>
        </is>
      </c>
      <c r="T272" t="inlineStr">
        <is>
          <t>PAGADO</t>
        </is>
      </c>
      <c r="U272" t="inlineStr">
        <is>
          <t>PAGADO</t>
        </is>
      </c>
      <c r="V272" t="inlineStr">
        <is>
          <t>PAGADO</t>
        </is>
      </c>
      <c r="W272" t="inlineStr">
        <is>
          <t>PAGADO</t>
        </is>
      </c>
      <c r="X272" t="inlineStr">
        <is>
          <t>PAGADO</t>
        </is>
      </c>
      <c r="Y272" t="inlineStr">
        <is>
          <t>PAGADO</t>
        </is>
      </c>
    </row>
    <row r="273">
      <c r="B273" s="423" t="n">
        <v>271</v>
      </c>
      <c r="C273" t="inlineStr">
        <is>
          <t xml:space="preserve">MONTIEL VILLEGAS ALMA ROSA </t>
        </is>
      </c>
      <c r="D273" s="540" t="n"/>
      <c r="E273" s="541" t="n"/>
      <c r="F273" s="423" t="n">
        <v>1</v>
      </c>
      <c r="G273" s="563" t="n">
        <v>320</v>
      </c>
      <c r="H273" s="423" t="n"/>
      <c r="J273" s="117" t="n"/>
      <c r="M273" t="inlineStr">
        <is>
          <t xml:space="preserve">13 SUR ENTRE 19 Y 21 PTE- </t>
        </is>
      </c>
      <c r="N273" t="n">
        <v>2021</v>
      </c>
    </row>
    <row r="274">
      <c r="B274" s="423" t="n">
        <v>272</v>
      </c>
      <c r="C274" s="98" t="inlineStr">
        <is>
          <t>MONTIEL VILLEGAS KARINA</t>
        </is>
      </c>
      <c r="D274" s="670" t="n"/>
      <c r="E274" s="671" t="n"/>
      <c r="F274" s="423" t="n">
        <v>1</v>
      </c>
      <c r="G274" s="563" t="n"/>
      <c r="H274" s="423" t="n"/>
      <c r="J274" s="117" t="n"/>
      <c r="M274" t="inlineStr">
        <is>
          <t>13 SUR ENTRE 19 Y 21 PTE.</t>
        </is>
      </c>
      <c r="N274" t="n">
        <v>2021</v>
      </c>
    </row>
    <row r="275">
      <c r="A275" t="inlineStr">
        <is>
          <t>CAMBIO DE DOMICILIO</t>
        </is>
      </c>
      <c r="B275" s="423" t="n">
        <v>273</v>
      </c>
      <c r="C275" t="inlineStr">
        <is>
          <t>MONTIEL VILLEGAS MARINA</t>
        </is>
      </c>
      <c r="D275" s="540" t="n"/>
      <c r="E275" s="541" t="n"/>
      <c r="F275" s="423" t="n"/>
      <c r="G275" s="563" t="n"/>
      <c r="H275" s="423" t="n"/>
      <c r="I275" t="n">
        <v>1</v>
      </c>
      <c r="J275" s="117" t="n"/>
      <c r="M275" t="inlineStr">
        <is>
          <t>13 SUR ENTRE 19 Y 21 PTE.</t>
        </is>
      </c>
      <c r="N275" t="n">
        <v>2014</v>
      </c>
      <c r="O275" t="inlineStr">
        <is>
          <t>PAGADO</t>
        </is>
      </c>
      <c r="P275" t="inlineStr">
        <is>
          <t>PAGADO</t>
        </is>
      </c>
      <c r="Q275" t="inlineStr">
        <is>
          <t>PAGADO</t>
        </is>
      </c>
      <c r="R275" t="inlineStr">
        <is>
          <t>PAGADO</t>
        </is>
      </c>
      <c r="S275" t="inlineStr">
        <is>
          <t>PAGADO</t>
        </is>
      </c>
    </row>
    <row r="276">
      <c r="B276" s="423" t="n">
        <v>274</v>
      </c>
      <c r="C276" t="inlineStr">
        <is>
          <t>MONTIEL VILLEGAS NOEMI</t>
        </is>
      </c>
      <c r="D276" s="540" t="n"/>
      <c r="E276" s="541" t="n"/>
      <c r="F276" s="423" t="n">
        <v>1</v>
      </c>
      <c r="G276" s="563" t="n">
        <v>320</v>
      </c>
      <c r="H276" s="423" t="n"/>
      <c r="J276" s="117" t="n"/>
      <c r="M276" t="inlineStr">
        <is>
          <t>13 SUR ESQ. 19 PONIENTE</t>
        </is>
      </c>
      <c r="N276" t="n">
        <v>2020</v>
      </c>
      <c r="O276" t="inlineStr">
        <is>
          <t>PAGADO</t>
        </is>
      </c>
      <c r="P276" t="inlineStr">
        <is>
          <t>PAGADO</t>
        </is>
      </c>
      <c r="Q276" t="inlineStr">
        <is>
          <t>PAGADO</t>
        </is>
      </c>
      <c r="R276" t="inlineStr">
        <is>
          <t>PAGADO</t>
        </is>
      </c>
      <c r="S276" t="inlineStr">
        <is>
          <t>PAGADO</t>
        </is>
      </c>
      <c r="T276" t="inlineStr">
        <is>
          <t>PAGADO</t>
        </is>
      </c>
      <c r="U276" t="inlineStr">
        <is>
          <t>PAGADO</t>
        </is>
      </c>
    </row>
    <row r="277">
      <c r="B277" s="423" t="n">
        <v>275</v>
      </c>
      <c r="C277" t="inlineStr">
        <is>
          <t>MORALES AGUILERA ANA ELSA</t>
        </is>
      </c>
      <c r="D277" s="540" t="n"/>
      <c r="E277" s="541" t="n"/>
      <c r="F277" s="423" t="n">
        <v>1</v>
      </c>
      <c r="G277" s="563" t="n">
        <v>320</v>
      </c>
      <c r="H277" s="423" t="n"/>
      <c r="J277" s="117" t="n"/>
      <c r="M277" t="inlineStr">
        <is>
          <t>15 SUR ENTRE 17 PTE. Y CANAL</t>
        </is>
      </c>
      <c r="N277" t="n">
        <v>2023</v>
      </c>
    </row>
    <row r="278">
      <c r="B278" s="423" t="n">
        <v>276</v>
      </c>
      <c r="C278" t="inlineStr">
        <is>
          <t>MORALES DE LOS SANTOS GONZALO</t>
        </is>
      </c>
      <c r="D278" s="540" t="n"/>
      <c r="E278" s="541" t="n"/>
      <c r="F278" s="423" t="n"/>
      <c r="G278" s="563" t="n">
        <v>320</v>
      </c>
      <c r="H278" s="423" t="n"/>
      <c r="I278" t="n">
        <v>1</v>
      </c>
      <c r="J278" s="117" t="n"/>
      <c r="M278" t="inlineStr">
        <is>
          <t xml:space="preserve">13 PTE ENTRE 17 Y 19 SUR </t>
        </is>
      </c>
      <c r="N278" t="n">
        <v>2023</v>
      </c>
    </row>
    <row r="279">
      <c r="B279" s="124" t="n">
        <v>277</v>
      </c>
      <c r="C279" t="inlineStr">
        <is>
          <t>MORALES DE LOS SANTOS MARTHA</t>
        </is>
      </c>
      <c r="D279" s="540" t="n">
        <v>300</v>
      </c>
      <c r="E279" s="541" t="n">
        <v>150</v>
      </c>
      <c r="F279" s="423" t="n">
        <v>2</v>
      </c>
      <c r="G279" s="563" t="n">
        <v>320</v>
      </c>
      <c r="H279" s="423" t="n"/>
      <c r="I279" t="n">
        <v>1</v>
      </c>
      <c r="J279" s="117" t="n"/>
      <c r="M279" t="inlineStr">
        <is>
          <t xml:space="preserve">13 PTE. ENTRE 17 Y 19 SUR </t>
        </is>
      </c>
      <c r="N279" t="n">
        <v>2023</v>
      </c>
    </row>
    <row r="280">
      <c r="B280" s="423" t="n">
        <v>278</v>
      </c>
      <c r="C280" t="inlineStr">
        <is>
          <t xml:space="preserve">MORALES GONZALEZ MANUEL </t>
        </is>
      </c>
      <c r="D280" s="540" t="n">
        <v>300</v>
      </c>
      <c r="E280" s="541" t="n">
        <v>150</v>
      </c>
      <c r="F280" s="423" t="n">
        <v>1</v>
      </c>
      <c r="G280" s="563" t="n">
        <v>320</v>
      </c>
      <c r="H280" s="423" t="n"/>
      <c r="J280" s="117" t="n"/>
      <c r="M280" t="inlineStr">
        <is>
          <t xml:space="preserve">17 PTE. ENTRE 9 Y 11 SUR </t>
        </is>
      </c>
      <c r="N280" t="n">
        <v>2021</v>
      </c>
      <c r="O280" t="inlineStr">
        <is>
          <t>PAGADO</t>
        </is>
      </c>
      <c r="P280" t="inlineStr">
        <is>
          <t>PAGADO</t>
        </is>
      </c>
      <c r="Q280" t="inlineStr">
        <is>
          <t>PAGADO</t>
        </is>
      </c>
      <c r="R280" t="inlineStr">
        <is>
          <t>PAGADO</t>
        </is>
      </c>
    </row>
    <row r="281">
      <c r="B281" s="423" t="n">
        <v>279</v>
      </c>
      <c r="C281" t="inlineStr">
        <is>
          <t>MORALES SANTOS ANGEL</t>
        </is>
      </c>
      <c r="D281" s="540" t="n">
        <v>300</v>
      </c>
      <c r="E281" s="541" t="n">
        <v>150</v>
      </c>
      <c r="F281" s="423" t="n">
        <v>1</v>
      </c>
      <c r="G281" s="563" t="n">
        <v>320</v>
      </c>
      <c r="H281" s="423" t="n"/>
      <c r="J281" s="117" t="n"/>
      <c r="M281" t="inlineStr">
        <is>
          <t xml:space="preserve">21 PTE. ENTRE 13 Y 15 SUR </t>
        </is>
      </c>
      <c r="N281" t="n">
        <v>2023</v>
      </c>
    </row>
    <row r="282">
      <c r="B282" s="423" t="n">
        <v>280</v>
      </c>
      <c r="C282" t="inlineStr">
        <is>
          <t xml:space="preserve">MORO ORTIZ INES </t>
        </is>
      </c>
      <c r="D282" s="540" t="n">
        <v>300</v>
      </c>
      <c r="E282" s="541" t="n"/>
      <c r="F282" s="423" t="n">
        <v>1</v>
      </c>
      <c r="G282" s="563" t="n">
        <v>320</v>
      </c>
      <c r="H282" s="423" t="n"/>
      <c r="J282" s="117" t="n"/>
      <c r="M282" t="inlineStr">
        <is>
          <t>15 PTE. ENTRE 11 Y 13 SUR</t>
        </is>
      </c>
      <c r="N282" t="n">
        <v>2021</v>
      </c>
    </row>
    <row r="283">
      <c r="B283" s="423" t="n">
        <v>281</v>
      </c>
      <c r="C283" t="inlineStr">
        <is>
          <t xml:space="preserve">MORO ORTIZ TOMASA </t>
        </is>
      </c>
      <c r="D283" s="540" t="n"/>
      <c r="E283" s="541" t="n"/>
      <c r="F283" s="423" t="n"/>
      <c r="G283" s="563" t="n">
        <v>320</v>
      </c>
      <c r="H283" s="423" t="n"/>
      <c r="J283" s="117" t="n"/>
      <c r="M283" t="inlineStr">
        <is>
          <t xml:space="preserve">15 PTE. ENTRE 11 Y 13 SUR </t>
        </is>
      </c>
      <c r="N283" t="n">
        <v>2019</v>
      </c>
    </row>
    <row r="284">
      <c r="B284" s="423" t="n">
        <v>282</v>
      </c>
      <c r="C284" t="inlineStr">
        <is>
          <t>MOYA DIAZ FRANCISCO JAVIER</t>
        </is>
      </c>
      <c r="D284" s="540" t="n">
        <v>300</v>
      </c>
      <c r="E284" s="541" t="n"/>
      <c r="F284" s="423" t="n">
        <v>1</v>
      </c>
      <c r="G284" s="563" t="n">
        <v>320</v>
      </c>
      <c r="H284" s="423" t="inlineStr">
        <is>
          <t>NO</t>
        </is>
      </c>
      <c r="J284" s="117" t="n"/>
      <c r="M284" t="inlineStr">
        <is>
          <t>9 SUR ENTRE 21 PTE. Y CANAL</t>
        </is>
      </c>
      <c r="N284" t="n">
        <v>2022</v>
      </c>
      <c r="O284" t="inlineStr">
        <is>
          <t>PAGADO</t>
        </is>
      </c>
      <c r="P284" t="inlineStr">
        <is>
          <t>PAGADO</t>
        </is>
      </c>
      <c r="Q284" t="inlineStr">
        <is>
          <t>PAGADO</t>
        </is>
      </c>
      <c r="R284" t="inlineStr">
        <is>
          <t>PAGADO</t>
        </is>
      </c>
      <c r="S284" t="inlineStr">
        <is>
          <t>PAGADO</t>
        </is>
      </c>
      <c r="T284" t="inlineStr">
        <is>
          <t>PAGADO</t>
        </is>
      </c>
    </row>
    <row r="285">
      <c r="B285" s="423" t="n">
        <v>283</v>
      </c>
      <c r="C285" t="inlineStr">
        <is>
          <t xml:space="preserve">MOYA LOPEZ TOMAS RAFAEL </t>
        </is>
      </c>
      <c r="D285" s="540" t="n">
        <v>300</v>
      </c>
      <c r="E285" s="541" t="n">
        <v>150</v>
      </c>
      <c r="F285" s="423" t="n">
        <v>1</v>
      </c>
      <c r="G285" s="563" t="n">
        <v>320</v>
      </c>
      <c r="H285" s="423" t="inlineStr">
        <is>
          <t>NO</t>
        </is>
      </c>
      <c r="J285" s="117" t="n"/>
      <c r="M285" t="inlineStr">
        <is>
          <t xml:space="preserve">21 PTE. ENTRE 7 SUR </t>
        </is>
      </c>
      <c r="N285" t="n">
        <v>2023</v>
      </c>
    </row>
    <row r="286">
      <c r="B286" s="423" t="n">
        <v>284</v>
      </c>
      <c r="C286" t="inlineStr">
        <is>
          <t>MOYA OREA FACUNDO</t>
        </is>
      </c>
      <c r="D286" s="540" t="n">
        <v>290</v>
      </c>
      <c r="E286" s="541" t="n"/>
      <c r="F286" s="423" t="n">
        <v>1</v>
      </c>
      <c r="G286" s="563" t="n">
        <v>320</v>
      </c>
      <c r="H286" s="423" t="n"/>
      <c r="J286" s="117" t="n"/>
      <c r="M286" t="inlineStr">
        <is>
          <t xml:space="preserve">17 PTE. ENTRE 17 Y 19 SUR </t>
        </is>
      </c>
      <c r="N286" t="n">
        <v>2022</v>
      </c>
      <c r="O286" t="inlineStr">
        <is>
          <t>PAGADO</t>
        </is>
      </c>
      <c r="P286" t="inlineStr">
        <is>
          <t>PAGADO</t>
        </is>
      </c>
      <c r="Q286" t="inlineStr">
        <is>
          <t>PAGADO</t>
        </is>
      </c>
      <c r="R286" t="inlineStr">
        <is>
          <t>PAGADO</t>
        </is>
      </c>
      <c r="S286" t="inlineStr">
        <is>
          <t>PAGADO</t>
        </is>
      </c>
      <c r="T286" t="inlineStr">
        <is>
          <t>PAGADO</t>
        </is>
      </c>
      <c r="U286" t="inlineStr">
        <is>
          <t>PAGADO</t>
        </is>
      </c>
      <c r="V286" t="inlineStr">
        <is>
          <t>PAGADO</t>
        </is>
      </c>
      <c r="W286" t="inlineStr">
        <is>
          <t>PAGADO</t>
        </is>
      </c>
      <c r="X286" t="inlineStr">
        <is>
          <t>PAGADO</t>
        </is>
      </c>
    </row>
    <row r="287">
      <c r="B287" s="423" t="n">
        <v>285</v>
      </c>
      <c r="C287" t="inlineStr">
        <is>
          <t xml:space="preserve">MOYA SANTOS CLAUDIA </t>
        </is>
      </c>
      <c r="D287" s="540" t="n">
        <v>300</v>
      </c>
      <c r="E287" s="541" t="n">
        <v>150</v>
      </c>
      <c r="F287" s="423" t="n">
        <v>1</v>
      </c>
      <c r="G287" s="563" t="n">
        <v>320</v>
      </c>
      <c r="H287" s="423" t="inlineStr">
        <is>
          <t>NO</t>
        </is>
      </c>
      <c r="J287" s="117" t="n"/>
      <c r="M287" t="inlineStr">
        <is>
          <t xml:space="preserve">21 PTE. ENTRE 7 Y 9 SUR </t>
        </is>
      </c>
      <c r="N287" t="n">
        <v>2023</v>
      </c>
    </row>
    <row r="288">
      <c r="B288" s="423" t="n">
        <v>286</v>
      </c>
      <c r="C288" t="inlineStr">
        <is>
          <t>MOYA LOPEZ TOMAS RAFAEL</t>
        </is>
      </c>
      <c r="D288" s="540" t="n">
        <v>300</v>
      </c>
      <c r="E288" s="541" t="n">
        <v>150</v>
      </c>
      <c r="F288" s="423" t="n">
        <v>1</v>
      </c>
      <c r="G288" s="563" t="n">
        <v>320</v>
      </c>
      <c r="H288" s="423" t="inlineStr">
        <is>
          <t>NO</t>
        </is>
      </c>
      <c r="J288" s="117" t="n"/>
      <c r="M288" t="inlineStr">
        <is>
          <t>21 PTE. ENTRE 7 Y 9 SUR</t>
        </is>
      </c>
      <c r="N288" t="n">
        <v>2023</v>
      </c>
    </row>
    <row r="289">
      <c r="A289" t="inlineStr">
        <is>
          <t>NO TIENE TOMA</t>
        </is>
      </c>
      <c r="B289" s="423" t="n">
        <v>287</v>
      </c>
      <c r="C289" t="inlineStr">
        <is>
          <t>MOYA ZAMBRANO ALICIA</t>
        </is>
      </c>
      <c r="D289" s="540" t="n"/>
      <c r="E289" s="541" t="n"/>
      <c r="F289" s="423" t="n"/>
      <c r="G289" s="563" t="n">
        <v>320</v>
      </c>
      <c r="H289" s="423" t="inlineStr">
        <is>
          <t>NO</t>
        </is>
      </c>
      <c r="J289" s="117" t="n"/>
      <c r="M289" t="inlineStr">
        <is>
          <t>9 SUR NO. 2008 ENTRE 21 PTE. Y CANAL</t>
        </is>
      </c>
      <c r="N289" t="n">
        <v>2016</v>
      </c>
      <c r="O289" t="inlineStr">
        <is>
          <t>PAGADO</t>
        </is>
      </c>
      <c r="P289" t="inlineStr">
        <is>
          <t>CORTADA</t>
        </is>
      </c>
      <c r="Q289" t="inlineStr">
        <is>
          <t>CORTADA</t>
        </is>
      </c>
      <c r="R289" t="inlineStr">
        <is>
          <t>PAGADO</t>
        </is>
      </c>
      <c r="S289" t="inlineStr">
        <is>
          <t>PAGADO</t>
        </is>
      </c>
      <c r="T289" t="inlineStr">
        <is>
          <t>PAGADO</t>
        </is>
      </c>
      <c r="U289" t="inlineStr">
        <is>
          <t>PAGADO</t>
        </is>
      </c>
    </row>
    <row r="290" customFormat="1" s="147">
      <c r="B290" s="145" t="n">
        <v>288</v>
      </c>
      <c r="C290" s="147" t="inlineStr">
        <is>
          <t>MOYA ZAMBRANO ROSA</t>
        </is>
      </c>
      <c r="D290" s="664" t="n"/>
      <c r="E290" s="665" t="n"/>
      <c r="F290" s="145" t="n">
        <v>1</v>
      </c>
      <c r="G290" s="666" t="n">
        <v>320</v>
      </c>
      <c r="H290" s="145" t="inlineStr">
        <is>
          <t>NO</t>
        </is>
      </c>
      <c r="I290" s="147" t="n"/>
      <c r="J290" s="148" t="inlineStr">
        <is>
          <t>PAGO 1 INQ. ABRIL Y MAYO 2019</t>
        </is>
      </c>
      <c r="M290" s="147" t="inlineStr">
        <is>
          <t>9 SUR NO. 2008 ENTRE 21 PTE. Y CANAL</t>
        </is>
      </c>
      <c r="N290" s="147" t="n">
        <v>2020</v>
      </c>
      <c r="O290" s="147" t="inlineStr">
        <is>
          <t>PAGADO</t>
        </is>
      </c>
      <c r="P290" s="147" t="inlineStr">
        <is>
          <t>PAGADO</t>
        </is>
      </c>
      <c r="Q290" s="147" t="inlineStr">
        <is>
          <t>PAGADO</t>
        </is>
      </c>
      <c r="R290" s="147" t="inlineStr">
        <is>
          <t>PAGADO</t>
        </is>
      </c>
      <c r="S290" s="147" t="inlineStr">
        <is>
          <t>PAGADO</t>
        </is>
      </c>
      <c r="T290" s="147" t="inlineStr">
        <is>
          <t>PAGADO</t>
        </is>
      </c>
      <c r="U290" s="147" t="inlineStr">
        <is>
          <t>PAGADO</t>
        </is>
      </c>
      <c r="V290" s="147" t="inlineStr">
        <is>
          <t>PAGADO</t>
        </is>
      </c>
    </row>
    <row r="291">
      <c r="B291" s="423" t="n">
        <v>289</v>
      </c>
      <c r="C291" t="inlineStr">
        <is>
          <t>RODRIGUEZ SANTOS MAURICIO</t>
        </is>
      </c>
      <c r="D291" s="540" t="n"/>
      <c r="E291" s="541" t="n"/>
      <c r="F291" s="423" t="n">
        <v>1</v>
      </c>
      <c r="G291" s="563" t="n">
        <v>640</v>
      </c>
      <c r="H291" s="423" t="n"/>
      <c r="J291" s="117" t="n"/>
      <c r="M291" t="inlineStr">
        <is>
          <t xml:space="preserve">CALLE NO 19 PONIENTE NO 1702 </t>
        </is>
      </c>
      <c r="N291" t="n">
        <v>2020</v>
      </c>
      <c r="O291" t="inlineStr">
        <is>
          <t>PAGADO</t>
        </is>
      </c>
      <c r="P291" t="inlineStr">
        <is>
          <t>PAGADO</t>
        </is>
      </c>
      <c r="Q291" t="inlineStr">
        <is>
          <t>PAGADO</t>
        </is>
      </c>
      <c r="R291" t="inlineStr">
        <is>
          <t>PAGADO</t>
        </is>
      </c>
      <c r="S291" t="inlineStr">
        <is>
          <t>PAGADO</t>
        </is>
      </c>
      <c r="T291" t="inlineStr">
        <is>
          <t>PAGADO</t>
        </is>
      </c>
    </row>
    <row r="292">
      <c r="B292" s="423" t="n">
        <v>290</v>
      </c>
      <c r="C292" t="inlineStr">
        <is>
          <t>NIÑO ROMERO NOE</t>
        </is>
      </c>
      <c r="D292" s="540" t="n"/>
      <c r="E292" s="541" t="n"/>
      <c r="F292" s="423" t="n">
        <v>1</v>
      </c>
      <c r="G292" s="563" t="n">
        <v>320</v>
      </c>
      <c r="H292" s="423" t="n"/>
      <c r="J292" s="117" t="n"/>
      <c r="M292" t="inlineStr">
        <is>
          <t>DIAGONAL PREPA</t>
        </is>
      </c>
      <c r="N292" t="n">
        <v>2021</v>
      </c>
      <c r="O292" t="inlineStr">
        <is>
          <t>PAGADO</t>
        </is>
      </c>
      <c r="P292" t="inlineStr">
        <is>
          <t>PAGADO</t>
        </is>
      </c>
      <c r="Q292" t="inlineStr">
        <is>
          <t>PAGADO</t>
        </is>
      </c>
      <c r="R292" t="inlineStr">
        <is>
          <t>PAGADO</t>
        </is>
      </c>
      <c r="S292" t="inlineStr">
        <is>
          <t>PAGADO</t>
        </is>
      </c>
      <c r="T292" t="inlineStr">
        <is>
          <t>PAGADO</t>
        </is>
      </c>
      <c r="U292" t="inlineStr">
        <is>
          <t>PAGADO</t>
        </is>
      </c>
      <c r="V292" t="inlineStr">
        <is>
          <t>PAGADO</t>
        </is>
      </c>
      <c r="W292" t="inlineStr">
        <is>
          <t>PAGADO</t>
        </is>
      </c>
    </row>
    <row r="293">
      <c r="B293" s="423" t="n">
        <v>291</v>
      </c>
      <c r="C293" s="98" t="inlineStr">
        <is>
          <t xml:space="preserve">NIÑO ROMERO RUBEN </t>
        </is>
      </c>
      <c r="D293" s="670" t="n"/>
      <c r="E293" s="671" t="n">
        <v>150</v>
      </c>
      <c r="F293" s="423" t="n">
        <v>1</v>
      </c>
      <c r="G293" s="563" t="n"/>
      <c r="H293" s="423" t="n"/>
      <c r="I293" t="n">
        <v>1</v>
      </c>
      <c r="J293" s="117" t="n"/>
      <c r="M293" t="inlineStr">
        <is>
          <t xml:space="preserve">DIAGONAL PREPA </t>
        </is>
      </c>
      <c r="N293" t="n">
        <v>2021</v>
      </c>
      <c r="O293" t="inlineStr">
        <is>
          <t>PAGADO</t>
        </is>
      </c>
      <c r="P293" t="inlineStr">
        <is>
          <t>PAGADO</t>
        </is>
      </c>
    </row>
    <row r="294">
      <c r="B294" s="423" t="n">
        <v>292</v>
      </c>
      <c r="C294" t="inlineStr">
        <is>
          <t>NOGALES REYES MARGARITA</t>
        </is>
      </c>
      <c r="D294" s="540" t="n"/>
      <c r="E294" s="541" t="n"/>
      <c r="F294" s="423" t="n">
        <v>1</v>
      </c>
      <c r="G294" s="563" t="n">
        <v>320</v>
      </c>
      <c r="H294" s="423" t="n"/>
      <c r="J294" s="117" t="n"/>
      <c r="M294" t="inlineStr">
        <is>
          <t xml:space="preserve">15 SUR ENTRE 19 Y 21 PTE. </t>
        </is>
      </c>
      <c r="N294" t="n">
        <v>2019</v>
      </c>
      <c r="O294" t="inlineStr">
        <is>
          <t>PAGADO</t>
        </is>
      </c>
      <c r="P294" t="inlineStr">
        <is>
          <t xml:space="preserve">PAGADO </t>
        </is>
      </c>
      <c r="Q294" t="inlineStr">
        <is>
          <t>PAGADO</t>
        </is>
      </c>
      <c r="R294" t="inlineStr">
        <is>
          <t>PAGADO</t>
        </is>
      </c>
      <c r="S294" t="inlineStr">
        <is>
          <t>PAGADO</t>
        </is>
      </c>
      <c r="T294" t="inlineStr">
        <is>
          <t>PAGADO</t>
        </is>
      </c>
      <c r="U294" t="inlineStr">
        <is>
          <t>PAGADO</t>
        </is>
      </c>
      <c r="V294" t="inlineStr">
        <is>
          <t>PAGADO</t>
        </is>
      </c>
    </row>
    <row r="295">
      <c r="B295" s="423" t="n">
        <v>293</v>
      </c>
      <c r="C295" t="inlineStr">
        <is>
          <t xml:space="preserve">NORATO DE LA ROSA JUAN </t>
        </is>
      </c>
      <c r="D295" s="540" t="n">
        <v>300</v>
      </c>
      <c r="E295" s="541" t="n">
        <v>150</v>
      </c>
      <c r="F295" s="423" t="n">
        <v>1</v>
      </c>
      <c r="G295" s="563" t="n"/>
      <c r="H295" s="423" t="n"/>
      <c r="J295" s="117" t="n"/>
      <c r="M295" t="inlineStr">
        <is>
          <t>13 SUR 1511  ENTRE 15 Y 17 PTE.</t>
        </is>
      </c>
      <c r="N295" t="n">
        <v>2020</v>
      </c>
    </row>
    <row r="296">
      <c r="B296" s="423" t="n">
        <v>294</v>
      </c>
      <c r="C296" t="inlineStr">
        <is>
          <t>NOTARIO LEON JOSE LUIS</t>
        </is>
      </c>
      <c r="D296" s="540" t="n"/>
      <c r="E296" s="541" t="n"/>
      <c r="F296" s="423" t="n">
        <v>1</v>
      </c>
      <c r="G296" s="563" t="n">
        <v>320</v>
      </c>
      <c r="H296" s="423" t="n"/>
      <c r="J296" s="117" t="n"/>
      <c r="M296" t="inlineStr">
        <is>
          <t xml:space="preserve">9 SUR ENTE 13 Y 15 PTE. </t>
        </is>
      </c>
      <c r="N296" t="n">
        <v>2021</v>
      </c>
    </row>
    <row r="297">
      <c r="B297" s="423" t="n">
        <v>295</v>
      </c>
      <c r="C297" t="inlineStr">
        <is>
          <t>NOTARIO LEON CARLOS</t>
        </is>
      </c>
      <c r="D297" s="540" t="n"/>
      <c r="E297" s="541" t="n"/>
      <c r="F297" s="423" t="n">
        <v>1</v>
      </c>
      <c r="G297" s="563" t="n">
        <v>320</v>
      </c>
      <c r="H297" s="423" t="n"/>
      <c r="J297" s="117" t="n"/>
      <c r="M297" t="inlineStr">
        <is>
          <t>9 SUR ENTRE 13 Y 15 PTE</t>
        </is>
      </c>
      <c r="N297" t="n">
        <v>2023</v>
      </c>
    </row>
    <row r="298">
      <c r="B298" s="423" t="n">
        <v>296</v>
      </c>
      <c r="C298" t="inlineStr">
        <is>
          <t>NOTARIO LIMON  CONCEPCION</t>
        </is>
      </c>
      <c r="D298" s="540" t="n"/>
      <c r="E298" s="541" t="n">
        <v>150</v>
      </c>
      <c r="F298" s="423" t="n">
        <v>1</v>
      </c>
      <c r="G298" s="563" t="n">
        <v>320</v>
      </c>
      <c r="H298" s="423" t="n"/>
      <c r="J298" s="117" t="n"/>
      <c r="M298" t="inlineStr">
        <is>
          <t xml:space="preserve">17 PTE. Y 13 SUR </t>
        </is>
      </c>
      <c r="N298" t="n">
        <v>2022</v>
      </c>
      <c r="O298" t="inlineStr">
        <is>
          <t>PAGADO</t>
        </is>
      </c>
      <c r="P298" t="inlineStr">
        <is>
          <t>PAGADO</t>
        </is>
      </c>
      <c r="Q298" t="inlineStr">
        <is>
          <t>PAGADO</t>
        </is>
      </c>
      <c r="R298" t="inlineStr">
        <is>
          <t>PAGADO</t>
        </is>
      </c>
      <c r="S298" t="inlineStr">
        <is>
          <t>PAGADO</t>
        </is>
      </c>
    </row>
    <row r="299">
      <c r="A299" t="inlineStr">
        <is>
          <t>CAMBIO DE DOMICILIO</t>
        </is>
      </c>
      <c r="B299" s="423" t="n">
        <v>297</v>
      </c>
      <c r="C299" t="inlineStr">
        <is>
          <t xml:space="preserve">PELAEZ VALENTIN ALEJANDRA ISAMAR </t>
        </is>
      </c>
      <c r="D299" s="540" t="n"/>
      <c r="E299" s="541" t="n"/>
      <c r="F299" s="423" t="n"/>
      <c r="G299" s="563" t="n"/>
      <c r="H299" s="423" t="n"/>
      <c r="I299" t="n">
        <v>1</v>
      </c>
      <c r="J299" s="117" t="n"/>
      <c r="M299" t="inlineStr">
        <is>
          <t xml:space="preserve">17 SUR 1702 A </t>
        </is>
      </c>
      <c r="N299" t="n">
        <v>2018</v>
      </c>
    </row>
    <row r="300">
      <c r="A300" t="inlineStr">
        <is>
          <t>CAMBIO DE DOMICILIO</t>
        </is>
      </c>
      <c r="B300" s="423" t="n">
        <v>298</v>
      </c>
      <c r="C300" t="inlineStr">
        <is>
          <t>NOTARIO LEON MIGUEL</t>
        </is>
      </c>
      <c r="D300" s="540" t="n"/>
      <c r="E300" s="541" t="n"/>
      <c r="F300" s="423" t="n"/>
      <c r="G300" s="563" t="n">
        <v>320</v>
      </c>
      <c r="H300" s="423" t="n"/>
      <c r="I300" t="n">
        <v>1</v>
      </c>
      <c r="J300" s="117" t="n"/>
      <c r="M300" t="inlineStr">
        <is>
          <t xml:space="preserve">9 SUR ENTRE 13 Y 15 PTE. </t>
        </is>
      </c>
      <c r="N300" t="n">
        <v>2016</v>
      </c>
      <c r="O300" t="inlineStr">
        <is>
          <t>PAGADO</t>
        </is>
      </c>
      <c r="P300" t="inlineStr">
        <is>
          <t>PAGADO</t>
        </is>
      </c>
      <c r="Q300" t="inlineStr">
        <is>
          <t>PAGADO</t>
        </is>
      </c>
      <c r="R300" t="inlineStr">
        <is>
          <t>PAGADO</t>
        </is>
      </c>
      <c r="S300" t="inlineStr">
        <is>
          <t>PAGADO</t>
        </is>
      </c>
      <c r="T300" t="inlineStr">
        <is>
          <t>PAGADO</t>
        </is>
      </c>
      <c r="U300" t="inlineStr">
        <is>
          <t>PAGADO</t>
        </is>
      </c>
      <c r="V300" t="inlineStr">
        <is>
          <t>PAGADO</t>
        </is>
      </c>
      <c r="W300" t="inlineStr">
        <is>
          <t>PAGADO</t>
        </is>
      </c>
      <c r="X300" t="inlineStr">
        <is>
          <t>PAGADO</t>
        </is>
      </c>
      <c r="Y300" t="inlineStr">
        <is>
          <t>PAGADO</t>
        </is>
      </c>
      <c r="Z300" t="inlineStr">
        <is>
          <t>PAGADO</t>
        </is>
      </c>
    </row>
    <row r="301">
      <c r="A301" t="inlineStr">
        <is>
          <t>CORTADA 2019</t>
        </is>
      </c>
      <c r="B301" s="423" t="n">
        <v>299</v>
      </c>
      <c r="C301" s="98" t="inlineStr">
        <is>
          <t xml:space="preserve">OJEDA NOTARIO AGUSTIN </t>
        </is>
      </c>
      <c r="D301" s="670" t="n"/>
      <c r="E301" s="671" t="n"/>
      <c r="F301" s="423" t="n">
        <v>1</v>
      </c>
      <c r="G301" s="563" t="n"/>
      <c r="H301" s="423" t="n"/>
      <c r="J301" s="117" t="n"/>
      <c r="M301" t="inlineStr">
        <is>
          <t>DIAGONAL PREPA</t>
        </is>
      </c>
      <c r="N301" t="n">
        <v>2013</v>
      </c>
      <c r="O301" t="inlineStr">
        <is>
          <t>PAGADO</t>
        </is>
      </c>
      <c r="P301" t="inlineStr">
        <is>
          <t>PAGADO</t>
        </is>
      </c>
      <c r="Q301" t="inlineStr">
        <is>
          <t>PAGADO</t>
        </is>
      </c>
      <c r="R301" t="inlineStr">
        <is>
          <t>PAGADO</t>
        </is>
      </c>
      <c r="S301" t="inlineStr">
        <is>
          <t>PAGADO</t>
        </is>
      </c>
      <c r="T301" t="inlineStr">
        <is>
          <t>PAGADO</t>
        </is>
      </c>
      <c r="U301" t="inlineStr">
        <is>
          <t>PAGADO</t>
        </is>
      </c>
      <c r="V301" t="inlineStr">
        <is>
          <t>PAGADO</t>
        </is>
      </c>
      <c r="W301" t="inlineStr">
        <is>
          <t>CORTADA</t>
        </is>
      </c>
    </row>
    <row r="302">
      <c r="B302" s="423" t="n">
        <v>300</v>
      </c>
      <c r="C302" t="inlineStr">
        <is>
          <t xml:space="preserve">OJEDA NOTARIO ROMAN </t>
        </is>
      </c>
      <c r="D302" s="540" t="n">
        <v>300</v>
      </c>
      <c r="E302" s="541" t="n"/>
      <c r="F302" s="423" t="n">
        <v>1</v>
      </c>
      <c r="G302" s="563" t="n">
        <v>320</v>
      </c>
      <c r="H302" s="423" t="n"/>
      <c r="J302" s="117" t="n"/>
      <c r="M302" t="inlineStr">
        <is>
          <t>19 SUR ENTRE 15 Y 17 PTE.</t>
        </is>
      </c>
      <c r="N302" t="n">
        <v>2021</v>
      </c>
      <c r="O302" t="inlineStr">
        <is>
          <t>PAGADO</t>
        </is>
      </c>
      <c r="P302" t="inlineStr">
        <is>
          <t>PAGADO</t>
        </is>
      </c>
      <c r="Q302" t="inlineStr">
        <is>
          <t>PAGADO</t>
        </is>
      </c>
      <c r="R302" t="inlineStr">
        <is>
          <t>PAGADO</t>
        </is>
      </c>
      <c r="S302" t="inlineStr">
        <is>
          <t>PAGADO</t>
        </is>
      </c>
    </row>
    <row r="303">
      <c r="B303" s="423" t="n">
        <v>301</v>
      </c>
      <c r="C303" t="inlineStr">
        <is>
          <t>OJEDA RODRIGUEZ CONCEPCION</t>
        </is>
      </c>
      <c r="D303" s="540" t="n"/>
      <c r="E303" s="541" t="n"/>
      <c r="F303" s="423" t="n">
        <v>1</v>
      </c>
      <c r="G303" s="563" t="n">
        <v>320</v>
      </c>
      <c r="H303" s="423" t="n"/>
      <c r="J303" s="117" t="n"/>
      <c r="M303" t="inlineStr">
        <is>
          <t>19 SUR ENTRE 15 Y 17 PTE</t>
        </is>
      </c>
      <c r="N303" t="n">
        <v>2020</v>
      </c>
      <c r="O303" t="inlineStr">
        <is>
          <t>PAGADO</t>
        </is>
      </c>
      <c r="P303" t="inlineStr">
        <is>
          <t>PAGADO</t>
        </is>
      </c>
      <c r="Q303" t="inlineStr">
        <is>
          <t>PAGADO</t>
        </is>
      </c>
      <c r="R303" t="inlineStr">
        <is>
          <t>PAGADO</t>
        </is>
      </c>
    </row>
    <row r="304">
      <c r="B304" s="423" t="n">
        <v>302</v>
      </c>
      <c r="C304" t="inlineStr">
        <is>
          <t>MOYA OREA EDGAR</t>
        </is>
      </c>
      <c r="D304" s="540" t="n">
        <v>290</v>
      </c>
      <c r="E304" s="541" t="n"/>
      <c r="F304" s="423" t="n">
        <v>1</v>
      </c>
      <c r="G304" s="563" t="n">
        <v>320</v>
      </c>
      <c r="H304" s="423" t="n"/>
      <c r="J304" s="117" t="n"/>
      <c r="M304" t="inlineStr">
        <is>
          <t>15 PTE. ENTRE 11 Y 13 SUR</t>
        </is>
      </c>
      <c r="N304" t="n">
        <v>2022</v>
      </c>
      <c r="O304" t="inlineStr">
        <is>
          <t>PAGADO</t>
        </is>
      </c>
      <c r="P304" t="inlineStr">
        <is>
          <t>PAGADO</t>
        </is>
      </c>
      <c r="Q304" t="inlineStr">
        <is>
          <t>PAGADO</t>
        </is>
      </c>
      <c r="R304" t="inlineStr">
        <is>
          <t>PAGADO</t>
        </is>
      </c>
      <c r="S304" t="inlineStr">
        <is>
          <t>PAGADO</t>
        </is>
      </c>
      <c r="T304" t="inlineStr">
        <is>
          <t>PAGADO</t>
        </is>
      </c>
      <c r="U304" t="inlineStr">
        <is>
          <t>PAGADO</t>
        </is>
      </c>
      <c r="V304" t="inlineStr">
        <is>
          <t>PAGADO</t>
        </is>
      </c>
      <c r="W304" t="inlineStr">
        <is>
          <t>PAGADO</t>
        </is>
      </c>
      <c r="X304" t="inlineStr">
        <is>
          <t>PAGADO</t>
        </is>
      </c>
      <c r="Y304" t="inlineStr">
        <is>
          <t>PAGADO</t>
        </is>
      </c>
    </row>
    <row r="305">
      <c r="B305" s="423" t="n">
        <v>303</v>
      </c>
      <c r="C305" t="inlineStr">
        <is>
          <t xml:space="preserve">BARCENAS AVELINO RUBEN </t>
        </is>
      </c>
      <c r="D305" s="540" t="n"/>
      <c r="E305" s="541" t="n"/>
      <c r="F305" s="423" t="n"/>
      <c r="G305" s="563" t="n">
        <v>0</v>
      </c>
      <c r="H305" s="423" t="n"/>
      <c r="I305" t="n">
        <v>1</v>
      </c>
      <c r="J305" s="117" t="n"/>
      <c r="M305" t="inlineStr">
        <is>
          <t>PRIV DE LA 7 SUR  NO 1504</t>
        </is>
      </c>
      <c r="N305" t="n">
        <v>2019</v>
      </c>
    </row>
    <row r="306">
      <c r="A306" t="inlineStr">
        <is>
          <t>CAMBIO DE DOMICILIO</t>
        </is>
      </c>
      <c r="B306" s="423" t="n">
        <v>304</v>
      </c>
      <c r="C306" t="inlineStr">
        <is>
          <t>ORTIZ REYES ALEJANDRO</t>
        </is>
      </c>
      <c r="D306" s="540" t="n"/>
      <c r="E306" s="541" t="n"/>
      <c r="F306" s="423" t="n"/>
      <c r="G306" s="563" t="n"/>
      <c r="H306" s="423" t="n"/>
      <c r="I306" t="n">
        <v>1</v>
      </c>
      <c r="J306" s="117" t="n"/>
      <c r="M306" t="inlineStr">
        <is>
          <t>15 SUR ENTRE 13 Y 15 PTE.</t>
        </is>
      </c>
      <c r="N306" t="n">
        <v>2013</v>
      </c>
    </row>
    <row r="307">
      <c r="B307" s="423" t="n">
        <v>305</v>
      </c>
      <c r="C307" t="inlineStr">
        <is>
          <t xml:space="preserve">OYARZABAL MONTERROSAS MA. SILVINA BERNARDA </t>
        </is>
      </c>
      <c r="D307" s="540" t="n">
        <v>300</v>
      </c>
      <c r="E307" s="541" t="n"/>
      <c r="F307" s="423" t="n">
        <v>1</v>
      </c>
      <c r="G307" s="563" t="n">
        <v>640</v>
      </c>
      <c r="H307" s="423" t="n"/>
      <c r="J307" s="117" t="n"/>
      <c r="M307" t="inlineStr">
        <is>
          <t xml:space="preserve">17 PTE. ENTRE 11 Y 13 SUR </t>
        </is>
      </c>
      <c r="N307" t="n">
        <v>2022</v>
      </c>
    </row>
    <row r="308">
      <c r="B308" s="423" t="n">
        <v>306</v>
      </c>
      <c r="C308" t="inlineStr">
        <is>
          <t>PELAEZ CRUZ JORGE</t>
        </is>
      </c>
      <c r="D308" s="540" t="n"/>
      <c r="E308" s="541" t="n"/>
      <c r="F308" s="423" t="n">
        <v>1</v>
      </c>
      <c r="G308" s="563" t="n">
        <v>320</v>
      </c>
      <c r="H308" s="423" t="n"/>
      <c r="J308" s="117" t="n"/>
      <c r="M308" t="inlineStr">
        <is>
          <t>17 SUR ENTRE 17 Y CANAL</t>
        </is>
      </c>
      <c r="N308" t="n">
        <v>2022</v>
      </c>
    </row>
    <row r="309">
      <c r="B309" s="423" t="n">
        <v>307</v>
      </c>
      <c r="C309" t="inlineStr">
        <is>
          <t>PELAEZ JIMENEZ  FERNANDO</t>
        </is>
      </c>
      <c r="D309" s="540" t="n"/>
      <c r="E309" s="541" t="n"/>
      <c r="F309" s="423" t="n">
        <v>1</v>
      </c>
      <c r="G309" s="563" t="n">
        <v>320</v>
      </c>
      <c r="H309" s="423" t="n"/>
      <c r="J309" s="117" t="n"/>
      <c r="M309" t="inlineStr">
        <is>
          <t xml:space="preserve">13 PTE. ENTRE 17 Y 19 SUR </t>
        </is>
      </c>
      <c r="N309" t="n">
        <v>2021</v>
      </c>
      <c r="O309" t="inlineStr">
        <is>
          <t>ÀGADO</t>
        </is>
      </c>
      <c r="P309" t="inlineStr">
        <is>
          <t>PAGADO</t>
        </is>
      </c>
      <c r="Q309" t="inlineStr">
        <is>
          <t>PAGADO</t>
        </is>
      </c>
      <c r="R309" t="inlineStr">
        <is>
          <t>PAGADO</t>
        </is>
      </c>
    </row>
    <row r="310">
      <c r="B310" s="423" t="n">
        <v>308</v>
      </c>
      <c r="C310" t="inlineStr">
        <is>
          <t>PELAEZ JIMENEZ  ESTEBAN</t>
        </is>
      </c>
      <c r="D310" s="540" t="n"/>
      <c r="E310" s="541" t="n"/>
      <c r="F310" s="423" t="n">
        <v>1</v>
      </c>
      <c r="G310" s="563" t="n">
        <v>320</v>
      </c>
      <c r="H310" s="423" t="n"/>
      <c r="J310" s="117" t="n"/>
      <c r="M310" t="inlineStr">
        <is>
          <t xml:space="preserve">13 PTE ENTRE 17 Y 19 SUR </t>
        </is>
      </c>
      <c r="N310" t="n">
        <v>2020</v>
      </c>
      <c r="O310" t="inlineStr">
        <is>
          <t>PAGADO</t>
        </is>
      </c>
      <c r="P310" t="inlineStr">
        <is>
          <t>PAGADO</t>
        </is>
      </c>
      <c r="Q310" t="inlineStr">
        <is>
          <t>PAGADO</t>
        </is>
      </c>
      <c r="R310" t="inlineStr">
        <is>
          <t>PAGADO</t>
        </is>
      </c>
      <c r="S310" t="inlineStr">
        <is>
          <t>PAGADO</t>
        </is>
      </c>
      <c r="T310" t="inlineStr">
        <is>
          <t>PAGADO</t>
        </is>
      </c>
      <c r="U310" t="inlineStr">
        <is>
          <t>PAGADO</t>
        </is>
      </c>
    </row>
    <row r="311">
      <c r="B311" s="423" t="n">
        <v>309</v>
      </c>
      <c r="C311" t="inlineStr">
        <is>
          <t>PELAEZ JIMENEZ FRANCISCO</t>
        </is>
      </c>
      <c r="D311" s="540" t="n"/>
      <c r="E311" s="541" t="n">
        <v>150</v>
      </c>
      <c r="F311" s="423" t="n">
        <v>1</v>
      </c>
      <c r="G311" s="563" t="n">
        <v>320</v>
      </c>
      <c r="H311" s="423" t="n"/>
      <c r="J311" s="117" t="n"/>
      <c r="M311" t="inlineStr">
        <is>
          <t>13 PTE. ETRE 17 Y 19 SUR</t>
        </is>
      </c>
      <c r="N311" t="n">
        <v>2021</v>
      </c>
      <c r="O311" t="inlineStr">
        <is>
          <t>PAGADO</t>
        </is>
      </c>
      <c r="P311" t="inlineStr">
        <is>
          <t>PAGADO</t>
        </is>
      </c>
      <c r="Q311" t="inlineStr">
        <is>
          <t>PAGADO</t>
        </is>
      </c>
      <c r="R311" t="inlineStr">
        <is>
          <t>PAGADO</t>
        </is>
      </c>
      <c r="S311" t="inlineStr">
        <is>
          <t>PAGADO</t>
        </is>
      </c>
      <c r="T311" t="inlineStr">
        <is>
          <t>PAGADO</t>
        </is>
      </c>
      <c r="U311" t="inlineStr">
        <is>
          <t>PAGADO</t>
        </is>
      </c>
      <c r="V311" t="inlineStr">
        <is>
          <t>PAGADO</t>
        </is>
      </c>
      <c r="W311" t="inlineStr">
        <is>
          <t>PAGADO</t>
        </is>
      </c>
      <c r="X311" t="inlineStr">
        <is>
          <t>PAGADO</t>
        </is>
      </c>
      <c r="Y311" t="inlineStr">
        <is>
          <t>PAGADO</t>
        </is>
      </c>
    </row>
    <row r="312">
      <c r="B312" s="423" t="n">
        <v>310</v>
      </c>
      <c r="C312" t="inlineStr">
        <is>
          <t>PELAEZ JIMENEZ MARCELA</t>
        </is>
      </c>
      <c r="D312" s="540" t="n">
        <v>300</v>
      </c>
      <c r="E312" s="541" t="n"/>
      <c r="F312" s="423" t="n">
        <v>1</v>
      </c>
      <c r="G312" s="563" t="n">
        <v>320</v>
      </c>
      <c r="H312" s="423" t="n"/>
      <c r="J312" s="117" t="n"/>
      <c r="M312" t="inlineStr">
        <is>
          <t>13 SUR ENTRE 19 Y 21 PTE</t>
        </is>
      </c>
      <c r="N312" t="n">
        <v>2023</v>
      </c>
      <c r="O312" t="inlineStr">
        <is>
          <t>PENDIENTE ASISTENCIAS</t>
        </is>
      </c>
    </row>
    <row r="313">
      <c r="A313" t="inlineStr">
        <is>
          <t>REVISAR/CANCELAR</t>
        </is>
      </c>
      <c r="B313" s="96" t="n">
        <v>311</v>
      </c>
      <c r="C313" s="98" t="inlineStr">
        <is>
          <t>PELAEZ JIMENEZ MARIA DEL CARMEN</t>
        </is>
      </c>
      <c r="D313" s="670" t="n"/>
      <c r="E313" s="671" t="n"/>
      <c r="F313" s="96" t="n">
        <v>1</v>
      </c>
      <c r="G313" s="672" t="n"/>
      <c r="H313" s="96" t="n"/>
      <c r="I313" s="98" t="n"/>
      <c r="J313" s="99" t="n"/>
      <c r="K313" s="98" t="n"/>
      <c r="L313" s="98" t="n"/>
      <c r="M313" s="98" t="inlineStr">
        <is>
          <t>13 SUR ENTRE 19 Y 21 PTE.</t>
        </is>
      </c>
      <c r="N313" s="98" t="n">
        <v>2010</v>
      </c>
      <c r="O313" s="98" t="inlineStr">
        <is>
          <t>CANCELADA</t>
        </is>
      </c>
      <c r="P313" s="98" t="n"/>
    </row>
    <row r="314">
      <c r="B314" s="423" t="n">
        <v>312</v>
      </c>
      <c r="C314" t="inlineStr">
        <is>
          <t>PELAEZ JIMENEZ SALVADOR</t>
        </is>
      </c>
      <c r="D314" s="540" t="n"/>
      <c r="E314" s="541" t="n"/>
      <c r="F314" s="423" t="n">
        <v>1</v>
      </c>
      <c r="G314" s="563" t="n"/>
      <c r="H314" s="423" t="n"/>
      <c r="J314" s="117" t="n"/>
      <c r="M314" t="inlineStr">
        <is>
          <t xml:space="preserve">13 PTE ENTRE 17 Y 19 SUR </t>
        </is>
      </c>
      <c r="N314" t="n">
        <v>2019</v>
      </c>
    </row>
    <row r="315">
      <c r="B315" s="423" t="n">
        <v>313</v>
      </c>
      <c r="C315" t="inlineStr">
        <is>
          <t>PELAEZ JUAREZ ANITA</t>
        </is>
      </c>
      <c r="D315" s="540" t="n">
        <v>600</v>
      </c>
      <c r="E315" s="541" t="n">
        <v>300</v>
      </c>
      <c r="F315" s="423" t="n">
        <v>2</v>
      </c>
      <c r="G315" s="563" t="n">
        <v>320</v>
      </c>
      <c r="H315" s="423" t="n"/>
      <c r="J315" s="117" t="n"/>
      <c r="M315" t="inlineStr">
        <is>
          <t>DIAGONAL PREPA</t>
        </is>
      </c>
      <c r="N315" t="n">
        <v>2022</v>
      </c>
      <c r="O315" t="inlineStr">
        <is>
          <t>PAGADO 2</t>
        </is>
      </c>
      <c r="P315" t="inlineStr">
        <is>
          <t>PAGADO 2</t>
        </is>
      </c>
      <c r="Q315" t="inlineStr">
        <is>
          <t>PAGADO 2</t>
        </is>
      </c>
      <c r="R315" t="inlineStr">
        <is>
          <t>PAGADO 2</t>
        </is>
      </c>
      <c r="S315" t="inlineStr">
        <is>
          <t>PAGADO 2</t>
        </is>
      </c>
    </row>
    <row r="316">
      <c r="B316" s="423" t="n">
        <v>314</v>
      </c>
      <c r="C316" t="inlineStr">
        <is>
          <t>PELAEZ JUAREZ JUAN GABRIEL</t>
        </is>
      </c>
      <c r="D316" s="540" t="n">
        <v>300</v>
      </c>
      <c r="E316" s="541" t="n">
        <v>150</v>
      </c>
      <c r="F316" s="423" t="n">
        <v>1</v>
      </c>
      <c r="G316" s="563" t="n">
        <v>320</v>
      </c>
      <c r="H316" s="423" t="n"/>
      <c r="J316" s="117" t="n"/>
      <c r="M316" t="inlineStr">
        <is>
          <t>17 SUR ENTRE 11 Y 13 PTE.</t>
        </is>
      </c>
      <c r="N316" t="n">
        <v>2022</v>
      </c>
      <c r="O316" t="inlineStr">
        <is>
          <t>PAGADO</t>
        </is>
      </c>
      <c r="P316" t="inlineStr">
        <is>
          <t>PAGADO</t>
        </is>
      </c>
      <c r="Q316" t="inlineStr">
        <is>
          <t>PAGADO</t>
        </is>
      </c>
      <c r="R316" t="inlineStr">
        <is>
          <t>PAGADO</t>
        </is>
      </c>
    </row>
    <row r="317">
      <c r="B317" s="423" t="n">
        <v>315</v>
      </c>
      <c r="C317" t="inlineStr">
        <is>
          <t>PELAEZ JUAREZ MARIA DE LOURDES</t>
        </is>
      </c>
      <c r="D317" s="540" t="n"/>
      <c r="E317" s="541" t="n"/>
      <c r="F317" s="423" t="n">
        <v>1</v>
      </c>
      <c r="G317" s="563" t="n">
        <v>320</v>
      </c>
      <c r="H317" s="423" t="n"/>
      <c r="J317" s="117" t="n"/>
      <c r="M317" t="inlineStr">
        <is>
          <t xml:space="preserve">17 SUR ENTRE 11 Y 13 PTE. </t>
        </is>
      </c>
      <c r="N317" t="n">
        <v>2022</v>
      </c>
      <c r="O317" t="inlineStr">
        <is>
          <t>PAGADO</t>
        </is>
      </c>
      <c r="P317" t="inlineStr">
        <is>
          <t>PAGADO</t>
        </is>
      </c>
    </row>
    <row r="318">
      <c r="B318" s="423" t="n">
        <v>316</v>
      </c>
      <c r="C318" t="inlineStr">
        <is>
          <t>PELAEZ JUAREZ JOSE LUIS</t>
        </is>
      </c>
      <c r="D318" s="540" t="n"/>
      <c r="E318" s="541" t="n"/>
      <c r="F318" s="423" t="n">
        <v>1</v>
      </c>
      <c r="G318" s="563" t="n">
        <v>320</v>
      </c>
      <c r="H318" s="423" t="n"/>
      <c r="J318" s="117" t="n"/>
      <c r="M318" t="inlineStr">
        <is>
          <t>17 SUR ENTRE 11 Y 13 PTE.</t>
        </is>
      </c>
      <c r="N318" t="n">
        <v>2021</v>
      </c>
      <c r="O318" t="inlineStr">
        <is>
          <t>PAGADO</t>
        </is>
      </c>
      <c r="P318" t="inlineStr">
        <is>
          <t>PAGADO</t>
        </is>
      </c>
      <c r="Q318" t="inlineStr">
        <is>
          <t>PAGADO</t>
        </is>
      </c>
      <c r="R318" t="inlineStr">
        <is>
          <t>PAGADO</t>
        </is>
      </c>
      <c r="S318" t="inlineStr">
        <is>
          <t>PAGADO</t>
        </is>
      </c>
      <c r="T318" t="inlineStr">
        <is>
          <t>PAGADO</t>
        </is>
      </c>
    </row>
    <row r="319">
      <c r="B319" s="423" t="n">
        <v>317</v>
      </c>
      <c r="C319" t="inlineStr">
        <is>
          <t>PELAEZ RIOS CARLOS</t>
        </is>
      </c>
      <c r="D319" s="540" t="n">
        <v>300</v>
      </c>
      <c r="E319" s="541" t="n">
        <v>150</v>
      </c>
      <c r="F319" s="423" t="n">
        <v>2</v>
      </c>
      <c r="G319" s="563" t="n">
        <v>320</v>
      </c>
      <c r="H319" s="423" t="n"/>
      <c r="J319" s="117" t="n"/>
      <c r="M319" t="inlineStr">
        <is>
          <t>17 SUR ENTRE 17 PTE. Y CANAL</t>
        </is>
      </c>
      <c r="N319" t="n">
        <v>2022</v>
      </c>
    </row>
    <row r="320">
      <c r="B320" s="423" t="n">
        <v>318</v>
      </c>
      <c r="C320" t="inlineStr">
        <is>
          <t>PELAEZ RIOS DELIA</t>
        </is>
      </c>
      <c r="D320" s="540" t="n"/>
      <c r="E320" s="541" t="n">
        <v>150</v>
      </c>
      <c r="F320" s="423" t="n">
        <v>1</v>
      </c>
      <c r="G320" s="563" t="n">
        <v>320</v>
      </c>
      <c r="H320" s="423" t="n"/>
      <c r="I320" t="n">
        <v>1</v>
      </c>
      <c r="J320" s="117" t="n"/>
      <c r="M320" t="inlineStr">
        <is>
          <t>17 SUR 1105 ENTRE 11 Y 13 PTE.</t>
        </is>
      </c>
      <c r="N320" t="n">
        <v>2023</v>
      </c>
    </row>
    <row r="321">
      <c r="B321" s="423" t="n">
        <v>319</v>
      </c>
      <c r="C321" t="inlineStr">
        <is>
          <t>PELAEZ RIOS ESTEBAN</t>
        </is>
      </c>
      <c r="D321" s="540" t="n"/>
      <c r="E321" s="541" t="n"/>
      <c r="F321" s="423" t="n">
        <v>1</v>
      </c>
      <c r="G321" s="563" t="n">
        <v>320</v>
      </c>
      <c r="H321" s="423" t="n"/>
      <c r="J321" s="117" t="n"/>
      <c r="M321" t="inlineStr">
        <is>
          <t>17 SUR ENTRE 11 Y 13 PTE.</t>
        </is>
      </c>
      <c r="N321" t="n">
        <v>2023</v>
      </c>
    </row>
    <row r="322">
      <c r="B322" s="423" t="n">
        <v>320</v>
      </c>
      <c r="C322" t="inlineStr">
        <is>
          <t>PELAEZ RIOS IRENE</t>
        </is>
      </c>
      <c r="D322" s="540" t="n"/>
      <c r="E322" s="541" t="n"/>
      <c r="F322" s="423" t="n">
        <v>1</v>
      </c>
      <c r="G322" s="563" t="n">
        <v>320</v>
      </c>
      <c r="H322" s="423" t="n"/>
      <c r="J322" s="117" t="n"/>
      <c r="M322" t="inlineStr">
        <is>
          <t>17 PTE. ENTRE 15 Y 17 SUR</t>
        </is>
      </c>
      <c r="N322" t="n">
        <v>2020</v>
      </c>
      <c r="O322" t="inlineStr">
        <is>
          <t>PAGADO</t>
        </is>
      </c>
      <c r="P322" t="inlineStr">
        <is>
          <t>PAGADO</t>
        </is>
      </c>
      <c r="Q322" t="inlineStr">
        <is>
          <t>PAGADO</t>
        </is>
      </c>
      <c r="R322" t="inlineStr">
        <is>
          <t>PAGADO</t>
        </is>
      </c>
      <c r="S322" t="inlineStr">
        <is>
          <t>PAGADO</t>
        </is>
      </c>
      <c r="T322" t="inlineStr">
        <is>
          <t>PAGADO</t>
        </is>
      </c>
      <c r="U322" t="inlineStr">
        <is>
          <t>PAGADO</t>
        </is>
      </c>
      <c r="V322" t="inlineStr">
        <is>
          <t>PAGADO</t>
        </is>
      </c>
      <c r="W322" t="inlineStr">
        <is>
          <t>PAGADO</t>
        </is>
      </c>
      <c r="X322" t="inlineStr">
        <is>
          <t>PAGADO</t>
        </is>
      </c>
    </row>
    <row r="323">
      <c r="A323" t="inlineStr">
        <is>
          <t>VENDIO SU PREDIO</t>
        </is>
      </c>
      <c r="B323" s="423" t="n">
        <v>321</v>
      </c>
      <c r="C323" t="inlineStr">
        <is>
          <t>PELAEZ RIOS JOSEFINA</t>
        </is>
      </c>
      <c r="D323" s="540" t="n"/>
      <c r="E323" s="541" t="n"/>
      <c r="F323" s="423" t="n">
        <v>1</v>
      </c>
      <c r="G323" s="669" t="inlineStr">
        <is>
          <t>CANCELADA</t>
        </is>
      </c>
      <c r="H323" s="423" t="n"/>
      <c r="J323" s="117" t="n"/>
      <c r="M323" t="inlineStr">
        <is>
          <t>17 SUR ENTRE 17 PTE Y CANAL</t>
        </is>
      </c>
      <c r="N323" t="n">
        <v>2011</v>
      </c>
      <c r="O323" t="inlineStr">
        <is>
          <t xml:space="preserve">PAGO  DE ENERO 2011 A JULIO 2016  </t>
        </is>
      </c>
      <c r="R323" t="inlineStr">
        <is>
          <t>CANCELADA</t>
        </is>
      </c>
    </row>
    <row r="324">
      <c r="B324" s="423" t="n">
        <v>322</v>
      </c>
      <c r="C324" t="inlineStr">
        <is>
          <t>PELAEZ RIOS JOSEFINA</t>
        </is>
      </c>
      <c r="D324" s="540" t="n">
        <v>300</v>
      </c>
      <c r="E324" s="541" t="n">
        <v>150</v>
      </c>
      <c r="F324" s="423" t="n">
        <v>1</v>
      </c>
      <c r="G324" s="563" t="n">
        <v>320</v>
      </c>
      <c r="H324" s="423" t="n"/>
      <c r="J324" s="117" t="n"/>
      <c r="M324" t="inlineStr">
        <is>
          <t xml:space="preserve">17 SUR ENTRE 11 Y 13 PTE. </t>
        </is>
      </c>
      <c r="N324" t="n">
        <v>2022</v>
      </c>
      <c r="O324" t="inlineStr">
        <is>
          <t>PAGADO</t>
        </is>
      </c>
      <c r="P324" t="inlineStr">
        <is>
          <t>PAGADO</t>
        </is>
      </c>
      <c r="Q324" t="inlineStr">
        <is>
          <t>PAGADO</t>
        </is>
      </c>
      <c r="R324" t="inlineStr">
        <is>
          <t>PAGADO</t>
        </is>
      </c>
      <c r="S324" t="inlineStr">
        <is>
          <t>PAGADO</t>
        </is>
      </c>
      <c r="T324" t="inlineStr">
        <is>
          <t>PAGADO</t>
        </is>
      </c>
      <c r="U324" t="inlineStr">
        <is>
          <t>PAGADO</t>
        </is>
      </c>
    </row>
    <row r="325">
      <c r="B325" s="423" t="n">
        <v>323</v>
      </c>
      <c r="C325" t="inlineStr">
        <is>
          <t>PELAEZ VAZQUEZ JOEL</t>
        </is>
      </c>
      <c r="D325" s="540" t="n">
        <v>300</v>
      </c>
      <c r="E325" s="541" t="n">
        <v>150</v>
      </c>
      <c r="F325" s="423" t="n">
        <v>1</v>
      </c>
      <c r="G325" s="563" t="n">
        <v>320</v>
      </c>
      <c r="H325" s="423" t="n"/>
      <c r="J325" s="117" t="n"/>
      <c r="M325" t="inlineStr">
        <is>
          <t>15 SUR ENTRE 15 Y 17 PTE.</t>
        </is>
      </c>
      <c r="N325" t="n">
        <v>2022</v>
      </c>
    </row>
    <row r="326">
      <c r="B326" s="423" t="n">
        <v>324</v>
      </c>
      <c r="C326" t="inlineStr">
        <is>
          <t>PELAEZ VAZQUEZ MIGUEL ANGEL</t>
        </is>
      </c>
      <c r="D326" s="540" t="n">
        <v>300</v>
      </c>
      <c r="E326" s="541" t="n">
        <v>150</v>
      </c>
      <c r="F326" s="423" t="n">
        <v>1</v>
      </c>
      <c r="G326" s="563" t="n">
        <v>320</v>
      </c>
      <c r="H326" s="423" t="n"/>
      <c r="J326" s="117" t="n"/>
      <c r="M326" t="inlineStr">
        <is>
          <t>15 SUR ENTRE 15 Y 17 PTE.</t>
        </is>
      </c>
      <c r="N326" t="n">
        <v>2023</v>
      </c>
      <c r="O326" t="inlineStr">
        <is>
          <t>PENDIENTE ASISTENCIAS</t>
        </is>
      </c>
    </row>
    <row r="327">
      <c r="B327" s="423" t="n">
        <v>325</v>
      </c>
      <c r="C327" t="inlineStr">
        <is>
          <t>PELAEZ JIMENEZ YOLANDA</t>
        </is>
      </c>
      <c r="D327" s="540" t="n"/>
      <c r="E327" s="541" t="n"/>
      <c r="F327" s="423" t="n">
        <v>1</v>
      </c>
      <c r="G327" s="563" t="n">
        <v>320</v>
      </c>
      <c r="H327" s="423" t="n"/>
      <c r="J327" s="117" t="n"/>
      <c r="M327" t="inlineStr">
        <is>
          <t>13 SUR ENTRE 19 Y 21 PTE.</t>
        </is>
      </c>
      <c r="N327" t="n">
        <v>2022</v>
      </c>
      <c r="O327" t="inlineStr">
        <is>
          <t>PAGADO</t>
        </is>
      </c>
      <c r="P327" t="inlineStr">
        <is>
          <t>PAGADO</t>
        </is>
      </c>
      <c r="Q327" t="inlineStr">
        <is>
          <t>PAGADO</t>
        </is>
      </c>
      <c r="R327" t="inlineStr">
        <is>
          <t>PAGADO</t>
        </is>
      </c>
      <c r="S327" t="inlineStr">
        <is>
          <t>PAGADO</t>
        </is>
      </c>
      <c r="T327" t="inlineStr">
        <is>
          <t>PAGADO</t>
        </is>
      </c>
      <c r="U327" t="inlineStr">
        <is>
          <t>PAGADO</t>
        </is>
      </c>
      <c r="V327" t="inlineStr">
        <is>
          <t>PAGADO</t>
        </is>
      </c>
      <c r="W327" t="inlineStr">
        <is>
          <t>PAGADO</t>
        </is>
      </c>
    </row>
    <row r="328">
      <c r="B328" s="423" t="n">
        <v>326</v>
      </c>
      <c r="C328" t="inlineStr">
        <is>
          <t>PERALTA TENTLE JUAN</t>
        </is>
      </c>
      <c r="D328" s="540" t="n">
        <v>300</v>
      </c>
      <c r="E328" s="541" t="n">
        <v>150</v>
      </c>
      <c r="F328" s="423" t="n">
        <v>1</v>
      </c>
      <c r="G328" s="563" t="n">
        <v>320</v>
      </c>
      <c r="H328" s="423" t="n"/>
      <c r="J328" s="117" t="n"/>
      <c r="K328" s="93" t="n"/>
      <c r="N328" t="n">
        <v>2022</v>
      </c>
    </row>
    <row r="329">
      <c r="B329" s="423" t="n">
        <v>327</v>
      </c>
      <c r="C329" t="inlineStr">
        <is>
          <t>PEREZ CASTRO ADALID</t>
        </is>
      </c>
      <c r="D329" s="540" t="n"/>
      <c r="E329" s="541" t="n"/>
      <c r="F329" s="423" t="n">
        <v>1</v>
      </c>
      <c r="G329" s="563" t="n"/>
      <c r="H329" s="423" t="n"/>
      <c r="J329" s="117" t="n"/>
      <c r="M329" t="inlineStr">
        <is>
          <t xml:space="preserve">AV 11 PONIENTE NO 706 ENTRE PRIV 7 SUR Y 7 SUR </t>
        </is>
      </c>
      <c r="N329" t="n">
        <v>2023</v>
      </c>
    </row>
    <row r="330">
      <c r="B330" s="423" t="n">
        <v>328</v>
      </c>
      <c r="C330" t="inlineStr">
        <is>
          <t>PEREZ FLORES JAIME</t>
        </is>
      </c>
      <c r="D330" s="540" t="n">
        <v>300</v>
      </c>
      <c r="E330" s="541" t="n"/>
      <c r="F330" s="423" t="n">
        <v>1</v>
      </c>
      <c r="G330" s="563" t="n">
        <v>320</v>
      </c>
      <c r="H330" s="423" t="inlineStr">
        <is>
          <t>NO</t>
        </is>
      </c>
      <c r="J330" s="117" t="n"/>
      <c r="M330" t="inlineStr">
        <is>
          <t>21 PTE. PRIVADA 7 SUR XOCHITLAN</t>
        </is>
      </c>
      <c r="N330" t="n">
        <v>2017</v>
      </c>
      <c r="O330" t="inlineStr">
        <is>
          <t>PAGADO</t>
        </is>
      </c>
      <c r="P330" t="inlineStr">
        <is>
          <t>PAGADO</t>
        </is>
      </c>
      <c r="Q330" t="inlineStr">
        <is>
          <t>PAGADO</t>
        </is>
      </c>
      <c r="R330" t="inlineStr">
        <is>
          <t>PAGADO</t>
        </is>
      </c>
      <c r="S330" t="inlineStr">
        <is>
          <t>PAGADO</t>
        </is>
      </c>
      <c r="T330" t="inlineStr">
        <is>
          <t>PAGADO</t>
        </is>
      </c>
      <c r="U330" t="inlineStr">
        <is>
          <t>PAGADO</t>
        </is>
      </c>
      <c r="V330" t="inlineStr">
        <is>
          <t>PAGADO</t>
        </is>
      </c>
      <c r="W330" t="inlineStr">
        <is>
          <t>PAGADO</t>
        </is>
      </c>
      <c r="X330" t="inlineStr">
        <is>
          <t>PAGADO</t>
        </is>
      </c>
    </row>
    <row r="331">
      <c r="B331" s="423" t="n">
        <v>329</v>
      </c>
      <c r="C331" t="inlineStr">
        <is>
          <t>PEREZ GALINDO ROSA</t>
        </is>
      </c>
      <c r="D331" s="540" t="n">
        <v>300</v>
      </c>
      <c r="E331" s="541" t="n"/>
      <c r="F331" s="423" t="n">
        <v>1</v>
      </c>
      <c r="G331" s="563" t="n">
        <v>320</v>
      </c>
      <c r="H331" s="423" t="n"/>
      <c r="J331" s="117" t="n"/>
      <c r="M331" t="inlineStr">
        <is>
          <t>PRV 7 SUR NO. 1112</t>
        </is>
      </c>
      <c r="N331" t="n">
        <v>2022</v>
      </c>
      <c r="O331" t="inlineStr">
        <is>
          <t>PAGADO</t>
        </is>
      </c>
      <c r="P331" t="inlineStr">
        <is>
          <t>PAGADO</t>
        </is>
      </c>
      <c r="Q331" t="inlineStr">
        <is>
          <t>PAGADO</t>
        </is>
      </c>
      <c r="R331" t="inlineStr">
        <is>
          <t>PAGADO</t>
        </is>
      </c>
      <c r="S331" t="inlineStr">
        <is>
          <t>PAGADO</t>
        </is>
      </c>
      <c r="T331" t="inlineStr">
        <is>
          <t>PAGADO</t>
        </is>
      </c>
      <c r="U331" t="inlineStr">
        <is>
          <t>PAGADO</t>
        </is>
      </c>
      <c r="V331" t="inlineStr">
        <is>
          <t>PAGADO</t>
        </is>
      </c>
      <c r="W331" t="inlineStr">
        <is>
          <t>PAGADO</t>
        </is>
      </c>
      <c r="X331" t="inlineStr">
        <is>
          <t>PAGADO</t>
        </is>
      </c>
      <c r="Y331" t="inlineStr">
        <is>
          <t>PAGADO</t>
        </is>
      </c>
    </row>
    <row r="332" customFormat="1" s="147">
      <c r="A332" s="147" t="inlineStr">
        <is>
          <t>NO PAGA AGUA INCAPACITADA</t>
        </is>
      </c>
      <c r="B332" s="145" t="n">
        <v>330</v>
      </c>
      <c r="C332" s="147" t="inlineStr">
        <is>
          <t xml:space="preserve">PORRAS HUERTA MARIA DE LOS ANGELES </t>
        </is>
      </c>
      <c r="D332" s="664" t="n"/>
      <c r="E332" s="665" t="n"/>
      <c r="F332" s="145" t="n">
        <v>1</v>
      </c>
      <c r="G332" s="666" t="n"/>
      <c r="H332" s="145" t="n"/>
      <c r="I332" s="147" t="n"/>
      <c r="J332" s="148" t="n"/>
      <c r="M332" s="147" t="inlineStr">
        <is>
          <t xml:space="preserve">21 PTE. ENTRE 9 Y 11 SUR </t>
        </is>
      </c>
      <c r="N332" s="147" t="n">
        <v>2014</v>
      </c>
      <c r="O332" s="147" t="inlineStr">
        <is>
          <t>PAGADO</t>
        </is>
      </c>
      <c r="P332" s="147" t="inlineStr">
        <is>
          <t>PAGADO</t>
        </is>
      </c>
    </row>
    <row r="333">
      <c r="B333" s="423" t="n">
        <v>331</v>
      </c>
      <c r="C333" t="inlineStr">
        <is>
          <t>RAMIREZ CASTRO  JOSE MARINO</t>
        </is>
      </c>
      <c r="D333" s="540" t="n"/>
      <c r="E333" s="541" t="n">
        <v>150</v>
      </c>
      <c r="F333" s="423" t="n">
        <v>1</v>
      </c>
      <c r="G333" s="563" t="n">
        <v>320</v>
      </c>
      <c r="H333" s="423" t="n"/>
      <c r="J333" s="117" t="inlineStr">
        <is>
          <t>2 INQ HASTA SEP 2017 DA DE BAJA UN INQUILINO A PARTIR DE ENERO DE 2020.</t>
        </is>
      </c>
      <c r="M333" t="inlineStr">
        <is>
          <t>PRIVADA 7 SUR ENTRE 13 Y 15 PTE.</t>
        </is>
      </c>
      <c r="N333" t="n">
        <v>2022</v>
      </c>
      <c r="O333" t="inlineStr">
        <is>
          <t>PAGADO</t>
        </is>
      </c>
      <c r="P333" t="inlineStr">
        <is>
          <t>PAGADO</t>
        </is>
      </c>
      <c r="Q333" t="inlineStr">
        <is>
          <t>PAGADO</t>
        </is>
      </c>
      <c r="R333" t="inlineStr">
        <is>
          <t>PAGADO</t>
        </is>
      </c>
      <c r="S333" t="inlineStr">
        <is>
          <t>PAGADO</t>
        </is>
      </c>
      <c r="T333" t="inlineStr">
        <is>
          <t>PAGADO</t>
        </is>
      </c>
      <c r="U333" t="inlineStr">
        <is>
          <t>PAGADO</t>
        </is>
      </c>
      <c r="V333" t="inlineStr">
        <is>
          <t>PAGADO</t>
        </is>
      </c>
    </row>
    <row r="334">
      <c r="B334" s="423" t="n">
        <v>332</v>
      </c>
      <c r="C334" t="inlineStr">
        <is>
          <t>RAMIREZ GONZALEZ EVERARDO</t>
        </is>
      </c>
      <c r="D334" s="540" t="n"/>
      <c r="E334" s="541" t="n"/>
      <c r="F334" s="423" t="n">
        <v>1</v>
      </c>
      <c r="G334" s="563" t="n">
        <v>620</v>
      </c>
      <c r="H334" s="423" t="n"/>
      <c r="J334" s="117" t="n"/>
      <c r="M334" t="inlineStr">
        <is>
          <t>11 SUR ENTRE 13 Y 15 PTE.</t>
        </is>
      </c>
      <c r="N334" t="n">
        <v>2019</v>
      </c>
    </row>
    <row r="335">
      <c r="B335" s="423" t="n">
        <v>333</v>
      </c>
      <c r="C335" t="inlineStr">
        <is>
          <t>RAMIREZ RODRIGUEZ ANA MARIA</t>
        </is>
      </c>
      <c r="D335" s="540" t="n"/>
      <c r="E335" s="541" t="n"/>
      <c r="F335" s="423" t="n"/>
      <c r="G335" s="563" t="n">
        <v>320</v>
      </c>
      <c r="H335" s="423" t="n"/>
      <c r="I335" t="n">
        <v>1</v>
      </c>
      <c r="J335" s="117" t="n"/>
      <c r="M335" t="inlineStr">
        <is>
          <t>15 SUR ENTRE 13 Y 15 PTE.</t>
        </is>
      </c>
      <c r="N335" t="n">
        <v>2020</v>
      </c>
    </row>
    <row r="336">
      <c r="B336" s="423" t="n">
        <v>334</v>
      </c>
      <c r="C336" t="inlineStr">
        <is>
          <t xml:space="preserve">RAMIREZ RODRIGUEZ SANDRA </t>
        </is>
      </c>
      <c r="D336" s="540" t="n"/>
      <c r="E336" s="541" t="n"/>
      <c r="F336" s="423" t="n"/>
      <c r="G336" s="563" t="n">
        <v>320</v>
      </c>
      <c r="H336" s="423" t="n"/>
      <c r="I336" t="n">
        <v>1</v>
      </c>
      <c r="J336" s="117" t="n"/>
      <c r="M336" t="inlineStr">
        <is>
          <t>15 SUR ENTRE 15 Y 17 PTE.</t>
        </is>
      </c>
      <c r="N336" t="n">
        <v>2019</v>
      </c>
      <c r="O336" t="inlineStr">
        <is>
          <t>PAGADO</t>
        </is>
      </c>
      <c r="P336" t="inlineStr">
        <is>
          <t>PAGADO</t>
        </is>
      </c>
      <c r="Q336" t="inlineStr">
        <is>
          <t>PAGADO</t>
        </is>
      </c>
      <c r="R336" t="inlineStr">
        <is>
          <t>PAGADO</t>
        </is>
      </c>
      <c r="S336" t="inlineStr">
        <is>
          <t>PAGADO</t>
        </is>
      </c>
      <c r="T336" t="inlineStr">
        <is>
          <t>PAGADO</t>
        </is>
      </c>
      <c r="U336" t="inlineStr">
        <is>
          <t>PAGADO</t>
        </is>
      </c>
      <c r="V336" t="inlineStr">
        <is>
          <t>PAGADO</t>
        </is>
      </c>
      <c r="W336" t="inlineStr">
        <is>
          <t>PAGADO</t>
        </is>
      </c>
      <c r="X336" t="inlineStr">
        <is>
          <t>PAGADO</t>
        </is>
      </c>
      <c r="Y336" t="inlineStr">
        <is>
          <t>PAGADO</t>
        </is>
      </c>
    </row>
    <row r="337">
      <c r="B337" s="423" t="n">
        <v>335</v>
      </c>
      <c r="C337" t="inlineStr">
        <is>
          <t>RAMIREZ RODRIGUEZ SULLY</t>
        </is>
      </c>
      <c r="D337" s="540" t="n"/>
      <c r="E337" s="541" t="n"/>
      <c r="F337" s="423" t="n">
        <v>1</v>
      </c>
      <c r="G337" s="563" t="n">
        <v>320</v>
      </c>
      <c r="H337" s="423" t="n"/>
      <c r="J337" s="117" t="n"/>
      <c r="M337" t="inlineStr">
        <is>
          <t xml:space="preserve">21 PTE Y 15 SUR </t>
        </is>
      </c>
      <c r="N337" t="n">
        <v>2019</v>
      </c>
      <c r="O337" t="inlineStr">
        <is>
          <t>PAGADO</t>
        </is>
      </c>
      <c r="P337" t="inlineStr">
        <is>
          <t>PAGADO</t>
        </is>
      </c>
      <c r="Q337" t="inlineStr">
        <is>
          <t>PAGADO</t>
        </is>
      </c>
      <c r="R337" t="inlineStr">
        <is>
          <t>PAGADO</t>
        </is>
      </c>
      <c r="S337" t="inlineStr">
        <is>
          <t>PAGADO</t>
        </is>
      </c>
      <c r="T337" t="inlineStr">
        <is>
          <t>PAGADO</t>
        </is>
      </c>
      <c r="U337" t="inlineStr">
        <is>
          <t>PAGADO</t>
        </is>
      </c>
      <c r="V337" t="inlineStr">
        <is>
          <t>PAGADO</t>
        </is>
      </c>
      <c r="W337" t="inlineStr">
        <is>
          <t>PAGADO</t>
        </is>
      </c>
    </row>
    <row r="338">
      <c r="A338" t="inlineStr">
        <is>
          <t>YA NO VIVE EL DUEÑO DE A TOMA EN EL DOMICILIO Y  SU ESPOSA VIVE SOLA Y MUY ENFERMA</t>
        </is>
      </c>
      <c r="B338" s="423" t="n">
        <v>336</v>
      </c>
      <c r="C338" t="inlineStr">
        <is>
          <t>RAMOS LOPEZ LUCIO</t>
        </is>
      </c>
      <c r="D338" s="540" t="n"/>
      <c r="E338" s="541" t="n"/>
      <c r="F338" s="423" t="n">
        <v>1</v>
      </c>
      <c r="G338" s="563" t="n"/>
      <c r="H338" s="423" t="n"/>
      <c r="J338" s="117" t="n"/>
      <c r="M338" t="inlineStr">
        <is>
          <t xml:space="preserve">CALLE 9 SUR NO 1504 ENRE 15 Y 17 </t>
        </is>
      </c>
      <c r="N338" t="n">
        <v>2021</v>
      </c>
    </row>
    <row r="339">
      <c r="B339" s="423" t="n">
        <v>337</v>
      </c>
      <c r="C339" t="inlineStr">
        <is>
          <t>REYES CARRERA FRANCISCO</t>
        </is>
      </c>
      <c r="D339" s="540" t="n"/>
      <c r="E339" s="541" t="n"/>
      <c r="F339" s="423" t="n">
        <v>1</v>
      </c>
      <c r="G339" s="563" t="n">
        <v>320</v>
      </c>
      <c r="H339" s="423" t="n"/>
      <c r="J339" s="117" t="n"/>
      <c r="M339" t="inlineStr">
        <is>
          <t>13 PTE. NO. 1303 ENTRE 15 Y 17 PTE.</t>
        </is>
      </c>
      <c r="N339" t="n">
        <v>2019</v>
      </c>
      <c r="O339" t="inlineStr">
        <is>
          <t>PAGADO</t>
        </is>
      </c>
      <c r="P339" t="inlineStr">
        <is>
          <t>PAGADO</t>
        </is>
      </c>
      <c r="Q339" t="inlineStr">
        <is>
          <t>PAGADO</t>
        </is>
      </c>
      <c r="R339" t="inlineStr">
        <is>
          <t>PAGADO</t>
        </is>
      </c>
      <c r="S339" t="inlineStr">
        <is>
          <t>PAGADO</t>
        </is>
      </c>
      <c r="T339" t="inlineStr">
        <is>
          <t>PAGADO</t>
        </is>
      </c>
      <c r="U339" t="inlineStr">
        <is>
          <t>PAGADO</t>
        </is>
      </c>
      <c r="V339" t="inlineStr">
        <is>
          <t>PAGADO</t>
        </is>
      </c>
    </row>
    <row r="340">
      <c r="A340" t="inlineStr">
        <is>
          <t>CANCELADA</t>
        </is>
      </c>
      <c r="B340" s="423" t="n">
        <v>338</v>
      </c>
      <c r="C340" s="98" t="inlineStr">
        <is>
          <t>REYES TELLEZ AMELIA</t>
        </is>
      </c>
      <c r="D340" s="670" t="n"/>
      <c r="E340" s="671" t="n"/>
      <c r="F340" s="423" t="n"/>
      <c r="G340" s="563" t="n"/>
      <c r="H340" s="423" t="n"/>
      <c r="I340" t="n">
        <v>1</v>
      </c>
      <c r="J340" s="117" t="n"/>
      <c r="M340" t="inlineStr">
        <is>
          <t>15 SUR ENTRE 13 Y 15 PTE.</t>
        </is>
      </c>
      <c r="N340" t="n">
        <v>2012</v>
      </c>
      <c r="O340" t="inlineStr">
        <is>
          <t>PAGADO</t>
        </is>
      </c>
      <c r="P340" t="inlineStr">
        <is>
          <t>PAGADO</t>
        </is>
      </c>
      <c r="Q340" t="inlineStr">
        <is>
          <t>PAGADO</t>
        </is>
      </c>
      <c r="R340" t="inlineStr">
        <is>
          <t>PAGADO</t>
        </is>
      </c>
      <c r="S340" t="inlineStr">
        <is>
          <t>PAGADO</t>
        </is>
      </c>
      <c r="T340" t="inlineStr">
        <is>
          <t>PAGADO</t>
        </is>
      </c>
    </row>
    <row r="341">
      <c r="B341" s="423" t="n">
        <v>339</v>
      </c>
      <c r="C341" s="98" t="inlineStr">
        <is>
          <t>REYES TELLEZ GUADALUPE</t>
        </is>
      </c>
      <c r="D341" s="670" t="n"/>
      <c r="E341" s="671" t="n"/>
      <c r="F341" s="423" t="n">
        <v>1</v>
      </c>
      <c r="G341" s="563" t="n"/>
      <c r="H341" s="423" t="n"/>
      <c r="J341" s="117" t="n"/>
      <c r="M341" t="inlineStr">
        <is>
          <t>15 SUR ENTRE 13 Y 15 PTE-</t>
        </is>
      </c>
      <c r="N341" t="n">
        <v>2020</v>
      </c>
      <c r="O341" t="inlineStr">
        <is>
          <t>PAGADO</t>
        </is>
      </c>
      <c r="P341" t="inlineStr">
        <is>
          <t>PAGADO</t>
        </is>
      </c>
      <c r="Q341" t="inlineStr">
        <is>
          <t>PAGADO</t>
        </is>
      </c>
      <c r="R341" t="inlineStr">
        <is>
          <t>PAGADO</t>
        </is>
      </c>
      <c r="S341" t="inlineStr">
        <is>
          <t>PAGADO</t>
        </is>
      </c>
      <c r="T341" t="inlineStr">
        <is>
          <t>PAGADO</t>
        </is>
      </c>
      <c r="U341" t="inlineStr">
        <is>
          <t>PAGADO</t>
        </is>
      </c>
      <c r="V341" t="inlineStr">
        <is>
          <t>PAGADO</t>
        </is>
      </c>
      <c r="W341" t="inlineStr">
        <is>
          <t>PAGADO</t>
        </is>
      </c>
      <c r="X341" t="inlineStr">
        <is>
          <t>PAGADO</t>
        </is>
      </c>
    </row>
    <row r="342">
      <c r="B342" s="423" t="n">
        <v>340</v>
      </c>
      <c r="C342" s="98" t="inlineStr">
        <is>
          <t>REYES TELLEZ ROSA</t>
        </is>
      </c>
      <c r="D342" s="670" t="n">
        <v>300</v>
      </c>
      <c r="E342" s="671" t="n"/>
      <c r="F342" s="423" t="n">
        <v>1</v>
      </c>
      <c r="G342" s="563" t="n">
        <v>320</v>
      </c>
      <c r="H342" s="423" t="n"/>
      <c r="J342" s="117" t="n">
        <v>1</v>
      </c>
      <c r="M342" t="inlineStr">
        <is>
          <t xml:space="preserve">15 SUR ENTRE 13 Y 15 PTE. </t>
        </is>
      </c>
      <c r="N342" t="n">
        <v>2022</v>
      </c>
      <c r="O342" t="inlineStr">
        <is>
          <t>PAGADO</t>
        </is>
      </c>
      <c r="P342" t="inlineStr">
        <is>
          <t>PAGADO</t>
        </is>
      </c>
      <c r="Q342" t="inlineStr">
        <is>
          <t>PAGADO</t>
        </is>
      </c>
      <c r="R342" t="inlineStr">
        <is>
          <t>PAGADO</t>
        </is>
      </c>
      <c r="S342" t="inlineStr">
        <is>
          <t>PAGADO</t>
        </is>
      </c>
    </row>
    <row r="343">
      <c r="B343" s="423" t="n">
        <v>341</v>
      </c>
      <c r="C343" s="98" t="inlineStr">
        <is>
          <t>RODRIGUEZ AVELINO ARTURO</t>
        </is>
      </c>
      <c r="D343" s="670" t="n">
        <v>300</v>
      </c>
      <c r="E343" s="671" t="n">
        <v>150</v>
      </c>
      <c r="F343" s="423" t="n"/>
      <c r="G343" s="563" t="n">
        <v>320</v>
      </c>
      <c r="H343" s="423" t="inlineStr">
        <is>
          <t>NO</t>
        </is>
      </c>
      <c r="I343" t="n">
        <v>1</v>
      </c>
      <c r="J343" s="117" t="n"/>
      <c r="M343" t="inlineStr">
        <is>
          <t>21 PTE.</t>
        </is>
      </c>
      <c r="N343" t="n">
        <v>2023</v>
      </c>
    </row>
    <row r="344">
      <c r="B344" s="423" t="n">
        <v>342</v>
      </c>
      <c r="C344" s="98" t="inlineStr">
        <is>
          <t xml:space="preserve">RODRIGUEZ AVELINO JOSE FABIAN </t>
        </is>
      </c>
      <c r="D344" s="670" t="n">
        <v>300</v>
      </c>
      <c r="E344" s="671" t="n"/>
      <c r="F344" s="423" t="n"/>
      <c r="G344" s="563" t="n">
        <v>320</v>
      </c>
      <c r="H344" s="423" t="inlineStr">
        <is>
          <t>NO</t>
        </is>
      </c>
      <c r="I344" t="n">
        <v>1</v>
      </c>
      <c r="J344" s="117" t="n"/>
      <c r="M344" t="inlineStr">
        <is>
          <t>7 SUR ENTRE 19 Y 21 PTE</t>
        </is>
      </c>
      <c r="N344" t="n">
        <v>2022</v>
      </c>
    </row>
    <row r="345">
      <c r="B345" s="423" t="n">
        <v>343</v>
      </c>
      <c r="C345" s="98" t="inlineStr">
        <is>
          <t>MONTIEL JIMENEZ OSCAR</t>
        </is>
      </c>
      <c r="D345" s="670" t="n"/>
      <c r="E345" s="671" t="n"/>
      <c r="F345" s="423" t="n"/>
      <c r="G345" s="563" t="n"/>
      <c r="H345" s="423" t="n"/>
      <c r="I345" t="n">
        <v>1</v>
      </c>
      <c r="J345" s="117" t="n"/>
      <c r="N345" t="n">
        <v>2020</v>
      </c>
      <c r="O345" t="inlineStr">
        <is>
          <t>PAGADO</t>
        </is>
      </c>
      <c r="P345" t="inlineStr">
        <is>
          <t>PAGADO</t>
        </is>
      </c>
      <c r="Q345" t="inlineStr">
        <is>
          <t>PAGADO</t>
        </is>
      </c>
      <c r="R345" t="inlineStr">
        <is>
          <t>PAGADO</t>
        </is>
      </c>
      <c r="S345" t="inlineStr">
        <is>
          <t>PAGADO</t>
        </is>
      </c>
      <c r="T345" t="inlineStr">
        <is>
          <t>PAGADO</t>
        </is>
      </c>
      <c r="U345" t="inlineStr">
        <is>
          <t>PAGADO</t>
        </is>
      </c>
      <c r="W345" t="inlineStr">
        <is>
          <t>PAGADO</t>
        </is>
      </c>
      <c r="X345" t="inlineStr">
        <is>
          <t>PAGADO</t>
        </is>
      </c>
      <c r="Y345" t="inlineStr">
        <is>
          <t>PAGADO</t>
        </is>
      </c>
      <c r="Z345" t="inlineStr">
        <is>
          <t>PAGADO</t>
        </is>
      </c>
    </row>
    <row r="346">
      <c r="B346" s="423" t="n">
        <v>344</v>
      </c>
      <c r="C346" t="inlineStr">
        <is>
          <t>RODRIGUEZ CASTRO SERGIO</t>
        </is>
      </c>
      <c r="D346" s="540" t="n">
        <v>300</v>
      </c>
      <c r="E346" s="541" t="n"/>
      <c r="F346" s="423" t="n">
        <v>1</v>
      </c>
      <c r="G346" s="563" t="n">
        <v>320</v>
      </c>
      <c r="H346" s="423" t="n"/>
      <c r="J346" s="117" t="n"/>
      <c r="M346" t="inlineStr">
        <is>
          <t xml:space="preserve">15 SUR ENTRE 13 Y 15 PTE. </t>
        </is>
      </c>
      <c r="N346" t="n">
        <v>2023</v>
      </c>
    </row>
    <row r="347">
      <c r="B347" s="423" t="n">
        <v>345</v>
      </c>
      <c r="C347" s="98" t="inlineStr">
        <is>
          <t>RODRIGUEZ CRISTOBAL MARIA FELIX</t>
        </is>
      </c>
      <c r="D347" s="670" t="n"/>
      <c r="E347" s="671" t="n"/>
      <c r="F347" s="423" t="n">
        <v>1</v>
      </c>
      <c r="G347" s="563" t="n"/>
      <c r="H347" s="423" t="n"/>
      <c r="J347" s="117" t="n"/>
      <c r="M347" t="inlineStr">
        <is>
          <t>9 SUR ENTRE 15 Y 17 PTE.</t>
        </is>
      </c>
      <c r="N347" t="n">
        <v>2022</v>
      </c>
    </row>
    <row r="348">
      <c r="B348" s="423" t="n">
        <v>346</v>
      </c>
      <c r="C348" t="inlineStr">
        <is>
          <t>RODRIGUEZ CRUZ SERGIO ABEL</t>
        </is>
      </c>
      <c r="D348" s="540" t="n"/>
      <c r="E348" s="541" t="n"/>
      <c r="F348" s="423" t="n"/>
      <c r="G348" s="563" t="n">
        <v>320</v>
      </c>
      <c r="H348" s="423" t="n"/>
      <c r="I348" t="n">
        <v>1</v>
      </c>
      <c r="J348" s="117" t="n"/>
      <c r="M348" t="inlineStr">
        <is>
          <t>13 SUR ENTRE 13 Y 15 PTE.</t>
        </is>
      </c>
      <c r="N348" t="n">
        <v>2021</v>
      </c>
      <c r="O348" t="inlineStr">
        <is>
          <t>PAGADO</t>
        </is>
      </c>
      <c r="P348" t="inlineStr">
        <is>
          <t>PAGADO</t>
        </is>
      </c>
      <c r="Q348" t="inlineStr">
        <is>
          <t>PAGADO</t>
        </is>
      </c>
      <c r="R348" t="inlineStr">
        <is>
          <t>PAGADO</t>
        </is>
      </c>
      <c r="S348" t="inlineStr">
        <is>
          <t>PAGADO</t>
        </is>
      </c>
      <c r="T348" t="inlineStr">
        <is>
          <t>PAGADO</t>
        </is>
      </c>
    </row>
    <row r="349">
      <c r="B349" s="423" t="n">
        <v>347</v>
      </c>
      <c r="C349" t="inlineStr">
        <is>
          <t>RODRIGUEZ DE LOS SANTOS GUILLERMINA</t>
        </is>
      </c>
      <c r="D349" s="540" t="n">
        <v>300</v>
      </c>
      <c r="E349" s="541" t="n">
        <v>150</v>
      </c>
      <c r="F349" s="423" t="n"/>
      <c r="G349" s="563" t="n">
        <v>320</v>
      </c>
      <c r="H349" s="423" t="n"/>
      <c r="I349" t="n">
        <v>1</v>
      </c>
      <c r="J349" s="117" t="n"/>
      <c r="M349" t="inlineStr">
        <is>
          <t>17 PTE. ENTRE 19 SUR Y CANAL</t>
        </is>
      </c>
      <c r="N349" t="n">
        <v>2021</v>
      </c>
      <c r="T349" t="inlineStr">
        <is>
          <t>ALTA</t>
        </is>
      </c>
    </row>
    <row r="350">
      <c r="B350" s="423" t="n">
        <v>348</v>
      </c>
      <c r="C350" t="inlineStr">
        <is>
          <t>RODRIGUEZ DOROTEO CRISTOBAL</t>
        </is>
      </c>
      <c r="D350" s="540" t="n"/>
      <c r="E350" s="541" t="n"/>
      <c r="F350" s="423" t="n">
        <v>1</v>
      </c>
      <c r="G350" s="563" t="n">
        <v>320</v>
      </c>
      <c r="H350" s="423" t="n"/>
      <c r="J350" s="117" t="n"/>
      <c r="M350" t="inlineStr">
        <is>
          <t>21 PONIENTE ENTRE 13 Y 15 SUR</t>
        </is>
      </c>
      <c r="N350" t="n">
        <v>2020</v>
      </c>
    </row>
    <row r="351">
      <c r="B351" s="423" t="n">
        <v>349</v>
      </c>
      <c r="C351" t="inlineStr">
        <is>
          <t>RODRIGUEZ DOROTEO MARGARITA</t>
        </is>
      </c>
      <c r="D351" s="540" t="n"/>
      <c r="E351" s="541" t="n"/>
      <c r="F351" s="423" t="n">
        <v>2</v>
      </c>
      <c r="G351" s="563" t="n">
        <v>320</v>
      </c>
      <c r="H351" s="423" t="n"/>
      <c r="J351" s="117" t="n"/>
      <c r="M351" t="inlineStr">
        <is>
          <t xml:space="preserve">15 SUR ENTRE 13 Y 15 </t>
        </is>
      </c>
      <c r="N351" t="n">
        <v>2021</v>
      </c>
      <c r="O351" t="inlineStr">
        <is>
          <t>PAGADO 1</t>
        </is>
      </c>
      <c r="P351" t="inlineStr">
        <is>
          <t>PAGADO 1</t>
        </is>
      </c>
      <c r="Q351" t="inlineStr">
        <is>
          <t>PAGADO 1</t>
        </is>
      </c>
      <c r="R351" t="inlineStr">
        <is>
          <t>PAGADO 1</t>
        </is>
      </c>
      <c r="S351" t="inlineStr">
        <is>
          <t>PAGADO 1</t>
        </is>
      </c>
      <c r="T351" t="inlineStr">
        <is>
          <t>PAGADO 1</t>
        </is>
      </c>
      <c r="U351" t="inlineStr">
        <is>
          <t>PAGADO 1</t>
        </is>
      </c>
      <c r="V351" t="inlineStr">
        <is>
          <t>PAGADO 1</t>
        </is>
      </c>
      <c r="W351" t="inlineStr">
        <is>
          <t>PAGADO 1</t>
        </is>
      </c>
      <c r="X351" t="inlineStr">
        <is>
          <t>PAGADO 1</t>
        </is>
      </c>
      <c r="Y351" t="inlineStr">
        <is>
          <t>PAGADO 1</t>
        </is>
      </c>
      <c r="Z351" t="inlineStr">
        <is>
          <t>PAGADO 1</t>
        </is>
      </c>
    </row>
    <row r="352">
      <c r="A352" t="inlineStr">
        <is>
          <t>CAMBIO DE DOMICILIO</t>
        </is>
      </c>
      <c r="B352" s="96" t="n">
        <v>350</v>
      </c>
      <c r="C352" s="98" t="inlineStr">
        <is>
          <t>RODRIGUEZ GARCIA ALEJANDRO</t>
        </is>
      </c>
      <c r="D352" s="670" t="n"/>
      <c r="E352" s="671" t="n"/>
      <c r="F352" s="96" t="n"/>
      <c r="G352" s="669" t="n"/>
      <c r="H352" s="91" t="n"/>
      <c r="I352" s="93" t="n"/>
      <c r="J352" s="94" t="n"/>
      <c r="K352" s="93" t="n"/>
      <c r="L352" s="93" t="n"/>
      <c r="M352" s="93" t="n"/>
      <c r="N352" s="93" t="n">
        <v>2010</v>
      </c>
      <c r="O352" s="93" t="n"/>
    </row>
    <row r="353">
      <c r="B353" s="423" t="n">
        <v>351</v>
      </c>
      <c r="C353" t="inlineStr">
        <is>
          <t>RODRIGUEZ GONZALEZ FRANCISCO JAVIER</t>
        </is>
      </c>
      <c r="D353" s="540" t="n"/>
      <c r="E353" s="541" t="n"/>
      <c r="F353" s="423" t="n">
        <v>1</v>
      </c>
      <c r="G353" s="563" t="n">
        <v>320</v>
      </c>
      <c r="H353" s="423" t="n"/>
      <c r="J353" s="117" t="n"/>
      <c r="M353" t="inlineStr">
        <is>
          <t>15 SUR ENTRE 13 Y 17 PTE.</t>
        </is>
      </c>
      <c r="N353" t="n">
        <v>2018</v>
      </c>
      <c r="O353" t="inlineStr">
        <is>
          <t>PAGADO</t>
        </is>
      </c>
      <c r="P353" t="inlineStr">
        <is>
          <t>PAGADO</t>
        </is>
      </c>
      <c r="Q353" t="inlineStr">
        <is>
          <t>PAGADO</t>
        </is>
      </c>
      <c r="R353" t="inlineStr">
        <is>
          <t>PAGADO</t>
        </is>
      </c>
      <c r="S353" t="inlineStr">
        <is>
          <t>PAGADO</t>
        </is>
      </c>
      <c r="T353" t="inlineStr">
        <is>
          <t>PAGADO</t>
        </is>
      </c>
      <c r="U353" t="inlineStr">
        <is>
          <t>PAGADO</t>
        </is>
      </c>
      <c r="V353" t="inlineStr">
        <is>
          <t>PAGADO</t>
        </is>
      </c>
      <c r="W353" t="inlineStr">
        <is>
          <t>PAGADO</t>
        </is>
      </c>
      <c r="X353" t="inlineStr">
        <is>
          <t>PAGADO</t>
        </is>
      </c>
    </row>
    <row r="354">
      <c r="B354" s="423" t="n">
        <v>352</v>
      </c>
      <c r="C354" t="inlineStr">
        <is>
          <t>RODRIGUEZ GONZALEZ LUIS</t>
        </is>
      </c>
      <c r="D354" s="540" t="n"/>
      <c r="E354" s="541" t="n"/>
      <c r="F354" s="423" t="n">
        <v>1</v>
      </c>
      <c r="G354" s="563" t="n">
        <v>320</v>
      </c>
      <c r="H354" s="423" t="n"/>
      <c r="J354" s="117" t="n"/>
      <c r="M354" t="inlineStr">
        <is>
          <t>15 SUR ENTRE 13 Y 15 PTE</t>
        </is>
      </c>
      <c r="N354" t="n">
        <v>2022</v>
      </c>
    </row>
    <row r="355">
      <c r="B355" s="423" t="n">
        <v>353</v>
      </c>
      <c r="C355" t="inlineStr">
        <is>
          <t>RODRIGUEZ GONZALEZ MARCOS</t>
        </is>
      </c>
      <c r="D355" s="540" t="n"/>
      <c r="E355" s="541" t="n"/>
      <c r="F355" s="423" t="n">
        <v>1</v>
      </c>
      <c r="G355" s="563" t="n">
        <v>320</v>
      </c>
      <c r="H355" s="423" t="n"/>
      <c r="J355" s="117" t="n"/>
      <c r="M355" t="inlineStr">
        <is>
          <t>15 SUR N. 1104 ENTRE 11 Y 13 PTE</t>
        </is>
      </c>
      <c r="N355" t="n">
        <v>2022</v>
      </c>
      <c r="O355" t="inlineStr">
        <is>
          <t>PAGADO</t>
        </is>
      </c>
      <c r="P355" t="inlineStr">
        <is>
          <t>PAGADO</t>
        </is>
      </c>
    </row>
    <row r="356">
      <c r="B356" s="423" t="n">
        <v>354</v>
      </c>
      <c r="C356" t="inlineStr">
        <is>
          <t>RODRIGUEZ GONZALEZ  JOSE RAUL CESARIO</t>
        </is>
      </c>
      <c r="D356" s="540" t="n"/>
      <c r="E356" s="541" t="n"/>
      <c r="F356" s="423" t="n">
        <v>1</v>
      </c>
      <c r="G356" s="563" t="n">
        <v>320</v>
      </c>
      <c r="H356" s="423" t="n"/>
      <c r="J356" s="117" t="n"/>
      <c r="M356" t="inlineStr">
        <is>
          <t>13 PTE ESQUINA 17 SUR</t>
        </is>
      </c>
      <c r="N356" t="n">
        <v>2020</v>
      </c>
    </row>
    <row r="357">
      <c r="B357" s="423" t="n">
        <v>355</v>
      </c>
      <c r="C357" t="inlineStr">
        <is>
          <t>RODRIGUEZ GONZALEZ ROSA</t>
        </is>
      </c>
      <c r="D357" s="540" t="n"/>
      <c r="E357" s="541" t="n"/>
      <c r="F357" s="423" t="n">
        <v>2</v>
      </c>
      <c r="G357" s="563" t="n">
        <v>640</v>
      </c>
      <c r="H357" s="423" t="n"/>
      <c r="J357" s="117" t="n"/>
      <c r="M357" t="inlineStr">
        <is>
          <t xml:space="preserve">13 PONIENTE  17 SUR </t>
        </is>
      </c>
      <c r="N357" t="n">
        <v>2022</v>
      </c>
    </row>
    <row r="358">
      <c r="B358" s="423" t="n">
        <v>356</v>
      </c>
      <c r="C358" t="inlineStr">
        <is>
          <t>RODRIGUEZ JIMENEZ ANDRES</t>
        </is>
      </c>
      <c r="D358" s="540" t="n"/>
      <c r="E358" s="541" t="n"/>
      <c r="F358" s="423" t="n">
        <v>1</v>
      </c>
      <c r="G358" s="563" t="n">
        <v>640</v>
      </c>
      <c r="H358" s="423" t="n"/>
      <c r="I358" t="n">
        <v>1</v>
      </c>
      <c r="J358" s="117" t="n"/>
      <c r="M358" t="inlineStr">
        <is>
          <t xml:space="preserve">AV 15 PONIENTE  1105 SAN ANTONIO </t>
        </is>
      </c>
      <c r="N358" t="n">
        <v>2019</v>
      </c>
      <c r="O358" t="inlineStr">
        <is>
          <t>PAGADO</t>
        </is>
      </c>
      <c r="P358" t="inlineStr">
        <is>
          <t>PAGADO</t>
        </is>
      </c>
      <c r="Q358" t="inlineStr">
        <is>
          <t>PAGADO</t>
        </is>
      </c>
      <c r="R358" t="inlineStr">
        <is>
          <t>PAGADO</t>
        </is>
      </c>
      <c r="S358" t="inlineStr">
        <is>
          <t>PAGADO</t>
        </is>
      </c>
      <c r="T358" t="inlineStr">
        <is>
          <t>PAGADO</t>
        </is>
      </c>
      <c r="U358" t="inlineStr">
        <is>
          <t>PAGADO</t>
        </is>
      </c>
    </row>
    <row r="359">
      <c r="A359" t="inlineStr">
        <is>
          <t>CANCELADA</t>
        </is>
      </c>
      <c r="B359" s="423" t="n">
        <v>357</v>
      </c>
      <c r="C359" t="inlineStr">
        <is>
          <t>RORIGUEZ JIMENEZ JOSE DE JESUS</t>
        </is>
      </c>
      <c r="D359" s="540" t="n"/>
      <c r="E359" s="541" t="n"/>
      <c r="F359" s="423" t="n"/>
      <c r="G359" s="563" t="n"/>
      <c r="H359" s="423" t="n"/>
      <c r="J359" s="117" t="n"/>
    </row>
    <row r="360">
      <c r="B360" s="423" t="n">
        <v>358</v>
      </c>
      <c r="C360" t="inlineStr">
        <is>
          <t>RODRIGUEZ JIMENEZ JOSE GUADALUPE</t>
        </is>
      </c>
      <c r="D360" s="540" t="n"/>
      <c r="E360" s="541" t="n"/>
      <c r="F360" s="423" t="n">
        <v>1</v>
      </c>
      <c r="G360" s="563" t="n">
        <v>320</v>
      </c>
      <c r="H360" s="423" t="n"/>
      <c r="J360" s="117" t="n"/>
      <c r="M360" t="inlineStr">
        <is>
          <t>15 PONIENTE ENTRE 11 Y 13 SUR</t>
        </is>
      </c>
      <c r="N360" t="n">
        <v>2021</v>
      </c>
      <c r="O360" t="inlineStr">
        <is>
          <t>PENDIENES ASITENCIAS</t>
        </is>
      </c>
    </row>
    <row r="361">
      <c r="A361" t="inlineStr">
        <is>
          <t>REVISAR/CANCELAR</t>
        </is>
      </c>
      <c r="B361" s="423" t="n">
        <v>359</v>
      </c>
      <c r="C361" s="98" t="inlineStr">
        <is>
          <t xml:space="preserve">GONZALEZ BAUTISTA MISAEL </t>
        </is>
      </c>
      <c r="D361" s="670" t="n"/>
      <c r="E361" s="671" t="n"/>
      <c r="F361" s="423" t="n"/>
      <c r="G361" s="563" t="n">
        <v>320</v>
      </c>
      <c r="H361" s="423" t="n"/>
      <c r="I361" t="n">
        <v>1</v>
      </c>
      <c r="J361" s="117" t="n"/>
      <c r="N361" t="n">
        <v>2016</v>
      </c>
      <c r="V361" t="inlineStr">
        <is>
          <t>AGOSTO ALTA</t>
        </is>
      </c>
    </row>
    <row r="362">
      <c r="B362" s="423" t="n">
        <v>360</v>
      </c>
      <c r="C362" t="inlineStr">
        <is>
          <t>RODRIGUEZ JIMENEZ  JOSE RAUL</t>
        </is>
      </c>
      <c r="D362" s="540" t="n"/>
      <c r="E362" s="541" t="n"/>
      <c r="F362" s="423" t="n"/>
      <c r="G362" s="563" t="n">
        <v>320</v>
      </c>
      <c r="H362" s="423" t="n"/>
      <c r="I362" t="n">
        <v>1</v>
      </c>
      <c r="J362" s="117" t="n"/>
      <c r="M362" t="inlineStr">
        <is>
          <t>13 PONIENTE ESQUINA 17 SUR</t>
        </is>
      </c>
      <c r="N362" t="n">
        <v>2021</v>
      </c>
      <c r="O362" t="inlineStr">
        <is>
          <t>PAGADO</t>
        </is>
      </c>
      <c r="P362" t="inlineStr">
        <is>
          <t>PAGADO</t>
        </is>
      </c>
      <c r="Q362" t="inlineStr">
        <is>
          <t>PAGADO</t>
        </is>
      </c>
    </row>
    <row r="363">
      <c r="B363" s="423" t="n">
        <v>361</v>
      </c>
      <c r="C363" t="inlineStr">
        <is>
          <t>RODRIGUEZ LOPEZ ELADIO</t>
        </is>
      </c>
      <c r="D363" s="540" t="n">
        <v>300</v>
      </c>
      <c r="E363" s="541" t="n"/>
      <c r="F363" s="423" t="n">
        <v>1</v>
      </c>
      <c r="G363" s="563" t="n">
        <v>320</v>
      </c>
      <c r="H363" s="423" t="n"/>
      <c r="J363" s="117" t="n"/>
      <c r="M363" t="inlineStr">
        <is>
          <t>13 PTE ENTRE 15 Y 17 SUR</t>
        </is>
      </c>
      <c r="N363" t="n">
        <v>2023</v>
      </c>
    </row>
    <row r="364">
      <c r="B364" s="96" t="n">
        <v>362</v>
      </c>
      <c r="C364" s="98" t="inlineStr">
        <is>
          <t>RODRIGUEZ LOPEZ HORTENCIA</t>
        </is>
      </c>
      <c r="D364" s="670" t="n"/>
      <c r="E364" s="671" t="n"/>
      <c r="F364" s="423" t="n">
        <v>1</v>
      </c>
      <c r="G364" s="563" t="n">
        <v>320</v>
      </c>
      <c r="H364" s="423" t="n"/>
      <c r="J364" s="117" t="n"/>
      <c r="M364" t="inlineStr">
        <is>
          <t>15 PTE ENTRE 21 SUR Y PREPA</t>
        </is>
      </c>
      <c r="P364" t="inlineStr">
        <is>
          <t>TOMA CANCELADA</t>
        </is>
      </c>
    </row>
    <row r="365">
      <c r="B365" s="423" t="n">
        <v>363</v>
      </c>
      <c r="C365" t="inlineStr">
        <is>
          <t>RODRIGUEZ LOPEZ JOSE</t>
        </is>
      </c>
      <c r="D365" s="540" t="n">
        <v>600</v>
      </c>
      <c r="E365" s="541" t="n">
        <v>300</v>
      </c>
      <c r="F365" s="423" t="n">
        <v>2</v>
      </c>
      <c r="G365" s="563" t="n">
        <v>640</v>
      </c>
      <c r="H365" s="423" t="n"/>
      <c r="J365" s="117" t="n"/>
      <c r="M365" t="inlineStr">
        <is>
          <t>15 PTE ENTRE CANAL Y BARRANCA</t>
        </is>
      </c>
      <c r="N365" t="n">
        <v>2023</v>
      </c>
    </row>
    <row r="366">
      <c r="B366" s="423" t="n">
        <v>364</v>
      </c>
      <c r="C366" t="inlineStr">
        <is>
          <t>RODRIGUEZ LOPEZ JUANA</t>
        </is>
      </c>
      <c r="D366" s="540" t="n"/>
      <c r="E366" s="541" t="n"/>
      <c r="F366" s="423" t="n">
        <v>1</v>
      </c>
      <c r="G366" s="563" t="n">
        <v>320</v>
      </c>
      <c r="H366" s="423" t="n"/>
      <c r="J366" s="117" t="n"/>
      <c r="M366" t="inlineStr">
        <is>
          <t>CALLE DIAGONAL PREPA</t>
        </is>
      </c>
      <c r="N366" t="n">
        <v>2022</v>
      </c>
      <c r="O366" t="inlineStr">
        <is>
          <t>PAGADO</t>
        </is>
      </c>
      <c r="P366" t="inlineStr">
        <is>
          <t>PAGADO</t>
        </is>
      </c>
      <c r="Q366" t="inlineStr">
        <is>
          <t>PAGADO</t>
        </is>
      </c>
      <c r="R366" t="inlineStr">
        <is>
          <t>PAGADO</t>
        </is>
      </c>
      <c r="S366" t="inlineStr">
        <is>
          <t>PAGADO</t>
        </is>
      </c>
      <c r="T366" t="inlineStr">
        <is>
          <t>PAGADO</t>
        </is>
      </c>
      <c r="U366" t="inlineStr">
        <is>
          <t>PAGADO</t>
        </is>
      </c>
    </row>
    <row r="367">
      <c r="B367" s="423" t="n">
        <v>365</v>
      </c>
      <c r="C367" t="inlineStr">
        <is>
          <t>RODRIGUEZ LOPEZ VICENTE</t>
        </is>
      </c>
      <c r="D367" s="540" t="n"/>
      <c r="E367" s="541" t="n"/>
      <c r="F367" s="423" t="n">
        <v>1</v>
      </c>
      <c r="G367" s="563" t="n">
        <v>320</v>
      </c>
      <c r="H367" s="423" t="n"/>
      <c r="J367" s="117" t="n"/>
      <c r="M367" t="inlineStr">
        <is>
          <t xml:space="preserve">13 PTE. ENTRE 15 Y 17SUR </t>
        </is>
      </c>
      <c r="N367" t="n">
        <v>2021</v>
      </c>
      <c r="O367" t="inlineStr">
        <is>
          <t>PENDIENTE ASISTENCIAS</t>
        </is>
      </c>
    </row>
    <row r="368">
      <c r="B368" s="423" t="n">
        <v>366</v>
      </c>
      <c r="C368" t="inlineStr">
        <is>
          <t>RODRIGUEZ MACHORRO RAUL</t>
        </is>
      </c>
      <c r="D368" s="540" t="n"/>
      <c r="E368" s="541" t="n"/>
      <c r="F368" s="423" t="n">
        <v>1</v>
      </c>
      <c r="G368" s="563" t="n">
        <v>640</v>
      </c>
      <c r="H368" s="423" t="n"/>
      <c r="J368" s="117" t="n"/>
      <c r="M368" t="inlineStr">
        <is>
          <t>11 PONENTE NO 706 PRIVADA 7 SUR .</t>
        </is>
      </c>
      <c r="N368" t="n">
        <v>2021</v>
      </c>
    </row>
    <row r="369">
      <c r="B369" s="423" t="n">
        <v>367</v>
      </c>
      <c r="C369" t="inlineStr">
        <is>
          <t>RODRIGUEZ MALDONADO CARMELO</t>
        </is>
      </c>
      <c r="D369" s="540" t="n"/>
      <c r="E369" s="541" t="n"/>
      <c r="F369" s="423" t="n">
        <v>1</v>
      </c>
      <c r="G369" s="563" t="n">
        <v>320</v>
      </c>
      <c r="H369" s="423" t="n"/>
      <c r="J369" s="117" t="n"/>
      <c r="M369" t="inlineStr">
        <is>
          <t>15 PTE NO 1113. ENTRE 11 Y 13 SUR</t>
        </is>
      </c>
      <c r="N369" t="n">
        <v>2022</v>
      </c>
      <c r="O369" t="inlineStr">
        <is>
          <t>PAGADO</t>
        </is>
      </c>
      <c r="P369" t="inlineStr">
        <is>
          <t>PAGADO</t>
        </is>
      </c>
      <c r="Q369" t="inlineStr">
        <is>
          <t>PAGADO</t>
        </is>
      </c>
      <c r="R369" t="inlineStr">
        <is>
          <t>PAGADO</t>
        </is>
      </c>
      <c r="S369" t="inlineStr">
        <is>
          <t>PAGADO</t>
        </is>
      </c>
      <c r="T369" t="inlineStr">
        <is>
          <t>PAGADO</t>
        </is>
      </c>
    </row>
    <row r="370">
      <c r="B370" s="423" t="n">
        <v>368</v>
      </c>
      <c r="C370" t="inlineStr">
        <is>
          <t>RODRIGUEZ MALDONADO EVELIO</t>
        </is>
      </c>
      <c r="D370" s="540" t="n">
        <v>300</v>
      </c>
      <c r="E370" s="541" t="n"/>
      <c r="F370" s="423" t="n">
        <v>1</v>
      </c>
      <c r="G370" s="563" t="n">
        <v>320</v>
      </c>
      <c r="H370" s="423" t="n"/>
      <c r="J370" s="117" t="n"/>
      <c r="M370" t="inlineStr">
        <is>
          <t>17 PTE. ENTRE 19  SUR</t>
        </is>
      </c>
      <c r="N370" t="n">
        <v>2023</v>
      </c>
    </row>
    <row r="371">
      <c r="B371" s="124" t="n">
        <v>369</v>
      </c>
      <c r="C371" t="inlineStr">
        <is>
          <t>RODRIGUEZ MALDONADO GABINO</t>
        </is>
      </c>
      <c r="D371" s="540" t="n">
        <v>300</v>
      </c>
      <c r="E371" s="541" t="n"/>
      <c r="F371" s="423" t="n">
        <v>2</v>
      </c>
      <c r="G371" s="563" t="n">
        <v>320</v>
      </c>
      <c r="H371" s="423" t="n"/>
      <c r="I371" t="inlineStr">
        <is>
          <t xml:space="preserve">CHECAR HIJAS QQUE VIVEN COM EL </t>
        </is>
      </c>
      <c r="J371" s="117" t="n"/>
      <c r="M371" t="inlineStr">
        <is>
          <t>15 SUR NO. 1106</t>
        </is>
      </c>
      <c r="N371" t="n">
        <v>2022</v>
      </c>
      <c r="O371" t="inlineStr">
        <is>
          <t>PENDIENTE ASISTENCIAS</t>
        </is>
      </c>
    </row>
    <row r="372">
      <c r="B372" s="423" t="n">
        <v>370</v>
      </c>
      <c r="C372" t="inlineStr">
        <is>
          <t>RODRIGUEZ MALDONADO LEOBARDO</t>
        </is>
      </c>
      <c r="D372" s="540" t="n">
        <v>300</v>
      </c>
      <c r="E372" s="541" t="n">
        <v>150</v>
      </c>
      <c r="F372" s="423" t="n">
        <v>1</v>
      </c>
      <c r="G372" s="563" t="n">
        <v>320</v>
      </c>
      <c r="H372" s="423" t="n"/>
      <c r="J372" s="117" t="n"/>
      <c r="M372" t="inlineStr">
        <is>
          <t>19 SUR ENTRE 15 Y 17 PTE.</t>
        </is>
      </c>
      <c r="N372" t="n">
        <v>2023</v>
      </c>
    </row>
    <row r="373">
      <c r="B373" s="423" t="n">
        <v>371</v>
      </c>
      <c r="C373" t="inlineStr">
        <is>
          <t>RODRIGUEZ MALDONADO LUCAS</t>
        </is>
      </c>
      <c r="D373" s="540" t="n">
        <v>300</v>
      </c>
      <c r="E373" s="541" t="n"/>
      <c r="F373" s="423" t="n">
        <v>1</v>
      </c>
      <c r="G373" s="563" t="n">
        <v>320</v>
      </c>
      <c r="H373" s="423" t="n"/>
      <c r="J373" s="117" t="n"/>
      <c r="M373" t="inlineStr">
        <is>
          <t xml:space="preserve">13 PONIENTEE 1303 </t>
        </is>
      </c>
      <c r="N373" t="n">
        <v>2023</v>
      </c>
    </row>
    <row r="374">
      <c r="B374" s="423" t="n">
        <v>372</v>
      </c>
      <c r="C374" t="inlineStr">
        <is>
          <t>RODRIGUEZ MALDONADO LUIS</t>
        </is>
      </c>
      <c r="D374" s="540" t="n"/>
      <c r="E374" s="541" t="n">
        <v>150</v>
      </c>
      <c r="F374" s="423" t="n">
        <v>1</v>
      </c>
      <c r="G374" s="563" t="n">
        <v>320</v>
      </c>
      <c r="H374" s="423" t="n"/>
      <c r="J374" s="117" t="n"/>
      <c r="K374" t="inlineStr">
        <is>
          <t>5 VACAS</t>
        </is>
      </c>
      <c r="L374" t="inlineStr">
        <is>
          <t>JULADIC18</t>
        </is>
      </c>
      <c r="M374" t="inlineStr">
        <is>
          <t>13 PTE. ENTRE 13 Y 15 PTE.</t>
        </is>
      </c>
      <c r="N374" t="n">
        <v>2022</v>
      </c>
      <c r="O374" t="inlineStr">
        <is>
          <t>PAGADO</t>
        </is>
      </c>
      <c r="P374" t="inlineStr">
        <is>
          <t>PAGADO</t>
        </is>
      </c>
      <c r="Q374" t="inlineStr">
        <is>
          <t>PAGADO</t>
        </is>
      </c>
      <c r="R374" t="inlineStr">
        <is>
          <t>PAGADO</t>
        </is>
      </c>
    </row>
    <row r="375">
      <c r="B375" s="124" t="n">
        <v>373</v>
      </c>
      <c r="C375" t="inlineStr">
        <is>
          <t>RODRIGUEZ MALDONADO VIRGINIA</t>
        </is>
      </c>
      <c r="D375" s="540" t="n">
        <v>1200</v>
      </c>
      <c r="E375" s="541" t="n">
        <v>600</v>
      </c>
      <c r="F375" s="423" t="n">
        <v>4</v>
      </c>
      <c r="G375" s="563" t="n">
        <v>640</v>
      </c>
      <c r="H375" s="423" t="n"/>
      <c r="J375" s="117" t="inlineStr">
        <is>
          <t>2 INQUILINOS</t>
        </is>
      </c>
      <c r="K375" t="inlineStr">
        <is>
          <t>DE ENR AFEBRERO</t>
        </is>
      </c>
      <c r="M375" t="inlineStr">
        <is>
          <t>15 SUR ENTRE 11 Y 13 PTE. 2015</t>
        </is>
      </c>
      <c r="N375" t="n">
        <v>2023</v>
      </c>
      <c r="O375" t="n"/>
    </row>
    <row r="376">
      <c r="B376" s="423" t="n">
        <v>374</v>
      </c>
      <c r="C376" t="inlineStr">
        <is>
          <t>RODRIGUEZ MALDONADO SERGIO</t>
        </is>
      </c>
      <c r="D376" s="540" t="n"/>
      <c r="E376" s="541" t="n"/>
      <c r="F376" s="423" t="n">
        <v>1</v>
      </c>
      <c r="G376" s="563" t="n">
        <v>320</v>
      </c>
      <c r="H376" s="423" t="n"/>
      <c r="J376" s="117" t="n"/>
      <c r="M376" t="inlineStr">
        <is>
          <t>15 PONIENTE NO. 1904 ENTRRE 15 Y 19  DIAGONAL</t>
        </is>
      </c>
      <c r="N376" t="n">
        <v>2022</v>
      </c>
    </row>
    <row r="377">
      <c r="B377" s="423" t="n">
        <v>375</v>
      </c>
      <c r="C377" t="inlineStr">
        <is>
          <t>RODRIGUEZ MARTINEZ JOSE MANUEL</t>
        </is>
      </c>
      <c r="D377" s="540" t="n"/>
      <c r="E377" s="541" t="n"/>
      <c r="F377" s="423" t="n">
        <v>1</v>
      </c>
      <c r="G377" s="563" t="n">
        <v>320</v>
      </c>
      <c r="H377" s="423" t="inlineStr">
        <is>
          <t>NO</t>
        </is>
      </c>
      <c r="J377" s="117" t="n"/>
      <c r="M377" t="inlineStr">
        <is>
          <t>21 PTE NO. 1705</t>
        </is>
      </c>
      <c r="N377" t="n">
        <v>2023</v>
      </c>
      <c r="O377" t="inlineStr">
        <is>
          <t>pendiente asistencias</t>
        </is>
      </c>
    </row>
    <row r="378">
      <c r="B378" s="423" t="n">
        <v>376</v>
      </c>
      <c r="C378" t="inlineStr">
        <is>
          <t xml:space="preserve">RODRIGUEZ MONTIEL LIBORIO </t>
        </is>
      </c>
      <c r="D378" s="540" t="n"/>
      <c r="E378" s="541" t="n"/>
      <c r="F378" s="423" t="n">
        <v>1</v>
      </c>
      <c r="G378" s="563" t="n">
        <v>320</v>
      </c>
      <c r="H378" s="423" t="n"/>
      <c r="J378" s="117" t="n"/>
      <c r="M378" t="inlineStr">
        <is>
          <t>13 SUR  ESQUINA 13 PTE.</t>
        </is>
      </c>
      <c r="N378" t="n">
        <v>2020</v>
      </c>
      <c r="O378" t="inlineStr">
        <is>
          <t>PAGADO</t>
        </is>
      </c>
      <c r="P378" t="inlineStr">
        <is>
          <t>PAGADO</t>
        </is>
      </c>
    </row>
    <row r="379" customFormat="1" s="147">
      <c r="B379" s="145" t="n">
        <v>377</v>
      </c>
      <c r="C379" s="147" t="inlineStr">
        <is>
          <t>RODRIGUEZ MOYA RAFAEL</t>
        </is>
      </c>
      <c r="D379" s="664" t="n"/>
      <c r="E379" s="665" t="n"/>
      <c r="F379" s="145" t="n">
        <v>1</v>
      </c>
      <c r="G379" s="666" t="n">
        <v>320</v>
      </c>
      <c r="H379" s="145" t="inlineStr">
        <is>
          <t>NO</t>
        </is>
      </c>
      <c r="I379" s="147" t="n"/>
      <c r="J379" s="148" t="n"/>
      <c r="M379" s="147" t="inlineStr">
        <is>
          <t>5 SUR ENTRE 21 PTE. Y CANAL</t>
        </is>
      </c>
      <c r="N379" s="147" t="n">
        <v>2019</v>
      </c>
    </row>
    <row r="380">
      <c r="B380" s="423" t="n">
        <v>378</v>
      </c>
      <c r="C380" t="inlineStr">
        <is>
          <t xml:space="preserve">RODRIGUEZ PELAEZ ANA LILIA </t>
        </is>
      </c>
      <c r="D380" s="540" t="n">
        <v>300</v>
      </c>
      <c r="E380" s="541" t="n"/>
      <c r="F380" s="423" t="n">
        <v>1</v>
      </c>
      <c r="G380" s="563" t="n">
        <v>320</v>
      </c>
      <c r="H380" s="423" t="n"/>
      <c r="J380" s="117" t="n"/>
      <c r="M380" t="inlineStr">
        <is>
          <t xml:space="preserve">17 PTE. ENTRE 13 Y 15 SUR </t>
        </is>
      </c>
      <c r="N380" t="n">
        <v>2023</v>
      </c>
    </row>
    <row r="381">
      <c r="B381" s="423" t="n">
        <v>379</v>
      </c>
      <c r="C381" t="inlineStr">
        <is>
          <t xml:space="preserve">RODRIGUEZ PELAEZ KARINA </t>
        </is>
      </c>
      <c r="D381" s="540" t="n">
        <v>300</v>
      </c>
      <c r="E381" s="541" t="n"/>
      <c r="F381" s="423" t="n"/>
      <c r="G381" s="563" t="n">
        <v>320</v>
      </c>
      <c r="H381" s="423" t="n"/>
      <c r="I381" t="n">
        <v>1</v>
      </c>
      <c r="J381" s="117" t="n"/>
      <c r="M381" t="inlineStr">
        <is>
          <t xml:space="preserve">17 PTE. ENTRE 13 Y 15 SUR </t>
        </is>
      </c>
      <c r="N381" t="n">
        <v>2022</v>
      </c>
      <c r="O381" t="inlineStr">
        <is>
          <t>PAGADO</t>
        </is>
      </c>
      <c r="P381" t="inlineStr">
        <is>
          <t>PAGADO</t>
        </is>
      </c>
      <c r="Q381" t="inlineStr">
        <is>
          <t>PAGADO</t>
        </is>
      </c>
    </row>
    <row r="382">
      <c r="B382" s="423" t="n">
        <v>380</v>
      </c>
      <c r="C382" t="inlineStr">
        <is>
          <t>RODRIGUEZ PELAEZ LAURA</t>
        </is>
      </c>
      <c r="D382" s="540" t="n"/>
      <c r="E382" s="541" t="n"/>
      <c r="F382" s="423" t="n">
        <v>1</v>
      </c>
      <c r="G382" s="563" t="n">
        <v>320</v>
      </c>
      <c r="H382" s="423" t="n"/>
      <c r="J382" s="117" t="n"/>
      <c r="M382" t="inlineStr">
        <is>
          <t xml:space="preserve">13 PONIENTE NO 1308 ENTRE 13 Y 15 SUR </t>
        </is>
      </c>
      <c r="N382" t="n">
        <v>2022</v>
      </c>
    </row>
    <row r="383">
      <c r="B383" s="423" t="n">
        <v>381</v>
      </c>
      <c r="C383" t="inlineStr">
        <is>
          <t>RODRIGUEZ PELAEZ MARICELA</t>
        </is>
      </c>
      <c r="D383" s="540" t="n"/>
      <c r="E383" s="541" t="n"/>
      <c r="F383" s="423" t="n"/>
      <c r="G383" s="563" t="n">
        <v>320</v>
      </c>
      <c r="H383" s="423" t="n"/>
      <c r="I383" t="n">
        <v>1</v>
      </c>
      <c r="J383" s="117" t="n"/>
      <c r="M383" t="inlineStr">
        <is>
          <t xml:space="preserve">17 PTE. ENTRE 13 Y 15 SUR </t>
        </is>
      </c>
      <c r="N383" t="n">
        <v>2020</v>
      </c>
      <c r="O383" t="inlineStr">
        <is>
          <t>CHECAR</t>
        </is>
      </c>
    </row>
    <row r="384">
      <c r="B384" s="423" t="n">
        <v>382</v>
      </c>
      <c r="C384" t="inlineStr">
        <is>
          <t>RODRIGUEZ PELAEZ ROSALVA</t>
        </is>
      </c>
      <c r="D384" s="540" t="n">
        <v>300</v>
      </c>
      <c r="E384" s="541" t="n"/>
      <c r="F384" s="423" t="n"/>
      <c r="G384" s="563" t="n">
        <v>320</v>
      </c>
      <c r="H384" s="423" t="n"/>
      <c r="I384" t="n">
        <v>1</v>
      </c>
      <c r="J384" s="117" t="n"/>
      <c r="M384" t="inlineStr">
        <is>
          <t xml:space="preserve">17 PONIENTE 1304 INT 4 </t>
        </is>
      </c>
      <c r="N384" t="n">
        <v>2022</v>
      </c>
      <c r="O384" t="inlineStr">
        <is>
          <t>PAGADO</t>
        </is>
      </c>
      <c r="P384" t="inlineStr">
        <is>
          <t>PAGADP</t>
        </is>
      </c>
      <c r="Q384" t="inlineStr">
        <is>
          <t>PAGADO</t>
        </is>
      </c>
      <c r="R384" t="inlineStr">
        <is>
          <t>PAGADO</t>
        </is>
      </c>
      <c r="S384" t="inlineStr">
        <is>
          <t>PAGADO</t>
        </is>
      </c>
      <c r="T384" t="inlineStr">
        <is>
          <t>PAGADO</t>
        </is>
      </c>
    </row>
    <row r="385">
      <c r="B385" s="423" t="n">
        <v>383</v>
      </c>
      <c r="C385" t="inlineStr">
        <is>
          <t>RODRIGUEZ RODRIGUEZ ANGEL</t>
        </is>
      </c>
      <c r="D385" s="540" t="n">
        <v>300</v>
      </c>
      <c r="E385" s="541" t="n"/>
      <c r="F385" s="423" t="n">
        <v>1</v>
      </c>
      <c r="G385" s="563" t="n">
        <v>320</v>
      </c>
      <c r="H385" s="423" t="n"/>
      <c r="J385" s="117" t="n"/>
      <c r="M385" t="inlineStr">
        <is>
          <t>13 SUR ENTRE 13 Y 15 PTE.</t>
        </is>
      </c>
      <c r="N385" t="n">
        <v>2022</v>
      </c>
      <c r="O385" t="inlineStr">
        <is>
          <t>PAGADO</t>
        </is>
      </c>
      <c r="P385" t="inlineStr">
        <is>
          <t>PAGADO</t>
        </is>
      </c>
      <c r="Q385" t="inlineStr">
        <is>
          <t>PAGADO</t>
        </is>
      </c>
      <c r="R385" t="inlineStr">
        <is>
          <t>PAGADO</t>
        </is>
      </c>
      <c r="S385" t="inlineStr">
        <is>
          <t>PAGADO</t>
        </is>
      </c>
      <c r="T385" t="inlineStr">
        <is>
          <t>PAGADO</t>
        </is>
      </c>
    </row>
    <row r="386">
      <c r="B386" s="423" t="n">
        <v>384</v>
      </c>
      <c r="C386" t="inlineStr">
        <is>
          <t>RODRIGUEZ RODRIGUEZ DELFINO</t>
        </is>
      </c>
      <c r="D386" s="540" t="n">
        <v>900</v>
      </c>
      <c r="E386" s="541" t="n"/>
      <c r="F386" s="423" t="n">
        <v>3</v>
      </c>
      <c r="G386" s="563" t="n">
        <v>320</v>
      </c>
      <c r="H386" s="423" t="n"/>
      <c r="J386" s="117" t="n"/>
      <c r="M386" t="inlineStr">
        <is>
          <t>15 SUR ENTRE 11 Y 13 PONIETE</t>
        </is>
      </c>
      <c r="N386" t="n">
        <v>2021</v>
      </c>
      <c r="O386" t="inlineStr">
        <is>
          <t>PAGADO 2</t>
        </is>
      </c>
      <c r="P386" t="inlineStr">
        <is>
          <t>PAGADO 2</t>
        </is>
      </c>
      <c r="Q386" t="inlineStr">
        <is>
          <t>PAGADO 2</t>
        </is>
      </c>
      <c r="R386" t="inlineStr">
        <is>
          <t>PAGADO 2</t>
        </is>
      </c>
      <c r="S386" t="inlineStr">
        <is>
          <t>PAGADO 2</t>
        </is>
      </c>
      <c r="T386" t="inlineStr">
        <is>
          <t>PAGADO 2</t>
        </is>
      </c>
      <c r="U386" t="inlineStr">
        <is>
          <t>PAGADO 2</t>
        </is>
      </c>
      <c r="V386" t="inlineStr">
        <is>
          <t>PAGADO 2</t>
        </is>
      </c>
      <c r="W386" t="inlineStr">
        <is>
          <t>PAGADO 2</t>
        </is>
      </c>
      <c r="X386" t="inlineStr">
        <is>
          <t>PAGADO 2</t>
        </is>
      </c>
      <c r="Y386" t="inlineStr">
        <is>
          <t>PAGADO 2</t>
        </is>
      </c>
      <c r="Z386" t="inlineStr">
        <is>
          <t>PAGADO 2</t>
        </is>
      </c>
    </row>
    <row r="387">
      <c r="A387" t="inlineStr">
        <is>
          <t>CANCELADA</t>
        </is>
      </c>
      <c r="B387" s="423" t="n">
        <v>385</v>
      </c>
      <c r="C387" t="inlineStr">
        <is>
          <t>RODRIGUEZ RODRIGUEZ JESUS</t>
        </is>
      </c>
      <c r="D387" s="540" t="n"/>
      <c r="E387" s="541" t="n"/>
      <c r="F387" s="423" t="n">
        <v>1</v>
      </c>
      <c r="G387" s="563" t="n"/>
      <c r="H387" s="423" t="n"/>
      <c r="J387" s="117" t="n"/>
      <c r="M387" t="inlineStr">
        <is>
          <t xml:space="preserve">13 PONIENTE Y 15 SUR </t>
        </is>
      </c>
      <c r="N387" t="n">
        <v>2017</v>
      </c>
      <c r="O387" t="inlineStr">
        <is>
          <t>PAGADO</t>
        </is>
      </c>
      <c r="P387" t="inlineStr">
        <is>
          <t>PAGADO</t>
        </is>
      </c>
      <c r="Q387" t="inlineStr">
        <is>
          <t>PAGADO</t>
        </is>
      </c>
      <c r="R387" t="inlineStr">
        <is>
          <t>PAGADO</t>
        </is>
      </c>
      <c r="S387" t="inlineStr">
        <is>
          <t>PAGADO</t>
        </is>
      </c>
      <c r="T387" t="inlineStr">
        <is>
          <t>PAGADO</t>
        </is>
      </c>
    </row>
    <row r="388">
      <c r="B388" s="423" t="n">
        <v>386</v>
      </c>
      <c r="C388" t="inlineStr">
        <is>
          <t xml:space="preserve">RODRIGUEZ RODRIGUEZ JOSE </t>
        </is>
      </c>
      <c r="D388" s="540" t="n"/>
      <c r="E388" s="541" t="n"/>
      <c r="F388" s="423" t="n">
        <v>2</v>
      </c>
      <c r="G388" s="563" t="n">
        <v>320</v>
      </c>
      <c r="H388" s="423" t="n"/>
      <c r="J388" s="117" t="n"/>
      <c r="M388" t="inlineStr">
        <is>
          <t xml:space="preserve">11 PTE. ENTRE 13 Y 15 SUR </t>
        </is>
      </c>
      <c r="N388" t="n">
        <v>2022</v>
      </c>
    </row>
    <row r="389">
      <c r="A389" t="inlineStr">
        <is>
          <t>PROPIETATIO DEL TERRENO DONDE ESTA  EL POZO</t>
        </is>
      </c>
      <c r="B389" s="423" t="n">
        <v>387</v>
      </c>
      <c r="C389" t="inlineStr">
        <is>
          <t>RODRIGUEZ RODRIGUEZ MAXIMO</t>
        </is>
      </c>
      <c r="D389" s="540" t="n"/>
      <c r="E389" s="541" t="n"/>
      <c r="F389" s="423" t="n">
        <v>1</v>
      </c>
      <c r="G389" s="563" t="n">
        <v>320</v>
      </c>
      <c r="H389" s="423" t="n"/>
      <c r="J389" s="117" t="n"/>
      <c r="M389" t="inlineStr">
        <is>
          <t>19 PTE. ENTRE 7 Y 9 SUR</t>
        </is>
      </c>
      <c r="N389" t="n">
        <v>2021</v>
      </c>
    </row>
    <row r="390">
      <c r="B390" s="423" t="n">
        <v>388</v>
      </c>
      <c r="C390" t="inlineStr">
        <is>
          <t>RODRIGUEZ RODRIGUEZ RAMON</t>
        </is>
      </c>
      <c r="D390" s="540" t="n">
        <v>600</v>
      </c>
      <c r="E390" s="541" t="n">
        <v>300</v>
      </c>
      <c r="F390" s="423" t="n">
        <v>3</v>
      </c>
      <c r="G390" s="563" t="n">
        <v>640</v>
      </c>
      <c r="H390" s="423" t="n"/>
      <c r="I390" t="inlineStr">
        <is>
          <t>PAGO 8 VACAS ENE A ABRIL 2019</t>
        </is>
      </c>
      <c r="J390" s="117" t="n"/>
      <c r="M390" t="inlineStr">
        <is>
          <t>19 PTE. ENTRE 7 Y 9 SUR</t>
        </is>
      </c>
      <c r="N390" t="n">
        <v>2022</v>
      </c>
    </row>
    <row r="391">
      <c r="B391" s="423" t="n">
        <v>389</v>
      </c>
      <c r="C391" t="inlineStr">
        <is>
          <t>RODRIGUEZ ROSAS ENEDINA</t>
        </is>
      </c>
      <c r="D391" s="540" t="n"/>
      <c r="E391" s="541" t="n"/>
      <c r="F391" s="423" t="n"/>
      <c r="G391" s="563" t="n">
        <v>320</v>
      </c>
      <c r="H391" s="423" t="n"/>
      <c r="I391" t="n">
        <v>1</v>
      </c>
      <c r="J391" s="117" t="n"/>
      <c r="M391" t="inlineStr">
        <is>
          <t>15 PONIENTE NO 1113</t>
        </is>
      </c>
      <c r="N391" t="n">
        <v>2022</v>
      </c>
      <c r="O391" t="inlineStr">
        <is>
          <t>PAGADO</t>
        </is>
      </c>
      <c r="P391" t="inlineStr">
        <is>
          <t>PAGADO</t>
        </is>
      </c>
      <c r="Q391" t="inlineStr">
        <is>
          <t>PAGADO</t>
        </is>
      </c>
      <c r="R391" t="inlineStr">
        <is>
          <t>PAGADO</t>
        </is>
      </c>
      <c r="S391" t="inlineStr">
        <is>
          <t>PAGADO</t>
        </is>
      </c>
      <c r="T391" t="inlineStr">
        <is>
          <t>PAGADO</t>
        </is>
      </c>
      <c r="U391" t="inlineStr">
        <is>
          <t>PAGADO</t>
        </is>
      </c>
    </row>
    <row r="392">
      <c r="B392" s="423" t="n">
        <v>390</v>
      </c>
      <c r="C392" t="inlineStr">
        <is>
          <t>RODRIGUEZ SANTOS ALFONSO</t>
        </is>
      </c>
      <c r="D392" s="540" t="n"/>
      <c r="E392" s="541" t="n"/>
      <c r="F392" s="423" t="n"/>
      <c r="G392" s="563" t="n">
        <v>320</v>
      </c>
      <c r="H392" s="423" t="n"/>
      <c r="I392" t="n">
        <v>1</v>
      </c>
      <c r="J392" s="117" t="n"/>
      <c r="M392" t="inlineStr">
        <is>
          <t>11 SUR 1508</t>
        </is>
      </c>
      <c r="N392" t="n">
        <v>2019</v>
      </c>
      <c r="O392" t="inlineStr">
        <is>
          <t>PAGADO</t>
        </is>
      </c>
      <c r="P392" t="inlineStr">
        <is>
          <t>PAGADO</t>
        </is>
      </c>
      <c r="Q392" t="inlineStr">
        <is>
          <t>PAGADO</t>
        </is>
      </c>
      <c r="R392" t="inlineStr">
        <is>
          <t>PAGADO</t>
        </is>
      </c>
      <c r="S392" t="inlineStr">
        <is>
          <t>PAGADO</t>
        </is>
      </c>
    </row>
    <row r="393">
      <c r="A393" t="inlineStr">
        <is>
          <t>NO PAGA VIVE CON SU HERMANA</t>
        </is>
      </c>
      <c r="B393" s="423" t="n">
        <v>391</v>
      </c>
      <c r="C393" t="inlineStr">
        <is>
          <t xml:space="preserve">RODRIGUEZ SANTOS ANGELA </t>
        </is>
      </c>
      <c r="D393" s="540" t="n"/>
      <c r="E393" s="541" t="n"/>
      <c r="F393" s="423" t="n"/>
      <c r="G393" s="563" t="n"/>
      <c r="H393" s="423" t="n"/>
      <c r="I393" t="n">
        <v>1</v>
      </c>
      <c r="J393" s="117" t="n"/>
      <c r="M393" t="inlineStr">
        <is>
          <t>17 PTE. ENTRE 19 SUR Y CANAL</t>
        </is>
      </c>
      <c r="N393" t="n">
        <v>2014</v>
      </c>
    </row>
    <row r="394">
      <c r="B394" s="423" t="n">
        <v>392</v>
      </c>
      <c r="C394" t="inlineStr">
        <is>
          <t>RODRIGUEZ SANTOS JUAN  CARLOS</t>
        </is>
      </c>
      <c r="D394" s="540" t="n"/>
      <c r="E394" s="541" t="n"/>
      <c r="F394" s="423" t="n">
        <v>1</v>
      </c>
      <c r="G394" s="563" t="n">
        <v>320</v>
      </c>
      <c r="H394" s="423" t="n"/>
      <c r="J394" s="117" t="n"/>
      <c r="M394" t="inlineStr">
        <is>
          <t xml:space="preserve">15 PONIENTE NO.  1505 BARRIO SAN ANTONIO </t>
        </is>
      </c>
      <c r="N394" t="n">
        <v>2021</v>
      </c>
    </row>
    <row r="395">
      <c r="A395" t="inlineStr">
        <is>
          <t>NO SABEMOS QUIEN ES</t>
        </is>
      </c>
      <c r="B395" s="423" t="n">
        <v>393</v>
      </c>
      <c r="C395" s="98" t="inlineStr">
        <is>
          <t>ROMERO  LOPEZ ANA ROSA</t>
        </is>
      </c>
      <c r="D395" s="670" t="n"/>
      <c r="E395" s="671" t="n"/>
      <c r="F395" s="423" t="n"/>
      <c r="G395" s="563" t="n">
        <v>320</v>
      </c>
      <c r="H395" s="423" t="n"/>
      <c r="I395" t="n">
        <v>1</v>
      </c>
      <c r="J395" s="117" t="n"/>
      <c r="M395" t="inlineStr">
        <is>
          <t xml:space="preserve">13 PONIENTE S N </t>
        </is>
      </c>
      <c r="N395" t="n">
        <v>2016</v>
      </c>
      <c r="U395" t="inlineStr">
        <is>
          <t>ALTA</t>
        </is>
      </c>
    </row>
    <row r="396">
      <c r="B396" s="423" t="n">
        <v>394</v>
      </c>
      <c r="C396" t="inlineStr">
        <is>
          <t>RODRIGUEZ SANTOS FILEMON GUADALUPE</t>
        </is>
      </c>
      <c r="D396" s="540" t="n"/>
      <c r="E396" s="541" t="n"/>
      <c r="F396" s="423" t="n"/>
      <c r="G396" s="563" t="n">
        <v>320</v>
      </c>
      <c r="H396" s="423" t="n"/>
      <c r="I396" t="n">
        <v>1</v>
      </c>
      <c r="J396" s="117" t="n"/>
      <c r="M396" t="inlineStr">
        <is>
          <t xml:space="preserve">11 SUR ENTRE 15 Y 17 PTE. </t>
        </is>
      </c>
      <c r="N396" t="n">
        <v>2019</v>
      </c>
      <c r="O396" t="inlineStr">
        <is>
          <t>PAGADO</t>
        </is>
      </c>
      <c r="P396" t="inlineStr">
        <is>
          <t>PAGADO</t>
        </is>
      </c>
      <c r="Q396" t="inlineStr">
        <is>
          <t>PAGADO</t>
        </is>
      </c>
      <c r="R396" t="inlineStr">
        <is>
          <t>PAGADO</t>
        </is>
      </c>
      <c r="S396" t="inlineStr">
        <is>
          <t>PAGADO</t>
        </is>
      </c>
      <c r="T396" t="inlineStr">
        <is>
          <t>PAGADO</t>
        </is>
      </c>
      <c r="U396" t="inlineStr">
        <is>
          <t>PAGADO</t>
        </is>
      </c>
      <c r="V396" t="inlineStr">
        <is>
          <t>PAGADO</t>
        </is>
      </c>
    </row>
    <row r="397">
      <c r="B397" s="423" t="n">
        <v>395</v>
      </c>
      <c r="C397" t="inlineStr">
        <is>
          <t>RODRIGUEZ SANTOS JOSE LUIS</t>
        </is>
      </c>
      <c r="D397" s="540" t="n"/>
      <c r="E397" s="541" t="n"/>
      <c r="F397" s="423" t="n"/>
      <c r="G397" s="563" t="n">
        <v>320</v>
      </c>
      <c r="H397" s="423" t="n"/>
      <c r="I397" t="n">
        <v>1</v>
      </c>
      <c r="J397" s="117" t="n"/>
      <c r="M397" t="inlineStr">
        <is>
          <t xml:space="preserve">11 SUR ENTRE 15 Y 17 PTE. </t>
        </is>
      </c>
      <c r="N397" t="n">
        <v>2019</v>
      </c>
      <c r="O397" t="inlineStr">
        <is>
          <t>PAGADO</t>
        </is>
      </c>
      <c r="P397" t="inlineStr">
        <is>
          <t>PAGADO</t>
        </is>
      </c>
    </row>
    <row r="398">
      <c r="A398" t="inlineStr">
        <is>
          <t>NO SABEMOS QUIEN ES</t>
        </is>
      </c>
      <c r="B398" s="423" t="n">
        <v>396</v>
      </c>
      <c r="C398" s="98" t="inlineStr">
        <is>
          <t>ROMERO LOPEZ VANESA</t>
        </is>
      </c>
      <c r="D398" s="670" t="n"/>
      <c r="E398" s="671" t="n"/>
      <c r="F398" s="423" t="n"/>
      <c r="G398" s="563" t="n">
        <v>320</v>
      </c>
      <c r="H398" s="423" t="inlineStr">
        <is>
          <t>NO</t>
        </is>
      </c>
      <c r="I398" t="n">
        <v>1</v>
      </c>
      <c r="J398" s="117" t="n"/>
      <c r="M398" t="inlineStr">
        <is>
          <t>9 SUR NUM. 709 Y 21 PONIENTE</t>
        </is>
      </c>
      <c r="N398" t="n">
        <v>2018</v>
      </c>
      <c r="O398" t="inlineStr">
        <is>
          <t>PAGADO</t>
        </is>
      </c>
      <c r="P398" t="inlineStr">
        <is>
          <t>PAGADO</t>
        </is>
      </c>
      <c r="Q398" t="inlineStr">
        <is>
          <t>PAGADO</t>
        </is>
      </c>
      <c r="R398" t="inlineStr">
        <is>
          <t>PAGADO</t>
        </is>
      </c>
      <c r="S398" t="inlineStr">
        <is>
          <t>PAGADO</t>
        </is>
      </c>
      <c r="T398" t="inlineStr">
        <is>
          <t>PAGADO</t>
        </is>
      </c>
      <c r="U398" t="inlineStr">
        <is>
          <t>PAGADO</t>
        </is>
      </c>
    </row>
    <row r="399">
      <c r="A399" t="inlineStr">
        <is>
          <t>CAMBIO DE DOMICILIO</t>
        </is>
      </c>
      <c r="B399" s="423" t="n">
        <v>397</v>
      </c>
      <c r="C399" t="inlineStr">
        <is>
          <t>RODRIGUEZ TELLEZ JUAN</t>
        </is>
      </c>
      <c r="D399" s="540" t="n"/>
      <c r="E399" s="541" t="n"/>
      <c r="F399" s="423" t="n"/>
      <c r="G399" s="563" t="n"/>
      <c r="H399" s="423" t="n"/>
      <c r="J399" s="117" t="n">
        <v>1</v>
      </c>
      <c r="M399" t="inlineStr">
        <is>
          <t>15 SUR ENTRE 13 Y 15 PTE.</t>
        </is>
      </c>
      <c r="N399" t="n">
        <v>2011</v>
      </c>
      <c r="O399" t="inlineStr">
        <is>
          <t>PAGADO</t>
        </is>
      </c>
      <c r="P399" t="inlineStr">
        <is>
          <t>PAGADO</t>
        </is>
      </c>
      <c r="Q399" t="inlineStr">
        <is>
          <t>PAGADO</t>
        </is>
      </c>
      <c r="R399" t="inlineStr">
        <is>
          <t>PAGADO</t>
        </is>
      </c>
      <c r="S399" t="inlineStr">
        <is>
          <t>PAGADO</t>
        </is>
      </c>
    </row>
    <row r="400">
      <c r="B400" s="423" t="n">
        <v>398</v>
      </c>
      <c r="C400" t="inlineStr">
        <is>
          <t xml:space="preserve">RODRIGUEZ VALLADARES ANTONIA </t>
        </is>
      </c>
      <c r="D400" s="540" t="n"/>
      <c r="E400" s="541" t="n"/>
      <c r="F400" s="423" t="n">
        <v>1</v>
      </c>
      <c r="G400" s="563" t="n">
        <v>320</v>
      </c>
      <c r="H400" s="423" t="n"/>
      <c r="J400" s="117" t="n"/>
      <c r="M400" t="inlineStr">
        <is>
          <t>13 PTE. ESQUINA 15 SUR</t>
        </is>
      </c>
      <c r="N400" t="n">
        <v>2020</v>
      </c>
    </row>
    <row r="401">
      <c r="B401" s="423" t="n">
        <v>399</v>
      </c>
      <c r="C401" t="inlineStr">
        <is>
          <t>RODRIGUEZ VALLADARES CONCEPCION</t>
        </is>
      </c>
      <c r="D401" s="540" t="n"/>
      <c r="E401" s="541" t="n"/>
      <c r="F401" s="423" t="n">
        <v>1</v>
      </c>
      <c r="G401" s="563" t="n">
        <v>320</v>
      </c>
      <c r="H401" s="423" t="n"/>
      <c r="J401" s="117" t="n"/>
      <c r="M401" t="inlineStr">
        <is>
          <t xml:space="preserve">11 SUR ENTRE 15 Y 17 PTE. </t>
        </is>
      </c>
      <c r="N401" t="n">
        <v>2019</v>
      </c>
      <c r="O401" t="inlineStr">
        <is>
          <t>PAGADO</t>
        </is>
      </c>
      <c r="P401" t="inlineStr">
        <is>
          <t>PAGADO</t>
        </is>
      </c>
      <c r="Q401" t="inlineStr">
        <is>
          <t>PAGADO</t>
        </is>
      </c>
      <c r="R401" t="inlineStr">
        <is>
          <t>PAGADO</t>
        </is>
      </c>
      <c r="S401" t="inlineStr">
        <is>
          <t>PAGADO</t>
        </is>
      </c>
      <c r="T401" t="inlineStr">
        <is>
          <t>PAGADO</t>
        </is>
      </c>
      <c r="U401" t="inlineStr">
        <is>
          <t>PAGADO</t>
        </is>
      </c>
    </row>
    <row r="402">
      <c r="B402" s="423" t="n">
        <v>400</v>
      </c>
      <c r="C402" t="inlineStr">
        <is>
          <t>RODRIGUEZ VALLADARES CRISPIN</t>
        </is>
      </c>
      <c r="D402" s="540" t="n">
        <v>300</v>
      </c>
      <c r="E402" s="541" t="n"/>
      <c r="F402" s="423" t="n">
        <v>1</v>
      </c>
      <c r="G402" s="563" t="n">
        <v>320</v>
      </c>
      <c r="H402" s="423" t="n"/>
      <c r="J402" s="117" t="n"/>
      <c r="M402" t="inlineStr">
        <is>
          <t xml:space="preserve">17 PTE. ENTRE 13 Y 15 SUR </t>
        </is>
      </c>
      <c r="N402" t="n">
        <v>2022</v>
      </c>
      <c r="O402" t="inlineStr">
        <is>
          <t>PAGADO</t>
        </is>
      </c>
      <c r="P402" t="inlineStr">
        <is>
          <t>PAGADO</t>
        </is>
      </c>
      <c r="Q402" t="inlineStr">
        <is>
          <t>PAGADO</t>
        </is>
      </c>
      <c r="R402" t="inlineStr">
        <is>
          <t>PAGADO</t>
        </is>
      </c>
      <c r="S402" t="inlineStr">
        <is>
          <t>PAGADO</t>
        </is>
      </c>
      <c r="T402" t="inlineStr">
        <is>
          <t>PAGADO</t>
        </is>
      </c>
    </row>
    <row r="403">
      <c r="B403" s="423" t="n">
        <v>401</v>
      </c>
      <c r="C403" t="inlineStr">
        <is>
          <t xml:space="preserve">RODRIGUEZ VALLADARES GUADALUPE </t>
        </is>
      </c>
      <c r="D403" s="540" t="n"/>
      <c r="E403" s="541" t="n"/>
      <c r="F403" s="423" t="n">
        <v>1</v>
      </c>
      <c r="G403" s="563" t="n">
        <v>320</v>
      </c>
      <c r="H403" s="423" t="n"/>
      <c r="J403" s="117" t="n"/>
      <c r="M403" t="inlineStr">
        <is>
          <t>11 SUR NO 1503 ENTRE 15 Y 17 PTE.</t>
        </is>
      </c>
      <c r="N403" t="n">
        <v>2022</v>
      </c>
      <c r="O403" t="inlineStr">
        <is>
          <t>pendiente asistencias</t>
        </is>
      </c>
    </row>
    <row r="404">
      <c r="B404" s="423" t="n">
        <v>402</v>
      </c>
      <c r="C404" t="inlineStr">
        <is>
          <t>RODRIGUEZ VELEZ ARACELI</t>
        </is>
      </c>
      <c r="D404" s="540" t="n"/>
      <c r="E404" s="541" t="n"/>
      <c r="F404" s="423" t="n">
        <v>1</v>
      </c>
      <c r="G404" s="563" t="n">
        <v>320</v>
      </c>
      <c r="H404" s="423" t="n"/>
      <c r="J404" s="117" t="n"/>
      <c r="M404" t="inlineStr">
        <is>
          <t>15 PTE. ESQ, 19 SUR</t>
        </is>
      </c>
      <c r="N404" t="n">
        <v>2021</v>
      </c>
    </row>
    <row r="405">
      <c r="A405" t="inlineStr">
        <is>
          <t>CAMBIO DE DOMICILIO</t>
        </is>
      </c>
      <c r="B405" s="423" t="n">
        <v>403</v>
      </c>
      <c r="C405" t="inlineStr">
        <is>
          <t>RODRIGUEZ VELEZ ROCIO</t>
        </is>
      </c>
      <c r="D405" s="540" t="n"/>
      <c r="E405" s="541" t="n"/>
      <c r="F405" s="423" t="n"/>
      <c r="G405" s="563" t="n"/>
      <c r="H405" s="423" t="n"/>
      <c r="I405" t="n">
        <v>1</v>
      </c>
      <c r="J405" s="117" t="n"/>
      <c r="M405" t="inlineStr">
        <is>
          <t>15 PTE. ESQ. 19 SUR</t>
        </is>
      </c>
      <c r="N405" t="n">
        <v>2015</v>
      </c>
      <c r="O405" t="inlineStr">
        <is>
          <t>PAGADO</t>
        </is>
      </c>
      <c r="P405" t="inlineStr">
        <is>
          <t>PAGADO</t>
        </is>
      </c>
      <c r="Q405" t="inlineStr">
        <is>
          <t>PAGADO</t>
        </is>
      </c>
    </row>
    <row r="406">
      <c r="B406" s="423" t="n">
        <v>404</v>
      </c>
      <c r="C406" t="inlineStr">
        <is>
          <t>ROMAN GONZALEZ JOSE MIGUEL</t>
        </is>
      </c>
      <c r="D406" s="540" t="n"/>
      <c r="E406" s="541" t="n"/>
      <c r="F406" s="423" t="n">
        <v>1</v>
      </c>
      <c r="G406" s="563" t="n">
        <v>320</v>
      </c>
      <c r="H406" s="423" t="n"/>
      <c r="J406" s="117" t="n"/>
      <c r="M406" t="inlineStr">
        <is>
          <t>11 SUR NO. 1397 ENTRE 11 Y 13 PTE.</t>
        </is>
      </c>
      <c r="N406" t="n">
        <v>2023</v>
      </c>
    </row>
    <row r="407">
      <c r="B407" s="423" t="n">
        <v>405</v>
      </c>
      <c r="C407" t="inlineStr">
        <is>
          <t>ROMAN CASTRO JOSEFINA</t>
        </is>
      </c>
      <c r="D407" s="540" t="n"/>
      <c r="E407" s="541" t="n"/>
      <c r="F407" s="423" t="n">
        <v>1</v>
      </c>
      <c r="G407" s="563" t="n">
        <v>320</v>
      </c>
      <c r="H407" s="423" t="n"/>
      <c r="J407" s="117" t="n"/>
      <c r="M407" t="inlineStr">
        <is>
          <t>11 PTE. ENTRE 5 Y 7 SUR</t>
        </is>
      </c>
      <c r="N407" t="n">
        <v>2021</v>
      </c>
    </row>
    <row r="408">
      <c r="B408" s="423" t="n">
        <v>406</v>
      </c>
      <c r="C408" t="inlineStr">
        <is>
          <t>ANDRADE ROMAN GABRIELA</t>
        </is>
      </c>
      <c r="D408" s="540" t="n">
        <v>300</v>
      </c>
      <c r="E408" s="541" t="n">
        <v>150</v>
      </c>
      <c r="F408" s="423" t="n">
        <v>1</v>
      </c>
      <c r="G408" s="563" t="n"/>
      <c r="H408" s="423" t="n"/>
      <c r="J408" s="117" t="n"/>
      <c r="M408" t="inlineStr">
        <is>
          <t>17 SUR ENTRE 17 PONIENTE Y CANAL</t>
        </is>
      </c>
      <c r="N408" t="n">
        <v>2023</v>
      </c>
    </row>
    <row r="409">
      <c r="B409" s="423" t="n">
        <v>407</v>
      </c>
      <c r="C409" s="98" t="inlineStr">
        <is>
          <t>TORRES MARTINEZ MARIA VIVIANA</t>
        </is>
      </c>
      <c r="D409" s="670" t="n"/>
      <c r="E409" s="671" t="n"/>
      <c r="F409" s="423" t="n">
        <v>1</v>
      </c>
      <c r="G409" s="563" t="n"/>
      <c r="H409" s="423" t="n"/>
      <c r="J409" s="117" t="n"/>
      <c r="M409" t="inlineStr">
        <is>
          <t>PRIVADA 7 SUR ENTRE 21 PTE. Y CANAL</t>
        </is>
      </c>
      <c r="N409" t="n">
        <v>2020</v>
      </c>
      <c r="O409" t="inlineStr">
        <is>
          <t>CHECAR</t>
        </is>
      </c>
      <c r="P409" t="inlineStr">
        <is>
          <t>PAGADO</t>
        </is>
      </c>
      <c r="Q409" t="inlineStr">
        <is>
          <t>PAGADO</t>
        </is>
      </c>
      <c r="R409" t="inlineStr">
        <is>
          <t>PAGADO</t>
        </is>
      </c>
      <c r="S409" t="inlineStr">
        <is>
          <t>PAGADO</t>
        </is>
      </c>
      <c r="T409" t="inlineStr">
        <is>
          <t>PAGADO</t>
        </is>
      </c>
      <c r="U409" t="inlineStr">
        <is>
          <t>PAGADO</t>
        </is>
      </c>
      <c r="V409" t="inlineStr">
        <is>
          <t>PAGADO</t>
        </is>
      </c>
      <c r="W409" t="inlineStr">
        <is>
          <t>PAGADO</t>
        </is>
      </c>
      <c r="X409" t="inlineStr">
        <is>
          <t>PAGADO</t>
        </is>
      </c>
      <c r="Y409" t="inlineStr">
        <is>
          <t>PAGADO</t>
        </is>
      </c>
    </row>
    <row r="410">
      <c r="B410" s="423" t="n">
        <v>408</v>
      </c>
      <c r="C410" t="inlineStr">
        <is>
          <t>ROMERO ISLAS HECTOR</t>
        </is>
      </c>
      <c r="D410" s="540" t="n"/>
      <c r="E410" s="541" t="n"/>
      <c r="F410" s="423" t="n">
        <v>1</v>
      </c>
      <c r="G410" s="563" t="n">
        <v>320</v>
      </c>
      <c r="H410" s="423" t="n"/>
      <c r="J410" s="117" t="n"/>
      <c r="M410" t="inlineStr">
        <is>
          <t xml:space="preserve">11 SUR ENTRE 15 Y 17 PTE. </t>
        </is>
      </c>
      <c r="N410" t="n">
        <v>2021</v>
      </c>
      <c r="O410" t="inlineStr">
        <is>
          <t>PAGADO</t>
        </is>
      </c>
      <c r="P410" t="inlineStr">
        <is>
          <t>PAGADO</t>
        </is>
      </c>
      <c r="Q410" t="inlineStr">
        <is>
          <t>PAGADO</t>
        </is>
      </c>
      <c r="R410" t="inlineStr">
        <is>
          <t>PAGADO</t>
        </is>
      </c>
      <c r="S410" t="inlineStr">
        <is>
          <t>PAGADO</t>
        </is>
      </c>
      <c r="T410" t="inlineStr">
        <is>
          <t>PAGADO</t>
        </is>
      </c>
      <c r="U410" t="inlineStr">
        <is>
          <t>PAGADO</t>
        </is>
      </c>
      <c r="V410" t="inlineStr">
        <is>
          <t>PAGADO</t>
        </is>
      </c>
    </row>
    <row r="411">
      <c r="B411" s="423" t="n">
        <v>409</v>
      </c>
      <c r="C411" t="inlineStr">
        <is>
          <t>ROMERO JUAREZ ANDRES</t>
        </is>
      </c>
      <c r="D411" s="540" t="n"/>
      <c r="E411" s="541" t="n"/>
      <c r="F411" s="423" t="n">
        <v>1</v>
      </c>
      <c r="G411" s="563" t="n">
        <v>320</v>
      </c>
      <c r="H411" s="423" t="n"/>
      <c r="I411" t="n">
        <v>1</v>
      </c>
      <c r="J411" s="117" t="n"/>
      <c r="M411" t="inlineStr">
        <is>
          <t>PRIVADA 7 SUR ENTRE 11Y 17 PTE.</t>
        </is>
      </c>
      <c r="N411" t="n">
        <v>2020</v>
      </c>
      <c r="O411" t="inlineStr">
        <is>
          <t>PAGADO</t>
        </is>
      </c>
      <c r="P411" t="inlineStr">
        <is>
          <t>PAGADO</t>
        </is>
      </c>
      <c r="Q411" t="inlineStr">
        <is>
          <t>PAGADO</t>
        </is>
      </c>
      <c r="R411" t="inlineStr">
        <is>
          <t>PAGADO</t>
        </is>
      </c>
      <c r="S411" t="inlineStr">
        <is>
          <t>PAGADO</t>
        </is>
      </c>
      <c r="T411" t="inlineStr">
        <is>
          <t>PAGADO</t>
        </is>
      </c>
    </row>
    <row r="412">
      <c r="B412" s="423" t="n">
        <v>410</v>
      </c>
      <c r="C412" t="inlineStr">
        <is>
          <t xml:space="preserve">ROMERO JUAREZ JOSE LUIS </t>
        </is>
      </c>
      <c r="D412" s="540" t="n"/>
      <c r="E412" s="541" t="n"/>
      <c r="F412" s="423" t="n">
        <v>1</v>
      </c>
      <c r="G412" s="563" t="n">
        <v>320</v>
      </c>
      <c r="H412" s="423" t="n"/>
      <c r="J412" s="117" t="n"/>
      <c r="M412" t="inlineStr">
        <is>
          <t>PRIVADA 7 SUR ENTRE 15 Y 17 PTE.</t>
        </is>
      </c>
      <c r="N412" t="n">
        <v>2022</v>
      </c>
      <c r="O412" t="inlineStr">
        <is>
          <t>PEN DIENTE ASISTENCAS</t>
        </is>
      </c>
    </row>
    <row r="413">
      <c r="B413" s="423" t="n">
        <v>411</v>
      </c>
      <c r="C413" t="inlineStr">
        <is>
          <t xml:space="preserve">ROMERO JUAREZ JUAN MANUEL </t>
        </is>
      </c>
      <c r="D413" s="540" t="n"/>
      <c r="E413" s="541" t="n"/>
      <c r="F413" s="423" t="n">
        <v>1</v>
      </c>
      <c r="G413" s="563" t="n">
        <v>320</v>
      </c>
      <c r="H413" s="423" t="n"/>
      <c r="J413" s="117" t="n"/>
      <c r="M413" t="inlineStr">
        <is>
          <t>17 PTE. ENTRE 17 Y 19 SUR</t>
        </is>
      </c>
      <c r="N413" t="n">
        <v>2021</v>
      </c>
    </row>
    <row r="414">
      <c r="B414" s="423" t="n">
        <v>412</v>
      </c>
      <c r="C414" t="inlineStr">
        <is>
          <t>ROMERO MURRIETA ERICK</t>
        </is>
      </c>
      <c r="D414" s="540" t="n"/>
      <c r="E414" s="541" t="n"/>
      <c r="F414" s="423" t="n">
        <v>1</v>
      </c>
      <c r="G414" s="563" t="n">
        <v>320</v>
      </c>
      <c r="H414" s="423" t="n"/>
      <c r="J414" s="117" t="n"/>
      <c r="M414" t="inlineStr">
        <is>
          <t>13 SUR ENTRE 13 Y 15 PTE.</t>
        </is>
      </c>
      <c r="N414" t="n">
        <v>2022</v>
      </c>
    </row>
    <row r="415">
      <c r="B415" s="423" t="n">
        <v>413</v>
      </c>
      <c r="C415" t="inlineStr">
        <is>
          <t>ROMERO OYORSABAL DANIEL</t>
        </is>
      </c>
      <c r="D415" s="540" t="n"/>
      <c r="E415" s="541" t="n"/>
      <c r="F415" s="423" t="n"/>
      <c r="G415" s="563" t="n">
        <v>640</v>
      </c>
      <c r="H415" s="423" t="n"/>
      <c r="I415" t="n">
        <v>1</v>
      </c>
      <c r="J415" s="117" t="n"/>
      <c r="M415" t="inlineStr">
        <is>
          <t xml:space="preserve">17 PTE. ENTRE 11 Y 13 SUR </t>
        </is>
      </c>
      <c r="N415" t="n">
        <v>2019</v>
      </c>
    </row>
    <row r="416">
      <c r="B416" s="423" t="n">
        <v>414</v>
      </c>
      <c r="C416" t="inlineStr">
        <is>
          <t xml:space="preserve">ROMERO ROBLES MARCIAL </t>
        </is>
      </c>
      <c r="D416" s="540" t="n"/>
      <c r="E416" s="541" t="n"/>
      <c r="F416" s="423" t="n">
        <v>1</v>
      </c>
      <c r="G416" s="563" t="n">
        <v>320</v>
      </c>
      <c r="H416" s="423" t="n"/>
      <c r="J416" s="117" t="n"/>
      <c r="M416" t="inlineStr">
        <is>
          <t>RPIVADA 7 SUR ESQ. 11 PTE-</t>
        </is>
      </c>
      <c r="N416" t="n">
        <v>2022</v>
      </c>
      <c r="O416" t="inlineStr">
        <is>
          <t>PAGADO</t>
        </is>
      </c>
      <c r="P416" t="inlineStr">
        <is>
          <t>PAGADO</t>
        </is>
      </c>
      <c r="Q416" t="inlineStr">
        <is>
          <t>PAGADO</t>
        </is>
      </c>
    </row>
    <row r="417">
      <c r="B417" s="423" t="n">
        <v>415</v>
      </c>
      <c r="C417" t="inlineStr">
        <is>
          <t>ROMERO RODRIGUEZ ARMANDO</t>
        </is>
      </c>
      <c r="D417" s="540" t="n"/>
      <c r="E417" s="541" t="n"/>
      <c r="F417" s="423" t="n">
        <v>1</v>
      </c>
      <c r="G417" s="563" t="n">
        <v>320</v>
      </c>
      <c r="H417" s="423" t="n"/>
      <c r="J417" s="117" t="n"/>
      <c r="M417" t="inlineStr">
        <is>
          <t xml:space="preserve">17 PTE. ENTRE 7 Y 9 SUR </t>
        </is>
      </c>
      <c r="N417" t="n">
        <v>2022</v>
      </c>
    </row>
    <row r="418">
      <c r="B418" s="423" t="n">
        <v>416</v>
      </c>
      <c r="C418" t="inlineStr">
        <is>
          <t>ROSAS CLAUDIO ANGEL</t>
        </is>
      </c>
      <c r="D418" s="540" t="n">
        <v>300</v>
      </c>
      <c r="E418" s="541" t="n"/>
      <c r="F418" s="423" t="n">
        <v>1</v>
      </c>
      <c r="G418" s="563" t="n">
        <v>320</v>
      </c>
      <c r="H418" s="423" t="n"/>
      <c r="I418" t="n">
        <v>1</v>
      </c>
      <c r="J418" s="117" t="n"/>
      <c r="M418" t="inlineStr">
        <is>
          <t xml:space="preserve">17 PTE. ENTRE 9 Y 11 SUR </t>
        </is>
      </c>
      <c r="N418" t="n">
        <v>2022</v>
      </c>
      <c r="O418" t="inlineStr">
        <is>
          <t>PAGADO</t>
        </is>
      </c>
      <c r="P418" t="inlineStr">
        <is>
          <t>PAGADO</t>
        </is>
      </c>
      <c r="Q418" t="inlineStr">
        <is>
          <t>PAGADO</t>
        </is>
      </c>
      <c r="R418" t="inlineStr">
        <is>
          <t>PAGADO</t>
        </is>
      </c>
      <c r="S418" t="inlineStr">
        <is>
          <t>PAGADO</t>
        </is>
      </c>
      <c r="T418" t="inlineStr">
        <is>
          <t>PAGADO</t>
        </is>
      </c>
    </row>
    <row r="419">
      <c r="B419" s="423" t="n">
        <v>417</v>
      </c>
      <c r="C419" t="inlineStr">
        <is>
          <t>RODRIGUEZ  SANTOS CIRILO</t>
        </is>
      </c>
      <c r="D419" s="540" t="n"/>
      <c r="E419" s="541" t="n"/>
      <c r="F419" s="423" t="n">
        <v>1</v>
      </c>
      <c r="G419" s="563" t="n">
        <v>640</v>
      </c>
      <c r="H419" s="423" t="n"/>
      <c r="J419" s="117" t="n"/>
      <c r="M419" t="inlineStr">
        <is>
          <t xml:space="preserve">17 PONIENTEE 19 SUR </t>
        </is>
      </c>
      <c r="N419" t="n">
        <v>2020</v>
      </c>
      <c r="O419" t="inlineStr">
        <is>
          <t>PAGADO</t>
        </is>
      </c>
      <c r="P419" t="inlineStr">
        <is>
          <t>PAGADO</t>
        </is>
      </c>
      <c r="Q419" t="inlineStr">
        <is>
          <t>PAGADO</t>
        </is>
      </c>
      <c r="R419" t="inlineStr">
        <is>
          <t>PAGADO</t>
        </is>
      </c>
      <c r="S419" t="inlineStr">
        <is>
          <t>PAGADO</t>
        </is>
      </c>
      <c r="T419" t="inlineStr">
        <is>
          <t>PAGADO</t>
        </is>
      </c>
      <c r="U419" t="inlineStr">
        <is>
          <t>PAGADO</t>
        </is>
      </c>
    </row>
    <row r="420">
      <c r="B420" s="423" t="n">
        <v>418</v>
      </c>
      <c r="C420" t="inlineStr">
        <is>
          <t>ROSAS HERNANDEZ JUAN GILMARL</t>
        </is>
      </c>
      <c r="D420" s="540" t="n"/>
      <c r="E420" s="541" t="n"/>
      <c r="F420" s="423" t="n">
        <v>1</v>
      </c>
      <c r="G420" s="563" t="n"/>
      <c r="H420" s="423" t="n"/>
      <c r="J420" s="117" t="n"/>
      <c r="M420" t="inlineStr">
        <is>
          <t>15 PTE NO. 1710</t>
        </is>
      </c>
      <c r="N420" t="n">
        <v>2019</v>
      </c>
      <c r="O420" t="inlineStr">
        <is>
          <t>PAGADO</t>
        </is>
      </c>
      <c r="P420" t="inlineStr">
        <is>
          <t>PAGADO</t>
        </is>
      </c>
      <c r="Q420" t="inlineStr">
        <is>
          <t>PAGADO</t>
        </is>
      </c>
      <c r="R420" t="inlineStr">
        <is>
          <t>PAGADO</t>
        </is>
      </c>
      <c r="S420" t="inlineStr">
        <is>
          <t>PAGADO</t>
        </is>
      </c>
      <c r="T420" t="inlineStr">
        <is>
          <t>PAGADO</t>
        </is>
      </c>
      <c r="U420" t="inlineStr">
        <is>
          <t>PAGADO</t>
        </is>
      </c>
    </row>
    <row r="421">
      <c r="B421" s="423" t="n">
        <v>419</v>
      </c>
      <c r="C421" s="98" t="inlineStr">
        <is>
          <t>ROSAS RIOS JOSE ALEJANDRO</t>
        </is>
      </c>
      <c r="D421" s="670" t="n"/>
      <c r="E421" s="671" t="n"/>
      <c r="F421" s="423" t="n">
        <v>1</v>
      </c>
      <c r="G421" s="675" t="inlineStr">
        <is>
          <t>ENFRENTE DE CIRILO</t>
        </is>
      </c>
      <c r="H421" s="423" t="n"/>
      <c r="J421" s="117" t="n"/>
      <c r="M421" t="inlineStr">
        <is>
          <t xml:space="preserve">17 PTE. ENTRE 19 SUR    ENFRENTE CANAL </t>
        </is>
      </c>
      <c r="N421" t="n">
        <v>2017</v>
      </c>
      <c r="V421" t="inlineStr">
        <is>
          <t>PAGADO</t>
        </is>
      </c>
      <c r="W421" t="inlineStr">
        <is>
          <t>PAGADO</t>
        </is>
      </c>
      <c r="X421" t="inlineStr">
        <is>
          <t>PAGADO</t>
        </is>
      </c>
    </row>
    <row r="422">
      <c r="B422" s="423" t="n">
        <v>420</v>
      </c>
      <c r="C422" t="inlineStr">
        <is>
          <t>ROSAS RODRIGUEZ FERNANDO</t>
        </is>
      </c>
      <c r="D422" s="540" t="n">
        <v>300</v>
      </c>
      <c r="E422" s="541" t="n"/>
      <c r="F422" s="423" t="n">
        <v>1</v>
      </c>
      <c r="G422" s="563" t="n">
        <v>320</v>
      </c>
      <c r="H422" s="423" t="n"/>
      <c r="J422" s="117" t="n"/>
      <c r="M422" t="inlineStr">
        <is>
          <t xml:space="preserve">19 PTE. ENTRE 13 Y 15 SUR </t>
        </is>
      </c>
      <c r="N422" t="n">
        <v>2022</v>
      </c>
    </row>
    <row r="423">
      <c r="A423" t="inlineStr">
        <is>
          <t>BAJA POR EDAD AVANZADA</t>
        </is>
      </c>
      <c r="B423" s="423" t="n">
        <v>421</v>
      </c>
      <c r="C423" t="inlineStr">
        <is>
          <t>ROSAS RODRIGUEZ GILBERTO</t>
        </is>
      </c>
      <c r="D423" s="540" t="n"/>
      <c r="E423" s="541" t="n"/>
      <c r="F423" s="423" t="n">
        <v>1</v>
      </c>
      <c r="G423" s="563" t="n"/>
      <c r="H423" s="423" t="n"/>
      <c r="J423" s="117" t="n"/>
      <c r="M423" t="inlineStr">
        <is>
          <t xml:space="preserve">19 PTE. ENTRE 13 Y 15 SUR </t>
        </is>
      </c>
      <c r="N423" t="n">
        <v>2016</v>
      </c>
      <c r="O423" t="inlineStr">
        <is>
          <t>PAGADO</t>
        </is>
      </c>
      <c r="P423" t="inlineStr">
        <is>
          <t>PAGADO</t>
        </is>
      </c>
      <c r="Q423" t="inlineStr">
        <is>
          <t>PAGADO</t>
        </is>
      </c>
      <c r="R423" t="inlineStr">
        <is>
          <t>PAGADO</t>
        </is>
      </c>
      <c r="S423" t="inlineStr">
        <is>
          <t>PAGADO</t>
        </is>
      </c>
    </row>
    <row r="424">
      <c r="B424" s="423" t="n">
        <v>422</v>
      </c>
      <c r="C424" t="inlineStr">
        <is>
          <t>ROSAS RODRIGUEZ LUISA</t>
        </is>
      </c>
      <c r="D424" s="540" t="n">
        <v>300</v>
      </c>
      <c r="E424" s="541" t="n"/>
      <c r="F424" s="423" t="n">
        <v>1</v>
      </c>
      <c r="G424" s="563" t="n">
        <v>320</v>
      </c>
      <c r="H424" s="96" t="inlineStr">
        <is>
          <t>NO</t>
        </is>
      </c>
      <c r="J424" s="117" t="n"/>
      <c r="M424" t="inlineStr">
        <is>
          <t>21 PTE- ENTRE 7 Y 9 SUR</t>
        </is>
      </c>
      <c r="N424" t="n">
        <v>2023</v>
      </c>
    </row>
    <row r="425">
      <c r="B425" s="423" t="n">
        <v>423</v>
      </c>
      <c r="C425" t="inlineStr">
        <is>
          <t>ROSAS RODRIGUEZ SARA</t>
        </is>
      </c>
      <c r="D425" s="540" t="n"/>
      <c r="E425" s="541" t="n"/>
      <c r="F425" s="423" t="n">
        <v>1</v>
      </c>
      <c r="G425" s="563" t="n">
        <v>320</v>
      </c>
      <c r="H425" s="423" t="n"/>
      <c r="J425" s="117" t="n"/>
      <c r="M425" t="inlineStr">
        <is>
          <t>19 PTE- ESQ. 15 SUR</t>
        </is>
      </c>
      <c r="N425" t="n">
        <v>2022</v>
      </c>
    </row>
    <row r="426">
      <c r="B426" s="423" t="n">
        <v>424</v>
      </c>
      <c r="C426" t="inlineStr">
        <is>
          <t>ROSAS SANCHEZ GUADALUPE</t>
        </is>
      </c>
      <c r="D426" s="540" t="n"/>
      <c r="E426" s="541" t="n"/>
      <c r="F426" s="423" t="n">
        <v>1</v>
      </c>
      <c r="G426" s="563" t="n">
        <v>640</v>
      </c>
      <c r="H426" s="423" t="n"/>
      <c r="J426" s="117" t="n"/>
      <c r="M426" t="inlineStr">
        <is>
          <t xml:space="preserve">PRIVADA 9 SUR ENTRE 7 SUR </t>
        </is>
      </c>
      <c r="N426" t="n">
        <v>2023</v>
      </c>
    </row>
    <row r="427">
      <c r="B427" s="423" t="n">
        <v>425</v>
      </c>
      <c r="C427" t="inlineStr">
        <is>
          <t>ROSALES MEDINA CIRILO</t>
        </is>
      </c>
      <c r="D427" s="540" t="n"/>
      <c r="E427" s="541" t="n"/>
      <c r="F427" s="423" t="n">
        <v>1</v>
      </c>
      <c r="G427" s="563" t="n">
        <v>320</v>
      </c>
      <c r="H427" s="423" t="n"/>
      <c r="J427" s="117" t="n"/>
      <c r="M427" t="inlineStr">
        <is>
          <t>13 SUR ESQ. 15 PTE.</t>
        </is>
      </c>
      <c r="N427" t="n">
        <v>2021</v>
      </c>
      <c r="O427" t="inlineStr">
        <is>
          <t>PAGADO</t>
        </is>
      </c>
      <c r="P427" t="inlineStr">
        <is>
          <t>PAGADO</t>
        </is>
      </c>
      <c r="Q427" t="inlineStr">
        <is>
          <t>PAGADO</t>
        </is>
      </c>
      <c r="R427" t="inlineStr">
        <is>
          <t>PAGADO</t>
        </is>
      </c>
      <c r="S427" t="inlineStr">
        <is>
          <t>PAGADO</t>
        </is>
      </c>
      <c r="T427" t="inlineStr">
        <is>
          <t>PAGADO</t>
        </is>
      </c>
      <c r="U427" t="inlineStr">
        <is>
          <t>PAGADO</t>
        </is>
      </c>
      <c r="V427" t="inlineStr">
        <is>
          <t>PAGADO</t>
        </is>
      </c>
    </row>
    <row r="428">
      <c r="B428" s="423" t="n">
        <v>426</v>
      </c>
      <c r="C428" t="inlineStr">
        <is>
          <t>ROSALES RAFAEL JOSE JAVIER</t>
        </is>
      </c>
      <c r="D428" s="540" t="n"/>
      <c r="E428" s="541" t="n"/>
      <c r="F428" s="423" t="n">
        <v>1</v>
      </c>
      <c r="G428" s="563" t="n">
        <v>640</v>
      </c>
      <c r="H428" s="423" t="n"/>
      <c r="J428" s="117" t="n"/>
      <c r="M428" t="inlineStr">
        <is>
          <t xml:space="preserve">15 PTE. ENTRE 17 Y 19 SUR </t>
        </is>
      </c>
      <c r="N428" t="n">
        <v>2019</v>
      </c>
    </row>
    <row r="429">
      <c r="B429" s="423" t="n">
        <v>427</v>
      </c>
      <c r="C429" t="inlineStr">
        <is>
          <t>ROSAS ALEJO ALEJANDRO</t>
        </is>
      </c>
      <c r="D429" s="540" t="n"/>
      <c r="E429" s="541" t="n"/>
      <c r="F429" s="423" t="n">
        <v>1</v>
      </c>
      <c r="G429" s="563" t="n">
        <v>320</v>
      </c>
      <c r="H429" s="423" t="n"/>
      <c r="J429" s="117" t="n"/>
      <c r="M429" t="inlineStr">
        <is>
          <t xml:space="preserve">19 PTE. ENTRE 13 Y 15 SUR </t>
        </is>
      </c>
      <c r="N429" t="n">
        <v>2023</v>
      </c>
    </row>
    <row r="430">
      <c r="B430" s="423" t="n">
        <v>428</v>
      </c>
      <c r="C430" t="inlineStr">
        <is>
          <t>ROSAS ALEJO ARTURO</t>
        </is>
      </c>
      <c r="D430" s="540" t="n">
        <v>600</v>
      </c>
      <c r="E430" s="541" t="n"/>
      <c r="F430" s="423" t="n">
        <v>2</v>
      </c>
      <c r="G430" s="563" t="n">
        <v>640</v>
      </c>
      <c r="H430" s="423" t="n"/>
      <c r="J430" s="117" t="n"/>
      <c r="M430" t="inlineStr">
        <is>
          <t xml:space="preserve">19 PTE. ENTRE 13 Y 15 SUR </t>
        </is>
      </c>
      <c r="N430" t="n">
        <v>2021</v>
      </c>
      <c r="O430" t="inlineStr">
        <is>
          <t>PAGADO</t>
        </is>
      </c>
      <c r="P430" t="inlineStr">
        <is>
          <t>PAGADO</t>
        </is>
      </c>
      <c r="Q430" t="inlineStr">
        <is>
          <t>PAGADO</t>
        </is>
      </c>
      <c r="R430" t="inlineStr">
        <is>
          <t>PAGADO</t>
        </is>
      </c>
    </row>
    <row r="431">
      <c r="A431" t="inlineStr">
        <is>
          <t>PENDIENTE INASISTENCIAS</t>
        </is>
      </c>
      <c r="B431" s="423" t="n">
        <v>429</v>
      </c>
      <c r="C431" t="inlineStr">
        <is>
          <t>ROSAS ALEJO VERONICA</t>
        </is>
      </c>
      <c r="D431" s="540" t="n">
        <v>300</v>
      </c>
      <c r="E431" s="541" t="n"/>
      <c r="F431" s="423" t="n">
        <v>1</v>
      </c>
      <c r="G431" s="563" t="n">
        <v>320</v>
      </c>
      <c r="H431" s="423" t="n"/>
      <c r="J431" s="117" t="n"/>
      <c r="M431" t="inlineStr">
        <is>
          <t xml:space="preserve">19 PTE. ENTRE 13 Y 15 SUR </t>
        </is>
      </c>
      <c r="N431" t="n">
        <v>2019</v>
      </c>
      <c r="O431" t="inlineStr">
        <is>
          <t>PAGADO</t>
        </is>
      </c>
      <c r="P431" t="inlineStr">
        <is>
          <t>PAGADO</t>
        </is>
      </c>
      <c r="Q431" t="inlineStr">
        <is>
          <t>PAGADO</t>
        </is>
      </c>
      <c r="R431" t="inlineStr">
        <is>
          <t>PAGADO</t>
        </is>
      </c>
      <c r="S431" t="inlineStr">
        <is>
          <t>PAGADO</t>
        </is>
      </c>
      <c r="T431" t="inlineStr">
        <is>
          <t>PAGADO</t>
        </is>
      </c>
      <c r="U431" t="inlineStr">
        <is>
          <t>PAGADO</t>
        </is>
      </c>
      <c r="V431" t="inlineStr">
        <is>
          <t>PAGADO</t>
        </is>
      </c>
      <c r="W431" t="inlineStr">
        <is>
          <t>PAGADO</t>
        </is>
      </c>
    </row>
    <row r="432">
      <c r="B432" s="423" t="n">
        <v>430</v>
      </c>
      <c r="C432" t="inlineStr">
        <is>
          <t>ROSAS CASTRO AURELIO</t>
        </is>
      </c>
      <c r="D432" s="540" t="n"/>
      <c r="E432" s="541" t="n"/>
      <c r="F432" s="423" t="n">
        <v>1</v>
      </c>
      <c r="G432" s="563" t="n"/>
      <c r="H432" s="91" t="n"/>
      <c r="J432" s="117" t="n"/>
      <c r="M432" t="inlineStr">
        <is>
          <t xml:space="preserve">19 PTE. ENTRE 13 Y 15 SUR </t>
        </is>
      </c>
      <c r="N432" t="n">
        <v>2020</v>
      </c>
    </row>
    <row r="433">
      <c r="B433" s="423" t="n">
        <v>431</v>
      </c>
      <c r="C433" t="inlineStr">
        <is>
          <t>ROSAS CASTRO LUZ</t>
        </is>
      </c>
      <c r="D433" s="540" t="n"/>
      <c r="E433" s="541" t="n"/>
      <c r="F433" s="423" t="n">
        <v>1</v>
      </c>
      <c r="G433" s="669" t="n"/>
      <c r="H433" s="423" t="n"/>
      <c r="J433" s="117" t="n"/>
      <c r="M433" t="inlineStr">
        <is>
          <t xml:space="preserve">19 PTE. ENTRE 13 Y 15 SUR </t>
        </is>
      </c>
      <c r="N433" t="n">
        <v>2019</v>
      </c>
      <c r="O433" t="inlineStr">
        <is>
          <t>PAGADO</t>
        </is>
      </c>
      <c r="P433" t="inlineStr">
        <is>
          <t>PAGADO</t>
        </is>
      </c>
    </row>
    <row r="434">
      <c r="B434" s="423" t="n">
        <v>432</v>
      </c>
      <c r="C434" t="inlineStr">
        <is>
          <t xml:space="preserve">VILLAFANAN LEON FELIX JESUS </t>
        </is>
      </c>
      <c r="D434" s="540" t="n">
        <v>300</v>
      </c>
      <c r="E434" s="541" t="n">
        <v>150</v>
      </c>
      <c r="F434" s="423" t="n">
        <v>1</v>
      </c>
      <c r="G434" s="563" t="n"/>
      <c r="H434" s="423" t="n"/>
      <c r="I434" t="n">
        <v>1</v>
      </c>
      <c r="J434" s="117" t="n"/>
      <c r="M434" t="inlineStr">
        <is>
          <t xml:space="preserve">19 SUR S/N ENTRE 15 Y 17 PONIENTE </t>
        </is>
      </c>
      <c r="N434" t="n">
        <v>2023</v>
      </c>
    </row>
    <row r="435">
      <c r="B435" s="423" t="n">
        <v>433</v>
      </c>
      <c r="C435" t="inlineStr">
        <is>
          <t>ROSAS GONZALEZ JAIME</t>
        </is>
      </c>
      <c r="D435" s="540" t="n"/>
      <c r="E435" s="541" t="n"/>
      <c r="F435" s="423" t="n">
        <v>1</v>
      </c>
      <c r="G435" s="563" t="n">
        <v>320</v>
      </c>
      <c r="H435" s="423" t="n"/>
      <c r="J435" s="117" t="n"/>
      <c r="M435" t="inlineStr">
        <is>
          <t>13 SUR NO. 1708</t>
        </is>
      </c>
      <c r="N435" t="n">
        <v>2020</v>
      </c>
    </row>
    <row r="436">
      <c r="B436" s="423" t="n">
        <v>434</v>
      </c>
      <c r="C436" t="inlineStr">
        <is>
          <t>ROSAS HERNANDEZ FABIAN</t>
        </is>
      </c>
      <c r="D436" s="540" t="n"/>
      <c r="E436" s="541" t="n"/>
      <c r="F436" s="423" t="n"/>
      <c r="G436" s="563" t="n">
        <v>320</v>
      </c>
      <c r="H436" s="423" t="n"/>
      <c r="I436" t="n">
        <v>1</v>
      </c>
      <c r="J436" s="117" t="n"/>
      <c r="M436" t="inlineStr">
        <is>
          <t>15 PONIENTEE 19  SUR 1710</t>
        </is>
      </c>
      <c r="N436" t="n">
        <v>2020</v>
      </c>
    </row>
    <row r="437">
      <c r="B437" s="423" t="n">
        <v>435</v>
      </c>
      <c r="C437" t="inlineStr">
        <is>
          <t>ROSAS LIMON FACUNDO</t>
        </is>
      </c>
      <c r="D437" s="540" t="n">
        <v>300</v>
      </c>
      <c r="E437" s="541" t="n">
        <v>150</v>
      </c>
      <c r="F437" s="423" t="n">
        <v>1</v>
      </c>
      <c r="G437" s="563" t="n">
        <v>320</v>
      </c>
      <c r="H437" s="423" t="n"/>
      <c r="J437" s="117" t="n"/>
      <c r="M437" t="inlineStr">
        <is>
          <t>13 SUR Y 15 PONIENTE</t>
        </is>
      </c>
      <c r="N437" t="n">
        <v>2022</v>
      </c>
      <c r="O437" t="inlineStr">
        <is>
          <t>PAGADO</t>
        </is>
      </c>
      <c r="P437" t="inlineStr">
        <is>
          <t>PAGADO</t>
        </is>
      </c>
      <c r="Q437" t="inlineStr">
        <is>
          <t>PAGADO</t>
        </is>
      </c>
      <c r="R437" t="inlineStr">
        <is>
          <t>PAGADO</t>
        </is>
      </c>
      <c r="S437" t="inlineStr">
        <is>
          <t>PAGADO</t>
        </is>
      </c>
      <c r="T437" t="inlineStr">
        <is>
          <t>PAGADO</t>
        </is>
      </c>
    </row>
    <row r="438">
      <c r="B438" s="423" t="n">
        <v>436</v>
      </c>
      <c r="C438" t="inlineStr">
        <is>
          <t>ROSAS LUNA CATALINA</t>
        </is>
      </c>
      <c r="D438" s="540" t="n">
        <v>300</v>
      </c>
      <c r="E438" s="541" t="n">
        <v>150</v>
      </c>
      <c r="F438" s="423" t="n">
        <v>1</v>
      </c>
      <c r="G438" s="563" t="n">
        <v>640</v>
      </c>
      <c r="H438" s="423" t="n"/>
      <c r="J438" s="117" t="n"/>
      <c r="M438" t="inlineStr">
        <is>
          <t>19 SUR NO. 1309 ENTRE 13 Y 15 SUR</t>
        </is>
      </c>
      <c r="N438" t="n">
        <v>2023</v>
      </c>
    </row>
    <row r="439">
      <c r="B439" s="124" t="n">
        <v>437</v>
      </c>
      <c r="C439" t="inlineStr">
        <is>
          <t xml:space="preserve">ROSAS LUNA MANUEL </t>
        </is>
      </c>
      <c r="D439" s="540" t="n"/>
      <c r="E439" s="541" t="n"/>
      <c r="F439" s="423" t="n">
        <v>1</v>
      </c>
      <c r="G439" s="563" t="n">
        <v>320</v>
      </c>
      <c r="H439" s="423" t="n"/>
      <c r="J439" s="117" t="n"/>
      <c r="M439" t="inlineStr">
        <is>
          <t xml:space="preserve">15 SUR ENTRE 19 Y 21 PTE. </t>
        </is>
      </c>
      <c r="N439" t="n">
        <v>2023</v>
      </c>
      <c r="O439" t="inlineStr">
        <is>
          <t>PENIENTE ASISTENCIAS</t>
        </is>
      </c>
    </row>
    <row r="440">
      <c r="A440" t="inlineStr">
        <is>
          <t>BAJA</t>
        </is>
      </c>
      <c r="B440" s="423" t="n">
        <v>438</v>
      </c>
      <c r="C440" t="inlineStr">
        <is>
          <t>ROSAS NOTARIO FACUNDO</t>
        </is>
      </c>
      <c r="D440" s="540" t="n"/>
      <c r="E440" s="541" t="n"/>
      <c r="F440" s="423" t="n"/>
      <c r="G440" s="563" t="n">
        <v>320</v>
      </c>
      <c r="H440" s="423" t="n"/>
      <c r="I440" t="n">
        <v>1</v>
      </c>
      <c r="J440" s="117" t="n"/>
      <c r="M440" t="inlineStr">
        <is>
          <t>15 PTE. ESQ. 13 SUR</t>
        </is>
      </c>
      <c r="N440" t="n">
        <v>2017</v>
      </c>
      <c r="O440" t="inlineStr">
        <is>
          <t xml:space="preserve">SE DA DE BAJA </t>
        </is>
      </c>
    </row>
    <row r="441">
      <c r="A441" t="inlineStr">
        <is>
          <t>BAJA VENDIO SU CASA ROSAS POZOSOSCAR A MARIBEL</t>
        </is>
      </c>
      <c r="B441" s="124" t="n">
        <v>439</v>
      </c>
      <c r="C441" t="inlineStr">
        <is>
          <t>FERNANDEZ SANTOS MARIBEL</t>
        </is>
      </c>
      <c r="D441" s="540" t="n">
        <v>900</v>
      </c>
      <c r="E441" s="541" t="n"/>
      <c r="F441" s="423" t="n">
        <v>3</v>
      </c>
      <c r="G441" s="563" t="n">
        <v>640</v>
      </c>
      <c r="H441" s="423" t="n"/>
      <c r="J441" s="117" t="n"/>
      <c r="M441" t="inlineStr">
        <is>
          <t xml:space="preserve">15 PONIENTE ENTRE 17 Y 19 SUR </t>
        </is>
      </c>
      <c r="N441" t="n">
        <v>2022</v>
      </c>
      <c r="O441" t="inlineStr">
        <is>
          <t>PAGADO 3</t>
        </is>
      </c>
      <c r="P441" t="inlineStr">
        <is>
          <t>PAGADO 3</t>
        </is>
      </c>
      <c r="Q441" t="inlineStr">
        <is>
          <t>PAGADO 3</t>
        </is>
      </c>
      <c r="R441" t="inlineStr">
        <is>
          <t>PAGADO 3</t>
        </is>
      </c>
      <c r="S441" t="inlineStr">
        <is>
          <t>PAGADO 3</t>
        </is>
      </c>
      <c r="T441" t="inlineStr">
        <is>
          <t>PAGADO 3</t>
        </is>
      </c>
      <c r="U441" t="inlineStr">
        <is>
          <t>PAGADO 3</t>
        </is>
      </c>
    </row>
    <row r="442">
      <c r="A442" t="inlineStr">
        <is>
          <t>NO SABEMOS QUIEN ES</t>
        </is>
      </c>
      <c r="B442" s="423" t="n">
        <v>440</v>
      </c>
      <c r="C442" s="98" t="inlineStr">
        <is>
          <t xml:space="preserve">ROMERO LOPEZ ANA ROSA </t>
        </is>
      </c>
      <c r="D442" s="670" t="n"/>
      <c r="E442" s="671" t="n"/>
      <c r="F442" s="423" t="n"/>
      <c r="G442" s="563" t="n">
        <v>320</v>
      </c>
      <c r="H442" s="423" t="inlineStr">
        <is>
          <t>NO</t>
        </is>
      </c>
      <c r="I442" t="n">
        <v>1</v>
      </c>
      <c r="J442" s="117" t="n"/>
      <c r="M442" t="inlineStr">
        <is>
          <t>15 PONIENTE NO 1701</t>
        </is>
      </c>
      <c r="N442" t="n">
        <v>2019</v>
      </c>
      <c r="O442" t="inlineStr">
        <is>
          <t>PAGADO</t>
        </is>
      </c>
      <c r="P442" t="inlineStr">
        <is>
          <t>PAGADO</t>
        </is>
      </c>
      <c r="Q442" t="inlineStr">
        <is>
          <t>PAGADO</t>
        </is>
      </c>
      <c r="R442" t="inlineStr">
        <is>
          <t>PAGADO</t>
        </is>
      </c>
      <c r="S442" t="inlineStr">
        <is>
          <t>PAGADO</t>
        </is>
      </c>
      <c r="T442" t="inlineStr">
        <is>
          <t>PAGADO</t>
        </is>
      </c>
      <c r="U442" t="inlineStr">
        <is>
          <t>PAGADO</t>
        </is>
      </c>
      <c r="V442" t="inlineStr">
        <is>
          <t>PAGADO</t>
        </is>
      </c>
      <c r="W442" t="inlineStr">
        <is>
          <t>PAGADO</t>
        </is>
      </c>
      <c r="X442" t="inlineStr">
        <is>
          <t>PAGADO</t>
        </is>
      </c>
      <c r="Y442" t="inlineStr">
        <is>
          <t>PAGADO</t>
        </is>
      </c>
    </row>
    <row r="443">
      <c r="B443" s="423" t="n">
        <v>441</v>
      </c>
      <c r="C443" t="inlineStr">
        <is>
          <t>ROSAS RODRIGUEZ CARMEN</t>
        </is>
      </c>
      <c r="D443" s="540" t="n"/>
      <c r="E443" s="541" t="n"/>
      <c r="F443" s="423" t="n">
        <v>1</v>
      </c>
      <c r="G443" s="563" t="n">
        <v>320</v>
      </c>
      <c r="H443" s="423" t="n"/>
      <c r="J443" s="117" t="inlineStr">
        <is>
          <t>1 INQULINO  HASTA MARZO 2017</t>
        </is>
      </c>
      <c r="L443" t="inlineStr">
        <is>
          <t>AGST2018</t>
        </is>
      </c>
      <c r="M443" t="inlineStr">
        <is>
          <t xml:space="preserve">17 PTE. ENTRE 7 Y 9 SUR </t>
        </is>
      </c>
      <c r="N443" t="n">
        <v>2023</v>
      </c>
    </row>
    <row r="444">
      <c r="B444" s="423" t="n">
        <v>442</v>
      </c>
      <c r="C444" t="inlineStr">
        <is>
          <t>ROSAS RODRIGUEZ DELFINO</t>
        </is>
      </c>
      <c r="D444" s="540" t="n">
        <v>300</v>
      </c>
      <c r="E444" s="541" t="n">
        <v>150</v>
      </c>
      <c r="F444" s="423" t="n">
        <v>1</v>
      </c>
      <c r="G444" s="563" t="n">
        <v>320</v>
      </c>
      <c r="H444" s="423" t="n"/>
      <c r="J444" s="117" t="inlineStr">
        <is>
          <t>PGA 1 INQENRADIC 2018</t>
        </is>
      </c>
      <c r="M444" t="inlineStr">
        <is>
          <t>17 PONIENTE</t>
        </is>
      </c>
      <c r="N444" t="n">
        <v>2022</v>
      </c>
    </row>
    <row r="445">
      <c r="B445" s="423" t="n">
        <v>443</v>
      </c>
      <c r="C445" t="inlineStr">
        <is>
          <t>ROSAS RODRIGUEZ GUADALUPE</t>
        </is>
      </c>
      <c r="D445" s="540" t="n">
        <v>300</v>
      </c>
      <c r="E445" s="541" t="n">
        <v>150</v>
      </c>
      <c r="F445" s="423" t="n">
        <v>1</v>
      </c>
      <c r="G445" s="563" t="n">
        <v>320</v>
      </c>
      <c r="H445" s="423" t="n"/>
      <c r="J445" s="117" t="n"/>
      <c r="M445" t="inlineStr">
        <is>
          <t xml:space="preserve">19 PTE. ENTRE 13 Y 15 SUR </t>
        </is>
      </c>
      <c r="N445" t="n">
        <v>2022</v>
      </c>
      <c r="O445" t="inlineStr">
        <is>
          <t>PAGADO</t>
        </is>
      </c>
      <c r="P445" t="inlineStr">
        <is>
          <t>PAGADO</t>
        </is>
      </c>
      <c r="Q445" t="inlineStr">
        <is>
          <t>PAGADO</t>
        </is>
      </c>
      <c r="R445" t="inlineStr">
        <is>
          <t>PAGADO</t>
        </is>
      </c>
      <c r="S445" t="inlineStr">
        <is>
          <t>PAGADO</t>
        </is>
      </c>
      <c r="T445" t="inlineStr">
        <is>
          <t>PAGADO</t>
        </is>
      </c>
      <c r="U445" t="inlineStr">
        <is>
          <t>PAGADO</t>
        </is>
      </c>
    </row>
    <row r="446">
      <c r="B446" s="423" t="n">
        <v>444</v>
      </c>
      <c r="C446" t="inlineStr">
        <is>
          <t>ROSAS RODRIGUEZ IGNACIO</t>
        </is>
      </c>
      <c r="D446" s="540" t="n"/>
      <c r="E446" s="541" t="n"/>
      <c r="F446" s="423" t="n">
        <v>1</v>
      </c>
      <c r="G446" s="563" t="n">
        <v>320</v>
      </c>
      <c r="H446" s="423" t="n"/>
      <c r="J446" s="117" t="n"/>
      <c r="M446" t="inlineStr">
        <is>
          <t>15 SUR NO. 1902</t>
        </is>
      </c>
      <c r="N446" t="n">
        <v>2023</v>
      </c>
    </row>
    <row r="447">
      <c r="B447" s="423" t="n">
        <v>445</v>
      </c>
      <c r="C447" t="inlineStr">
        <is>
          <t>ROSAS RODRIGUEZ JAVIER</t>
        </is>
      </c>
      <c r="D447" s="540" t="n"/>
      <c r="E447" s="541" t="n"/>
      <c r="F447" s="423" t="n">
        <v>1</v>
      </c>
      <c r="G447" s="563" t="n">
        <v>320</v>
      </c>
      <c r="H447" s="423" t="n"/>
      <c r="J447" s="117" t="n"/>
      <c r="M447" t="inlineStr">
        <is>
          <t>13 SUR ENTRE 19 Y 21 PTE</t>
        </is>
      </c>
      <c r="N447" t="n">
        <v>2022</v>
      </c>
    </row>
    <row r="448">
      <c r="B448" s="423" t="n">
        <v>446</v>
      </c>
      <c r="C448" t="inlineStr">
        <is>
          <t>ROSAS RODRIGUEZ JOSEFINA</t>
        </is>
      </c>
      <c r="D448" s="540" t="n">
        <v>300</v>
      </c>
      <c r="E448" s="541" t="n"/>
      <c r="F448" s="423" t="n">
        <v>1</v>
      </c>
      <c r="G448" s="563" t="n">
        <v>320</v>
      </c>
      <c r="H448" s="423" t="n"/>
      <c r="J448" s="117" t="n"/>
      <c r="M448" t="inlineStr">
        <is>
          <t>19 PTE. NO. 1902</t>
        </is>
      </c>
      <c r="N448" t="n">
        <v>2022</v>
      </c>
      <c r="O448" t="inlineStr">
        <is>
          <t>PAGADO</t>
        </is>
      </c>
      <c r="P448" t="inlineStr">
        <is>
          <t>PAGADO</t>
        </is>
      </c>
      <c r="Q448" t="inlineStr">
        <is>
          <t>PAGADO</t>
        </is>
      </c>
    </row>
    <row r="449">
      <c r="B449" s="423" t="n">
        <v>447</v>
      </c>
      <c r="C449" t="inlineStr">
        <is>
          <t>ROSAS RODRIGUEZ MARIA DE LOURDES</t>
        </is>
      </c>
      <c r="D449" s="540" t="n"/>
      <c r="E449" s="541" t="n"/>
      <c r="F449" s="423" t="n">
        <v>1</v>
      </c>
      <c r="G449" s="563" t="n">
        <v>640</v>
      </c>
      <c r="H449" s="423" t="n"/>
      <c r="J449" s="117" t="n"/>
      <c r="M449" t="inlineStr">
        <is>
          <t xml:space="preserve">11 SUR ENTRE 15 Y 17 PTE. </t>
        </is>
      </c>
      <c r="N449" t="n">
        <v>2020</v>
      </c>
    </row>
    <row r="450">
      <c r="B450" s="423" t="n">
        <v>448</v>
      </c>
      <c r="C450" t="inlineStr">
        <is>
          <t>ROSAS RODRIGUEZ MATILDE</t>
        </is>
      </c>
      <c r="D450" s="540" t="n">
        <v>300</v>
      </c>
      <c r="E450" s="541" t="n"/>
      <c r="F450" s="423" t="n">
        <v>1</v>
      </c>
      <c r="G450" s="563" t="n">
        <v>320</v>
      </c>
      <c r="H450" s="423" t="n"/>
      <c r="J450" s="117" t="n"/>
      <c r="M450" t="inlineStr">
        <is>
          <t>17 PTE. ESQ. PRIVADA 7 SUR</t>
        </is>
      </c>
      <c r="N450" t="n">
        <v>2022</v>
      </c>
      <c r="O450" t="inlineStr">
        <is>
          <t>PAGADO</t>
        </is>
      </c>
      <c r="P450" t="inlineStr">
        <is>
          <t>PAGADO</t>
        </is>
      </c>
      <c r="Q450" t="inlineStr">
        <is>
          <t>PAGADO</t>
        </is>
      </c>
    </row>
    <row r="451">
      <c r="B451" s="423" t="n">
        <v>449</v>
      </c>
      <c r="C451" t="inlineStr">
        <is>
          <t>ROSAS RODRIGUEZ MAXIMO</t>
        </is>
      </c>
      <c r="D451" s="540" t="n">
        <v>300</v>
      </c>
      <c r="E451" s="541" t="n"/>
      <c r="F451" s="423" t="n">
        <v>1</v>
      </c>
      <c r="G451" s="563" t="n">
        <v>320</v>
      </c>
      <c r="H451" s="423" t="n"/>
      <c r="J451" s="117" t="n"/>
      <c r="M451" t="inlineStr">
        <is>
          <t xml:space="preserve">17 PTE. ENTRE 9 Y 11 SUR </t>
        </is>
      </c>
      <c r="N451" t="n">
        <v>2022</v>
      </c>
      <c r="O451" t="inlineStr">
        <is>
          <t>PAGADO</t>
        </is>
      </c>
      <c r="P451" t="inlineStr">
        <is>
          <t>PAGADO</t>
        </is>
      </c>
      <c r="Q451" t="inlineStr">
        <is>
          <t>PAGADO</t>
        </is>
      </c>
      <c r="R451" t="inlineStr">
        <is>
          <t>PAGADO</t>
        </is>
      </c>
      <c r="S451" t="inlineStr">
        <is>
          <t>PAGADO</t>
        </is>
      </c>
      <c r="T451" t="inlineStr">
        <is>
          <t>PAGADO</t>
        </is>
      </c>
      <c r="U451" t="inlineStr">
        <is>
          <t>PAGADO</t>
        </is>
      </c>
      <c r="V451" t="inlineStr">
        <is>
          <t>PAGADO</t>
        </is>
      </c>
      <c r="W451" t="inlineStr">
        <is>
          <t>PAGADO</t>
        </is>
      </c>
      <c r="X451" t="inlineStr">
        <is>
          <t>PAGADO</t>
        </is>
      </c>
    </row>
    <row r="452">
      <c r="B452" s="423" t="n">
        <v>450</v>
      </c>
      <c r="C452" t="inlineStr">
        <is>
          <t>ROSAS RODRIGUEZ MIGUEL</t>
        </is>
      </c>
      <c r="D452" s="540" t="n">
        <v>300</v>
      </c>
      <c r="E452" s="541" t="n">
        <v>150</v>
      </c>
      <c r="F452" s="423" t="n">
        <v>1</v>
      </c>
      <c r="G452" s="563" t="n">
        <v>320</v>
      </c>
      <c r="H452" s="423" t="n"/>
      <c r="J452" s="117" t="n"/>
      <c r="M452" t="inlineStr">
        <is>
          <t xml:space="preserve">13 SUR ENTRE 19 Y 21 PTE- </t>
        </is>
      </c>
      <c r="N452" t="n">
        <v>2022</v>
      </c>
      <c r="O452" t="inlineStr">
        <is>
          <t>PAGADO</t>
        </is>
      </c>
      <c r="P452" t="inlineStr">
        <is>
          <t>PAGADO</t>
        </is>
      </c>
      <c r="Q452" t="inlineStr">
        <is>
          <t>PAGADO</t>
        </is>
      </c>
      <c r="R452" t="inlineStr">
        <is>
          <t>PAGADO</t>
        </is>
      </c>
      <c r="S452" t="inlineStr">
        <is>
          <t>PAGADO</t>
        </is>
      </c>
      <c r="T452" t="inlineStr">
        <is>
          <t>PAGADO</t>
        </is>
      </c>
    </row>
    <row r="453">
      <c r="B453" s="423" t="n">
        <v>451</v>
      </c>
      <c r="C453" t="inlineStr">
        <is>
          <t>ROSAS RODRIGUEZ PATRICIA</t>
        </is>
      </c>
      <c r="D453" s="540" t="n"/>
      <c r="E453" s="541" t="n"/>
      <c r="F453" s="423" t="n">
        <v>1</v>
      </c>
      <c r="G453" s="563" t="n">
        <v>320</v>
      </c>
      <c r="H453" s="423" t="n"/>
      <c r="J453" s="117" t="n"/>
      <c r="M453" t="inlineStr">
        <is>
          <t>17 PTE. NO. 1702</t>
        </is>
      </c>
      <c r="N453" t="n">
        <v>2022</v>
      </c>
      <c r="O453" t="inlineStr">
        <is>
          <t>PAGADO</t>
        </is>
      </c>
      <c r="P453" t="inlineStr">
        <is>
          <t>PAGADO</t>
        </is>
      </c>
      <c r="Q453" t="inlineStr">
        <is>
          <t>PAGADO</t>
        </is>
      </c>
      <c r="R453" t="inlineStr">
        <is>
          <t>PAGADO</t>
        </is>
      </c>
      <c r="S453" t="inlineStr">
        <is>
          <t>PAGADO</t>
        </is>
      </c>
    </row>
    <row r="454">
      <c r="B454" s="423" t="n">
        <v>452</v>
      </c>
      <c r="C454" t="inlineStr">
        <is>
          <t>ROSAS RODRIGUEZ SERGIO</t>
        </is>
      </c>
      <c r="D454" s="540" t="n">
        <v>300</v>
      </c>
      <c r="E454" s="541" t="n">
        <v>150</v>
      </c>
      <c r="F454" s="423" t="n">
        <v>1</v>
      </c>
      <c r="G454" s="563" t="n">
        <v>640</v>
      </c>
      <c r="H454" s="423" t="n"/>
      <c r="J454" s="117" t="n"/>
      <c r="M454" t="inlineStr">
        <is>
          <t>13 SUR ENTRE 19 Y 21 PTE</t>
        </is>
      </c>
      <c r="N454" t="n">
        <v>2022</v>
      </c>
      <c r="O454" t="inlineStr">
        <is>
          <t>PAGADO</t>
        </is>
      </c>
      <c r="P454" t="inlineStr">
        <is>
          <t>PAGADO</t>
        </is>
      </c>
      <c r="Q454" t="inlineStr">
        <is>
          <t>PAGADO</t>
        </is>
      </c>
      <c r="R454" t="inlineStr">
        <is>
          <t>PAGADO</t>
        </is>
      </c>
      <c r="S454" t="inlineStr">
        <is>
          <t>PAGADO</t>
        </is>
      </c>
      <c r="T454" t="inlineStr">
        <is>
          <t>PAGADO</t>
        </is>
      </c>
    </row>
    <row r="455">
      <c r="B455" s="423" t="n">
        <v>453</v>
      </c>
      <c r="C455" t="inlineStr">
        <is>
          <t>ROSAS SALAS ERNESTO</t>
        </is>
      </c>
      <c r="D455" s="540" t="n"/>
      <c r="E455" s="541" t="n"/>
      <c r="F455" s="423" t="n">
        <v>1</v>
      </c>
      <c r="G455" s="563" t="n">
        <v>320</v>
      </c>
      <c r="H455" s="423" t="n"/>
      <c r="J455" s="117" t="n"/>
      <c r="M455" t="inlineStr">
        <is>
          <t>13 SUR ENTRE 19 Y 21 PTE.</t>
        </is>
      </c>
      <c r="N455" t="n">
        <v>2021</v>
      </c>
    </row>
    <row r="456">
      <c r="B456" s="423" t="n">
        <v>454</v>
      </c>
      <c r="C456" t="inlineStr">
        <is>
          <t>ROSAS SALAS JUAN</t>
        </is>
      </c>
      <c r="D456" s="540" t="n">
        <v>300</v>
      </c>
      <c r="E456" s="541" t="n">
        <v>150</v>
      </c>
      <c r="F456" s="423" t="n">
        <v>1</v>
      </c>
      <c r="G456" s="563" t="n">
        <v>320</v>
      </c>
      <c r="H456" s="423" t="n"/>
      <c r="J456" s="117" t="n"/>
      <c r="M456" t="inlineStr">
        <is>
          <t>13 SUR ENTRE 15 Y 17 PTE.</t>
        </is>
      </c>
      <c r="N456" t="n">
        <v>2023</v>
      </c>
    </row>
    <row r="457">
      <c r="B457" s="423" t="n">
        <v>455</v>
      </c>
      <c r="C457" t="inlineStr">
        <is>
          <t>ROSAS SALAS PEDRO</t>
        </is>
      </c>
      <c r="D457" s="540" t="n"/>
      <c r="E457" s="541" t="n">
        <v>150</v>
      </c>
      <c r="F457" s="423" t="n">
        <v>1</v>
      </c>
      <c r="G457" s="563" t="n">
        <v>320</v>
      </c>
      <c r="H457" s="423" t="n"/>
      <c r="J457" s="423" t="n">
        <v>1</v>
      </c>
      <c r="K457" t="inlineStr">
        <is>
          <t>JUNIO A DIC 2019</t>
        </is>
      </c>
      <c r="M457" t="inlineStr">
        <is>
          <t>13 SUR ENTRE 19 Y 21 SUR</t>
        </is>
      </c>
      <c r="N457" t="n">
        <v>2021</v>
      </c>
    </row>
    <row r="458">
      <c r="B458" s="423" t="n">
        <v>456</v>
      </c>
      <c r="C458" t="inlineStr">
        <is>
          <t>ROSAS SALAS RAFAEL</t>
        </is>
      </c>
      <c r="D458" s="540" t="n"/>
      <c r="E458" s="541" t="n"/>
      <c r="F458" s="423" t="n">
        <v>1</v>
      </c>
      <c r="G458" s="563" t="n">
        <v>320</v>
      </c>
      <c r="H458" s="423" t="n"/>
      <c r="J458" s="117" t="n"/>
      <c r="M458" t="inlineStr">
        <is>
          <t>13 SUR ENTRE 19 Y 21 PTE.</t>
        </is>
      </c>
      <c r="N458" t="n">
        <v>2021</v>
      </c>
    </row>
    <row r="459">
      <c r="B459" s="423" t="n">
        <v>457</v>
      </c>
      <c r="C459" t="inlineStr">
        <is>
          <t>ROSAS SALAS TERESA</t>
        </is>
      </c>
      <c r="D459" s="540" t="n"/>
      <c r="E459" s="541" t="n"/>
      <c r="F459" s="423" t="n">
        <v>1</v>
      </c>
      <c r="G459" s="563" t="n">
        <v>320</v>
      </c>
      <c r="H459" s="423" t="n"/>
      <c r="J459" s="117" t="n"/>
      <c r="M459" t="inlineStr">
        <is>
          <t>13 SUR NO. 1903</t>
        </is>
      </c>
      <c r="N459" t="n">
        <v>2020</v>
      </c>
      <c r="O459" t="inlineStr">
        <is>
          <t>PAGADO</t>
        </is>
      </c>
      <c r="P459" t="inlineStr">
        <is>
          <t>PAGADO</t>
        </is>
      </c>
      <c r="Q459" t="inlineStr">
        <is>
          <t>PAGADO</t>
        </is>
      </c>
      <c r="R459" t="inlineStr">
        <is>
          <t>PAGADO</t>
        </is>
      </c>
      <c r="S459" t="inlineStr">
        <is>
          <t>PAGADO</t>
        </is>
      </c>
    </row>
    <row r="460">
      <c r="B460" s="423" t="n">
        <v>458</v>
      </c>
      <c r="C460" t="inlineStr">
        <is>
          <t>ROSAS ZARATE JUAN</t>
        </is>
      </c>
      <c r="D460" s="540" t="n">
        <v>300</v>
      </c>
      <c r="E460" s="541" t="n">
        <v>150</v>
      </c>
      <c r="F460" s="423" t="n">
        <v>1</v>
      </c>
      <c r="G460" s="563" t="n">
        <v>320</v>
      </c>
      <c r="H460" s="423" t="n"/>
      <c r="J460" s="117" t="n"/>
      <c r="M460" t="inlineStr">
        <is>
          <t>15 PTE- NO. 1710</t>
        </is>
      </c>
      <c r="N460" t="n">
        <v>2022</v>
      </c>
      <c r="O460" t="inlineStr">
        <is>
          <t>PAGADO</t>
        </is>
      </c>
      <c r="P460" t="inlineStr">
        <is>
          <t>PAGADO</t>
        </is>
      </c>
      <c r="Q460" t="inlineStr">
        <is>
          <t>PAGADO</t>
        </is>
      </c>
      <c r="R460" t="inlineStr">
        <is>
          <t>PAGADO</t>
        </is>
      </c>
      <c r="S460" t="inlineStr">
        <is>
          <t>PAGADO</t>
        </is>
      </c>
      <c r="T460" t="inlineStr">
        <is>
          <t>PAGADO</t>
        </is>
      </c>
      <c r="U460" t="inlineStr">
        <is>
          <t>PAGADO</t>
        </is>
      </c>
      <c r="V460" t="inlineStr">
        <is>
          <t>PAGADO</t>
        </is>
      </c>
    </row>
    <row r="461">
      <c r="B461" s="423" t="n">
        <v>459</v>
      </c>
      <c r="C461" t="inlineStr">
        <is>
          <t>AVELINO SALAS MARIA DEL REFUGIO</t>
        </is>
      </c>
      <c r="D461" s="540" t="n"/>
      <c r="E461" s="541" t="n"/>
      <c r="F461" s="423" t="n">
        <v>1</v>
      </c>
      <c r="G461" s="563" t="n">
        <v>320</v>
      </c>
      <c r="H461" s="423" t="n"/>
      <c r="J461" s="117" t="n"/>
      <c r="M461" t="inlineStr">
        <is>
          <t xml:space="preserve">11 SUR ENTRE 13 Y 15 PTE. </t>
        </is>
      </c>
      <c r="N461" t="n">
        <v>2023</v>
      </c>
    </row>
    <row r="462">
      <c r="B462" s="423" t="n">
        <v>460</v>
      </c>
      <c r="C462" t="inlineStr">
        <is>
          <t>SALAS FLORES JUSTINA</t>
        </is>
      </c>
      <c r="D462" s="540" t="n"/>
      <c r="E462" s="541" t="n"/>
      <c r="F462" s="423" t="n">
        <v>1</v>
      </c>
      <c r="G462" s="563" t="n">
        <v>320</v>
      </c>
      <c r="H462" s="423" t="inlineStr">
        <is>
          <t>NO DRENAJE</t>
        </is>
      </c>
      <c r="J462" s="117" t="n">
        <v>1</v>
      </c>
      <c r="M462" t="inlineStr">
        <is>
          <t>7 SUR ENTRE 13 Y 15 PTE.</t>
        </is>
      </c>
      <c r="N462" t="n">
        <v>2021</v>
      </c>
      <c r="O462" t="inlineStr">
        <is>
          <t>PAGADO</t>
        </is>
      </c>
      <c r="P462" t="inlineStr">
        <is>
          <t>PAGADO</t>
        </is>
      </c>
      <c r="Q462" t="inlineStr">
        <is>
          <t>PAGADO</t>
        </is>
      </c>
      <c r="R462" t="inlineStr">
        <is>
          <t>PAGADO</t>
        </is>
      </c>
      <c r="S462" t="inlineStr">
        <is>
          <t>PAGADO</t>
        </is>
      </c>
      <c r="T462" t="inlineStr">
        <is>
          <t>PAGADO</t>
        </is>
      </c>
    </row>
    <row r="463">
      <c r="B463" s="423" t="n">
        <v>461</v>
      </c>
      <c r="C463" t="inlineStr">
        <is>
          <t>SALAS JIMENEZ ARTURO</t>
        </is>
      </c>
      <c r="D463" s="540" t="n"/>
      <c r="E463" s="541" t="n"/>
      <c r="F463" s="423" t="n">
        <v>1</v>
      </c>
      <c r="G463" s="563" t="n">
        <v>320</v>
      </c>
      <c r="H463" s="423" t="n"/>
      <c r="J463" s="117" t="n"/>
      <c r="M463" t="inlineStr">
        <is>
          <t>11 SUR ENTRE 13 Y 15 PTE.</t>
        </is>
      </c>
      <c r="N463" t="n">
        <v>2021</v>
      </c>
    </row>
    <row r="464">
      <c r="B464" s="423" t="n">
        <v>462</v>
      </c>
      <c r="C464" t="inlineStr">
        <is>
          <t xml:space="preserve">SALAS JIMENEZ JUAN JOSE </t>
        </is>
      </c>
      <c r="D464" s="540" t="n">
        <v>300</v>
      </c>
      <c r="E464" s="541" t="n">
        <v>150</v>
      </c>
      <c r="F464" s="423" t="n">
        <v>1</v>
      </c>
      <c r="G464" s="563" t="n">
        <v>320</v>
      </c>
      <c r="H464" s="423" t="n"/>
      <c r="J464" s="117" t="n"/>
      <c r="M464" t="inlineStr">
        <is>
          <t>11 SUR ENTRE 13 Y 15 PTE.</t>
        </is>
      </c>
      <c r="N464" t="n">
        <v>2021</v>
      </c>
      <c r="O464" t="inlineStr">
        <is>
          <t>PAGADO</t>
        </is>
      </c>
      <c r="P464" t="inlineStr">
        <is>
          <t>PAGADO</t>
        </is>
      </c>
      <c r="Q464" t="inlineStr">
        <is>
          <t>PAGADO</t>
        </is>
      </c>
      <c r="R464" t="inlineStr">
        <is>
          <t>PAGADO</t>
        </is>
      </c>
      <c r="S464" t="inlineStr">
        <is>
          <t>PAGADO</t>
        </is>
      </c>
      <c r="T464" t="inlineStr">
        <is>
          <t>PAGADO</t>
        </is>
      </c>
      <c r="U464" t="inlineStr">
        <is>
          <t>PAGADO</t>
        </is>
      </c>
      <c r="V464" t="inlineStr">
        <is>
          <t>PAGADO</t>
        </is>
      </c>
      <c r="W464" t="inlineStr">
        <is>
          <t>PAGADO</t>
        </is>
      </c>
      <c r="X464" t="inlineStr">
        <is>
          <t>PAGADO</t>
        </is>
      </c>
    </row>
    <row r="465">
      <c r="B465" s="423" t="n">
        <v>463</v>
      </c>
      <c r="C465" t="inlineStr">
        <is>
          <t>SALAS JIMENEZ SOCORRO</t>
        </is>
      </c>
      <c r="D465" s="540" t="n">
        <v>300</v>
      </c>
      <c r="E465" s="541" t="n"/>
      <c r="F465" s="423" t="n">
        <v>1</v>
      </c>
      <c r="G465" s="563" t="n">
        <v>320</v>
      </c>
      <c r="H465" s="423" t="n"/>
      <c r="J465" s="117" t="n"/>
      <c r="M465" t="inlineStr">
        <is>
          <t xml:space="preserve">11 SUR ESQ. 15 PTE. </t>
        </is>
      </c>
      <c r="N465" t="n">
        <v>2021</v>
      </c>
      <c r="O465" t="inlineStr">
        <is>
          <t>PAGADO</t>
        </is>
      </c>
      <c r="P465" t="inlineStr">
        <is>
          <t>PAGADO</t>
        </is>
      </c>
      <c r="Q465" t="inlineStr">
        <is>
          <t>PAGADO</t>
        </is>
      </c>
      <c r="R465" t="inlineStr">
        <is>
          <t>PAGADO</t>
        </is>
      </c>
      <c r="S465" t="inlineStr">
        <is>
          <t>PAGADO</t>
        </is>
      </c>
      <c r="T465" t="inlineStr">
        <is>
          <t>PAGADO</t>
        </is>
      </c>
      <c r="U465" t="inlineStr">
        <is>
          <t>PAGADO</t>
        </is>
      </c>
      <c r="V465" t="inlineStr">
        <is>
          <t>PAGADO</t>
        </is>
      </c>
    </row>
    <row r="466">
      <c r="B466" s="423" t="n">
        <v>464</v>
      </c>
      <c r="C466" t="inlineStr">
        <is>
          <t>SALAS JIMENEZ URY DIEGO</t>
        </is>
      </c>
      <c r="D466" s="540" t="n"/>
      <c r="E466" s="541" t="n"/>
      <c r="F466" s="423" t="n"/>
      <c r="G466" s="563" t="n">
        <v>320</v>
      </c>
      <c r="H466" s="423" t="n"/>
      <c r="I466" t="n">
        <v>1</v>
      </c>
      <c r="J466" s="117" t="n"/>
      <c r="M466" t="inlineStr">
        <is>
          <t>11 SUR Y 15 PTE</t>
        </is>
      </c>
      <c r="N466" t="n">
        <v>2019</v>
      </c>
      <c r="O466" t="inlineStr">
        <is>
          <t>PAGADO</t>
        </is>
      </c>
      <c r="P466" t="inlineStr">
        <is>
          <t>PAGADO</t>
        </is>
      </c>
      <c r="Q466" t="inlineStr">
        <is>
          <t>PAGADO</t>
        </is>
      </c>
      <c r="R466" t="inlineStr">
        <is>
          <t>PAGADO</t>
        </is>
      </c>
    </row>
    <row r="467">
      <c r="A467" t="inlineStr">
        <is>
          <t>BAJA POR EDAD AVANZADA</t>
        </is>
      </c>
      <c r="B467" s="423" t="n">
        <v>465</v>
      </c>
      <c r="C467" t="inlineStr">
        <is>
          <t>SANCHEZ DAVILA GUADALUPE</t>
        </is>
      </c>
      <c r="D467" s="540" t="n"/>
      <c r="E467" s="541" t="n"/>
      <c r="F467" s="423" t="n"/>
      <c r="G467" s="563" t="n">
        <v>320</v>
      </c>
      <c r="H467" s="423" t="n"/>
      <c r="J467" s="117" t="n"/>
      <c r="M467" t="inlineStr">
        <is>
          <t>13 SUR ENTRE 21 PTE. Y CANAL</t>
        </is>
      </c>
      <c r="N467" t="n">
        <v>2014</v>
      </c>
      <c r="O467" s="93" t="inlineStr">
        <is>
          <t>BAJA</t>
        </is>
      </c>
    </row>
    <row r="468">
      <c r="B468" s="423" t="n">
        <v>466</v>
      </c>
      <c r="C468" t="inlineStr">
        <is>
          <t xml:space="preserve">RODRIGUEZ RODRIGUEZ  JORGE </t>
        </is>
      </c>
      <c r="D468" s="540" t="n"/>
      <c r="E468" s="541" t="n"/>
      <c r="F468" s="423" t="n">
        <v>1</v>
      </c>
      <c r="G468" s="563" t="n">
        <v>320</v>
      </c>
      <c r="H468" s="423" t="n"/>
      <c r="J468" s="117" t="n"/>
      <c r="M468" t="inlineStr">
        <is>
          <t>13 SUR NO. 1109</t>
        </is>
      </c>
      <c r="N468" t="n">
        <v>2023</v>
      </c>
    </row>
    <row r="469">
      <c r="B469" s="423" t="n">
        <v>467</v>
      </c>
      <c r="C469" t="inlineStr">
        <is>
          <t>SANCHEZ GALICIA ANTONIO CONAFE</t>
        </is>
      </c>
      <c r="D469" s="540" t="n"/>
      <c r="E469" s="541" t="n"/>
      <c r="F469" s="423" t="n">
        <v>1</v>
      </c>
      <c r="G469" s="563" t="n">
        <v>320</v>
      </c>
      <c r="H469" s="423" t="n"/>
      <c r="J469" s="117" t="n"/>
      <c r="M469" t="n">
        <v>1</v>
      </c>
      <c r="N469" t="n">
        <v>2020</v>
      </c>
    </row>
    <row r="470">
      <c r="A470" t="inlineStr">
        <is>
          <t>EL TITULAR NO VIVE EN EL DOMICILIO Y SU ESPOSA ESTA ENFERMA</t>
        </is>
      </c>
      <c r="B470" s="423" t="n">
        <v>468</v>
      </c>
      <c r="C470" t="inlineStr">
        <is>
          <t>SANCHEZ GONZALEZ OMAR LUCIO</t>
        </is>
      </c>
      <c r="D470" s="540" t="n"/>
      <c r="E470" s="541" t="n"/>
      <c r="F470" s="423" t="n">
        <v>1</v>
      </c>
      <c r="G470" s="563" t="n"/>
      <c r="H470" s="423" t="n"/>
      <c r="J470" s="117" t="n"/>
      <c r="M470" t="inlineStr">
        <is>
          <t>9 SUR ENTRE 15 Y 17 PTE.</t>
        </is>
      </c>
      <c r="N470" t="n">
        <v>2021</v>
      </c>
      <c r="O470" t="inlineStr">
        <is>
          <t>PAGADO</t>
        </is>
      </c>
      <c r="P470" t="inlineStr">
        <is>
          <t>PAGADO</t>
        </is>
      </c>
      <c r="Q470" t="inlineStr">
        <is>
          <t>PAGADO</t>
        </is>
      </c>
      <c r="R470" t="inlineStr">
        <is>
          <t>PAGADO</t>
        </is>
      </c>
    </row>
    <row r="471">
      <c r="A471" t="inlineStr">
        <is>
          <t>CAMBIO DE DOMICILIO</t>
        </is>
      </c>
      <c r="B471" s="423" t="n">
        <v>469</v>
      </c>
      <c r="C471" t="inlineStr">
        <is>
          <t xml:space="preserve">SANCHEZ MALDONADO SERGIO </t>
        </is>
      </c>
      <c r="D471" s="540" t="n"/>
      <c r="E471" s="541" t="n"/>
      <c r="F471" s="423" t="n">
        <v>1</v>
      </c>
      <c r="G471" s="563" t="n"/>
      <c r="H471" s="423" t="n"/>
      <c r="J471" s="117" t="n"/>
      <c r="M471" t="inlineStr">
        <is>
          <t>15 PTE. NO. 1710</t>
        </is>
      </c>
      <c r="N471" t="n">
        <v>2016</v>
      </c>
    </row>
    <row r="472">
      <c r="B472" s="423" t="n">
        <v>470</v>
      </c>
      <c r="C472" t="inlineStr">
        <is>
          <t xml:space="preserve">SANCHEZ MALDONADO SIXTO </t>
        </is>
      </c>
      <c r="D472" s="540" t="n"/>
      <c r="E472" s="541" t="n"/>
      <c r="F472" s="423" t="n">
        <v>1</v>
      </c>
      <c r="G472" s="563" t="n">
        <v>320</v>
      </c>
      <c r="H472" s="423" t="n"/>
      <c r="I472" t="inlineStr">
        <is>
          <t>HIJOS</t>
        </is>
      </c>
      <c r="J472" s="117" t="n"/>
      <c r="M472" t="inlineStr">
        <is>
          <t>13 SUR Y 17 PTE.</t>
        </is>
      </c>
      <c r="N472" t="n">
        <v>2023</v>
      </c>
    </row>
    <row r="473">
      <c r="B473" s="124" t="n">
        <v>471</v>
      </c>
      <c r="C473" t="inlineStr">
        <is>
          <t>SANCHEZ VARGAS DIANA LAURA</t>
        </is>
      </c>
      <c r="D473" s="540" t="n"/>
      <c r="E473" s="541" t="n"/>
      <c r="F473" s="423" t="n"/>
      <c r="G473" s="563" t="n">
        <v>320</v>
      </c>
      <c r="H473" s="423" t="n"/>
      <c r="I473" t="n">
        <v>1</v>
      </c>
      <c r="J473" s="117" t="n"/>
      <c r="M473" t="inlineStr">
        <is>
          <t xml:space="preserve">13 PONIENTE NO. 1507  ENTRE 17Y 15 SUR </t>
        </is>
      </c>
      <c r="N473" t="n">
        <v>2019</v>
      </c>
      <c r="O473" t="inlineStr">
        <is>
          <t>PAGADO</t>
        </is>
      </c>
      <c r="P473" t="inlineStr">
        <is>
          <t>PAGADO</t>
        </is>
      </c>
      <c r="Q473" t="inlineStr">
        <is>
          <t>PAGADO</t>
        </is>
      </c>
      <c r="R473" t="inlineStr">
        <is>
          <t>PAGADO</t>
        </is>
      </c>
      <c r="S473" t="inlineStr">
        <is>
          <t>PAGADO</t>
        </is>
      </c>
    </row>
    <row r="474">
      <c r="B474" s="423" t="n">
        <v>472</v>
      </c>
      <c r="C474" t="inlineStr">
        <is>
          <t>RODRIGUEZ GONZALEZ MARIA ENRIQUETA</t>
        </is>
      </c>
      <c r="D474" s="540" t="n">
        <v>300</v>
      </c>
      <c r="E474" s="541" t="n"/>
      <c r="F474" s="423" t="n">
        <v>1</v>
      </c>
      <c r="G474" s="563" t="n">
        <v>320</v>
      </c>
      <c r="H474" s="423" t="n"/>
      <c r="J474" s="117" t="n"/>
      <c r="M474" t="inlineStr">
        <is>
          <t>15 PTE. ENTRE 19 Y 21 SUR</t>
        </is>
      </c>
      <c r="N474" t="n">
        <v>2022</v>
      </c>
      <c r="O474" t="inlineStr">
        <is>
          <t>PENDIENTE D0S INQUILINOS</t>
        </is>
      </c>
    </row>
    <row r="475">
      <c r="B475" s="423" t="n">
        <v>473</v>
      </c>
      <c r="C475" t="inlineStr">
        <is>
          <t>SANTOS CERVANTES IRMA</t>
        </is>
      </c>
      <c r="D475" s="540" t="n">
        <v>300</v>
      </c>
      <c r="E475" s="541" t="n">
        <v>150</v>
      </c>
      <c r="F475" s="423" t="n">
        <v>1</v>
      </c>
      <c r="G475" s="563" t="n">
        <v>320</v>
      </c>
      <c r="H475" s="423" t="n"/>
      <c r="I475" t="n">
        <v>1</v>
      </c>
      <c r="J475" s="117" t="n"/>
      <c r="M475" t="inlineStr">
        <is>
          <t>15 SUR ENTRE 11 Y 13 PTE. 2015</t>
        </is>
      </c>
      <c r="N475" t="n">
        <v>2023</v>
      </c>
      <c r="O475" t="inlineStr">
        <is>
          <t>PAGO 1 TOMA DEL 2020 FALTA UNA</t>
        </is>
      </c>
    </row>
    <row r="476">
      <c r="B476" s="423" t="n">
        <v>474</v>
      </c>
      <c r="C476" t="inlineStr">
        <is>
          <t>SANTOS COETO AMPARO</t>
        </is>
      </c>
      <c r="D476" s="540" t="n"/>
      <c r="E476" s="541" t="n"/>
      <c r="F476" s="423" t="n"/>
      <c r="G476" s="563" t="n">
        <v>320</v>
      </c>
      <c r="H476" s="423" t="n"/>
      <c r="I476" t="n">
        <v>1</v>
      </c>
      <c r="J476" s="117" t="n"/>
      <c r="M476" t="inlineStr">
        <is>
          <t>13 PTE Y 17 SUR</t>
        </is>
      </c>
      <c r="N476" t="n">
        <v>2020</v>
      </c>
    </row>
    <row r="477">
      <c r="B477" s="423" t="n">
        <v>475</v>
      </c>
      <c r="C477" t="inlineStr">
        <is>
          <t>SANTOS COETO MARTHA</t>
        </is>
      </c>
      <c r="D477" s="540" t="n"/>
      <c r="E477" s="541" t="n"/>
      <c r="F477" s="423" t="n">
        <v>1</v>
      </c>
      <c r="G477" s="563" t="n">
        <v>320</v>
      </c>
      <c r="H477" s="423" t="n"/>
      <c r="J477" s="117" t="n"/>
      <c r="M477" t="inlineStr">
        <is>
          <t>17 SUR ENTRE 11 Y 13 PTE.</t>
        </is>
      </c>
      <c r="N477" t="n">
        <v>2020</v>
      </c>
    </row>
    <row r="478">
      <c r="B478" s="423" t="n">
        <v>476</v>
      </c>
      <c r="C478" t="inlineStr">
        <is>
          <t>SANTOS DEONATE ANTONIO</t>
        </is>
      </c>
      <c r="D478" s="540" t="n"/>
      <c r="E478" s="541" t="n"/>
      <c r="F478" s="423" t="n">
        <v>1</v>
      </c>
      <c r="G478" s="563" t="n"/>
      <c r="H478" s="423" t="n"/>
      <c r="J478" s="117" t="n"/>
      <c r="M478" t="inlineStr">
        <is>
          <t xml:space="preserve">17 SUR ENTRE 13 Y 15 PTE. </t>
        </is>
      </c>
      <c r="N478" t="n">
        <v>2015</v>
      </c>
      <c r="O478" t="inlineStr">
        <is>
          <t>PAGADO</t>
        </is>
      </c>
      <c r="P478" t="inlineStr">
        <is>
          <t>PAGADO</t>
        </is>
      </c>
      <c r="Q478" t="inlineStr">
        <is>
          <t>PAGADO</t>
        </is>
      </c>
      <c r="R478" t="inlineStr">
        <is>
          <t>PAGADO</t>
        </is>
      </c>
      <c r="S478" t="inlineStr">
        <is>
          <t>PAGADO</t>
        </is>
      </c>
      <c r="T478" t="inlineStr">
        <is>
          <t>PAGADO</t>
        </is>
      </c>
      <c r="U478" t="inlineStr">
        <is>
          <t>PAGADO</t>
        </is>
      </c>
      <c r="V478" t="inlineStr">
        <is>
          <t>PAGADO</t>
        </is>
      </c>
      <c r="W478" t="inlineStr">
        <is>
          <t>PAGADO</t>
        </is>
      </c>
      <c r="X478" t="inlineStr">
        <is>
          <t>PAGADO</t>
        </is>
      </c>
    </row>
    <row r="479">
      <c r="B479" s="423" t="n">
        <v>477</v>
      </c>
      <c r="C479" t="inlineStr">
        <is>
          <t>SANTOS DEONATE  MARIA  DEL CARMEN</t>
        </is>
      </c>
      <c r="D479" s="540" t="n"/>
      <c r="E479" s="541" t="n"/>
      <c r="F479" s="423" t="n">
        <v>1</v>
      </c>
      <c r="G479" s="563" t="n">
        <v>320</v>
      </c>
      <c r="H479" s="423" t="n"/>
      <c r="J479" s="117" t="n"/>
      <c r="M479" t="inlineStr">
        <is>
          <t xml:space="preserve">17 SUR ENTRE 13 Y 15 PTE. </t>
        </is>
      </c>
      <c r="N479" t="n">
        <v>2019</v>
      </c>
      <c r="O479" t="inlineStr">
        <is>
          <t>PAGADO</t>
        </is>
      </c>
      <c r="P479" t="inlineStr">
        <is>
          <t>PAGADO</t>
        </is>
      </c>
      <c r="Q479" t="inlineStr">
        <is>
          <t>PAGADO</t>
        </is>
      </c>
      <c r="R479" t="inlineStr">
        <is>
          <t>PAGADO</t>
        </is>
      </c>
    </row>
    <row r="480">
      <c r="B480" s="423" t="n">
        <v>478</v>
      </c>
      <c r="C480" t="inlineStr">
        <is>
          <t>SANTOS DEONATE EULALIO</t>
        </is>
      </c>
      <c r="D480" s="540" t="n"/>
      <c r="E480" s="541" t="n"/>
      <c r="F480" s="423" t="n">
        <v>1</v>
      </c>
      <c r="G480" s="563" t="n"/>
      <c r="H480" s="423" t="n"/>
      <c r="J480" s="117" t="n"/>
      <c r="M480" t="inlineStr">
        <is>
          <t xml:space="preserve">17 SUR ENTRE 13 Y 15 PTE. </t>
        </is>
      </c>
      <c r="N480" t="n">
        <v>2020</v>
      </c>
    </row>
    <row r="481">
      <c r="B481" s="423" t="n">
        <v>479</v>
      </c>
      <c r="C481" t="inlineStr">
        <is>
          <t>SANTOS DEONATE GILBERTO</t>
        </is>
      </c>
      <c r="D481" s="540" t="n"/>
      <c r="E481" s="541" t="n"/>
      <c r="F481" s="423" t="n">
        <v>1</v>
      </c>
      <c r="G481" s="563" t="n">
        <v>320</v>
      </c>
      <c r="H481" s="423" t="n"/>
      <c r="J481" s="117" t="n"/>
      <c r="M481" t="inlineStr">
        <is>
          <t>17 SUR ENTRE 13 Y 15 PTE</t>
        </is>
      </c>
      <c r="N481" t="n">
        <v>2019</v>
      </c>
    </row>
    <row r="482">
      <c r="B482" s="423" t="n">
        <v>480</v>
      </c>
      <c r="C482" t="inlineStr">
        <is>
          <t>SANTOS DEONATE JUANA</t>
        </is>
      </c>
      <c r="D482" s="540" t="n"/>
      <c r="E482" s="541" t="n"/>
      <c r="F482" s="423" t="n">
        <v>1</v>
      </c>
      <c r="G482" s="563" t="n">
        <v>320</v>
      </c>
      <c r="H482" s="423" t="n"/>
      <c r="J482" s="117" t="n"/>
      <c r="M482" t="inlineStr">
        <is>
          <t xml:space="preserve">17 SUR ENTRE 13 Y 15 PTE. </t>
        </is>
      </c>
      <c r="N482" t="n">
        <v>2020</v>
      </c>
      <c r="O482" t="inlineStr">
        <is>
          <t>PAGADO</t>
        </is>
      </c>
      <c r="P482" t="inlineStr">
        <is>
          <t>PAGADO</t>
        </is>
      </c>
    </row>
    <row r="483">
      <c r="B483" s="423" t="n">
        <v>481</v>
      </c>
      <c r="C483" t="inlineStr">
        <is>
          <t>SANTOS DEONATE PASCUAL</t>
        </is>
      </c>
      <c r="D483" s="540" t="n"/>
      <c r="E483" s="541" t="n"/>
      <c r="F483" s="423" t="n">
        <v>1</v>
      </c>
      <c r="G483" s="563" t="n">
        <v>320</v>
      </c>
      <c r="H483" s="423" t="n"/>
      <c r="J483" s="117" t="n"/>
      <c r="M483" t="inlineStr">
        <is>
          <t xml:space="preserve">17 SUR ENTRE 13 Y 15 PTE. </t>
        </is>
      </c>
      <c r="N483" t="n">
        <v>2021</v>
      </c>
      <c r="O483" t="inlineStr">
        <is>
          <t>PAGADO</t>
        </is>
      </c>
      <c r="P483" t="inlineStr">
        <is>
          <t>PAGADO</t>
        </is>
      </c>
      <c r="Q483" t="inlineStr">
        <is>
          <t>PAGADO</t>
        </is>
      </c>
      <c r="R483" t="inlineStr">
        <is>
          <t>PAGADO</t>
        </is>
      </c>
      <c r="S483" t="inlineStr">
        <is>
          <t>PAGADO</t>
        </is>
      </c>
      <c r="T483" t="inlineStr">
        <is>
          <t>PAGADO</t>
        </is>
      </c>
    </row>
    <row r="484">
      <c r="B484" s="423" t="n">
        <v>482</v>
      </c>
      <c r="C484" t="inlineStr">
        <is>
          <t>SANTOS FLORES GENOVEVA</t>
        </is>
      </c>
      <c r="D484" s="540" t="n">
        <v>300</v>
      </c>
      <c r="E484" s="541" t="n"/>
      <c r="F484" s="423" t="n">
        <v>1</v>
      </c>
      <c r="G484" s="563" t="n">
        <v>320</v>
      </c>
      <c r="H484" s="423" t="n"/>
      <c r="J484" s="117" t="n"/>
      <c r="M484" t="inlineStr">
        <is>
          <t xml:space="preserve">11 SUR ENTRE 15 Y 17 PTE. </t>
        </is>
      </c>
      <c r="N484" t="n">
        <v>2023</v>
      </c>
    </row>
    <row r="485">
      <c r="B485" s="423" t="n">
        <v>483</v>
      </c>
      <c r="C485" t="inlineStr">
        <is>
          <t>SANTOS FLORES PEDRO BERNARDINO</t>
        </is>
      </c>
      <c r="D485" s="540" t="n"/>
      <c r="E485" s="541" t="n"/>
      <c r="F485" s="423" t="n">
        <v>1</v>
      </c>
      <c r="G485" s="563" t="n">
        <v>320</v>
      </c>
      <c r="H485" s="423" t="n"/>
      <c r="J485" s="117" t="n"/>
      <c r="M485" t="inlineStr">
        <is>
          <t>11 SUR NO. 1508</t>
        </is>
      </c>
      <c r="N485" t="n">
        <v>2020</v>
      </c>
      <c r="O485" t="inlineStr">
        <is>
          <t>PAGADO</t>
        </is>
      </c>
      <c r="P485" t="inlineStr">
        <is>
          <t>PAGADO</t>
        </is>
      </c>
      <c r="Q485" t="inlineStr">
        <is>
          <t>PAGADO</t>
        </is>
      </c>
      <c r="R485" t="inlineStr">
        <is>
          <t>PAGADO</t>
        </is>
      </c>
      <c r="S485" t="inlineStr">
        <is>
          <t>PAGADO</t>
        </is>
      </c>
    </row>
    <row r="486">
      <c r="B486" s="423" t="n">
        <v>484</v>
      </c>
      <c r="C486" t="inlineStr">
        <is>
          <t>SANTOS GARCES CAYETANO</t>
        </is>
      </c>
      <c r="D486" s="540" t="n"/>
      <c r="E486" s="541" t="n"/>
      <c r="F486" s="423" t="n">
        <v>1</v>
      </c>
      <c r="G486" s="563" t="n"/>
      <c r="H486" s="423" t="n"/>
      <c r="J486" s="117" t="n"/>
      <c r="M486" t="inlineStr">
        <is>
          <t>17 SUR ESQ. 15 PTE-</t>
        </is>
      </c>
      <c r="N486" t="n">
        <v>2022</v>
      </c>
    </row>
    <row r="487">
      <c r="A487" s="93" t="n"/>
      <c r="B487" s="91" t="n">
        <v>485</v>
      </c>
      <c r="C487" s="93" t="inlineStr">
        <is>
          <t>SANTOS GARCES PASCUAL</t>
        </is>
      </c>
      <c r="D487" s="667" t="n"/>
      <c r="E487" s="668" t="n"/>
      <c r="F487" s="91" t="n">
        <v>1</v>
      </c>
      <c r="G487" s="669" t="n">
        <v>320</v>
      </c>
      <c r="H487" s="91" t="n"/>
      <c r="I487" s="93" t="n"/>
      <c r="J487" s="94" t="n"/>
      <c r="K487" s="93" t="n"/>
      <c r="L487" s="93" t="n"/>
      <c r="M487" s="93" t="inlineStr">
        <is>
          <t xml:space="preserve">17 SUR ENTRE 13 Y 15 PTE. </t>
        </is>
      </c>
      <c r="N487" s="93" t="n">
        <v>2020</v>
      </c>
      <c r="O487" s="93" t="inlineStr">
        <is>
          <t>PAGADO</t>
        </is>
      </c>
      <c r="P487" s="93" t="inlineStr">
        <is>
          <t>PAGADO</t>
        </is>
      </c>
      <c r="Q487" s="93" t="inlineStr">
        <is>
          <t>PAGADO</t>
        </is>
      </c>
      <c r="R487" s="93" t="inlineStr">
        <is>
          <t>PAGADO</t>
        </is>
      </c>
      <c r="S487" s="93" t="inlineStr">
        <is>
          <t>PAGADO</t>
        </is>
      </c>
      <c r="T487" s="93" t="inlineStr">
        <is>
          <t>PAGADO</t>
        </is>
      </c>
      <c r="U487" s="93" t="inlineStr">
        <is>
          <t>PAGADO</t>
        </is>
      </c>
      <c r="V487" s="93" t="inlineStr">
        <is>
          <t>PAGADO</t>
        </is>
      </c>
      <c r="W487" s="93" t="inlineStr">
        <is>
          <t>PAGADO</t>
        </is>
      </c>
      <c r="X487" s="93" t="inlineStr">
        <is>
          <t>PAGADO</t>
        </is>
      </c>
      <c r="Y487" s="93" t="inlineStr">
        <is>
          <t>PAGADO</t>
        </is>
      </c>
      <c r="Z487" s="93" t="n"/>
    </row>
    <row r="488">
      <c r="B488" s="423" t="n">
        <v>486</v>
      </c>
      <c r="C488" t="inlineStr">
        <is>
          <t>SANTOS GARCIA ADRIAN</t>
        </is>
      </c>
      <c r="D488" s="540" t="n">
        <v>300</v>
      </c>
      <c r="E488" s="541" t="n">
        <v>150</v>
      </c>
      <c r="F488" s="423" t="n">
        <v>1</v>
      </c>
      <c r="G488" s="563" t="n">
        <v>320</v>
      </c>
      <c r="H488" s="423" t="n"/>
      <c r="J488" s="117" t="n"/>
      <c r="M488" t="inlineStr">
        <is>
          <t>9 SUR ESQ. 15 Y 17 PTE</t>
        </is>
      </c>
      <c r="N488" t="n">
        <v>2020</v>
      </c>
      <c r="O488" t="inlineStr">
        <is>
          <t>PAGADO</t>
        </is>
      </c>
      <c r="P488" t="inlineStr">
        <is>
          <t>PAGADO</t>
        </is>
      </c>
      <c r="Q488" t="inlineStr">
        <is>
          <t>PAGADO</t>
        </is>
      </c>
      <c r="R488" t="inlineStr">
        <is>
          <t>PAGADO</t>
        </is>
      </c>
      <c r="S488" t="inlineStr">
        <is>
          <t>PAGADO</t>
        </is>
      </c>
      <c r="T488" t="inlineStr">
        <is>
          <t>PAGADO</t>
        </is>
      </c>
      <c r="U488" t="inlineStr">
        <is>
          <t>PAGADO</t>
        </is>
      </c>
    </row>
    <row r="489">
      <c r="B489" s="423" t="n">
        <v>487</v>
      </c>
      <c r="C489" t="inlineStr">
        <is>
          <t>SANTOS GARCIA JAVIER</t>
        </is>
      </c>
      <c r="D489" s="540" t="n"/>
      <c r="E489" s="541" t="n"/>
      <c r="F489" s="423" t="n">
        <v>1</v>
      </c>
      <c r="G489" s="563" t="n">
        <v>640</v>
      </c>
      <c r="H489" s="423" t="n"/>
      <c r="J489" s="117" t="n"/>
      <c r="M489" t="inlineStr">
        <is>
          <t>15 PTE. ESQ. 9 SUR</t>
        </is>
      </c>
      <c r="N489" t="n">
        <v>2021</v>
      </c>
    </row>
    <row r="490">
      <c r="B490" s="423" t="n">
        <v>488</v>
      </c>
      <c r="C490" t="inlineStr">
        <is>
          <t>SANTOS GARCIA MARIA DE LOS ANGELES</t>
        </is>
      </c>
      <c r="D490" s="540" t="n">
        <v>300</v>
      </c>
      <c r="E490" s="541" t="n">
        <v>150</v>
      </c>
      <c r="F490" s="423" t="n">
        <v>1</v>
      </c>
      <c r="G490" s="563" t="n">
        <v>320</v>
      </c>
      <c r="H490" s="423" t="n"/>
      <c r="J490" s="117" t="n"/>
      <c r="M490" t="inlineStr">
        <is>
          <t>17 SUR ENTRE 17 PTE. Y CANAL</t>
        </is>
      </c>
      <c r="N490" t="n">
        <v>2023</v>
      </c>
    </row>
    <row r="491">
      <c r="B491" s="423" t="n">
        <v>489</v>
      </c>
      <c r="C491" t="inlineStr">
        <is>
          <t>SANTOS GARCIA MIGUEL ANGEL</t>
        </is>
      </c>
      <c r="D491" s="540" t="n"/>
      <c r="E491" s="541" t="n"/>
      <c r="F491" s="423" t="n">
        <v>1</v>
      </c>
      <c r="G491" s="563" t="n">
        <v>320</v>
      </c>
      <c r="H491" s="423" t="n"/>
      <c r="J491" s="117" t="n"/>
      <c r="M491" t="inlineStr">
        <is>
          <t>11 SUR NO. 1508</t>
        </is>
      </c>
      <c r="N491" t="n">
        <v>2019</v>
      </c>
    </row>
    <row r="492">
      <c r="B492" s="423" t="n">
        <v>490</v>
      </c>
      <c r="C492" t="inlineStr">
        <is>
          <t>SANTOS GARCIA PEDRO RAMON</t>
        </is>
      </c>
      <c r="D492" s="540" t="n"/>
      <c r="E492" s="541" t="n"/>
      <c r="F492" s="423" t="n">
        <v>1</v>
      </c>
      <c r="G492" s="563" t="n">
        <v>320</v>
      </c>
      <c r="H492" s="423" t="n"/>
      <c r="J492" s="117" t="n"/>
      <c r="M492" t="inlineStr">
        <is>
          <t>11 SUR NO. 1508</t>
        </is>
      </c>
      <c r="N492" t="n">
        <v>2020</v>
      </c>
      <c r="O492" t="inlineStr">
        <is>
          <t>PAGADO</t>
        </is>
      </c>
      <c r="P492" t="inlineStr">
        <is>
          <t>PAGADO</t>
        </is>
      </c>
      <c r="Q492" t="inlineStr">
        <is>
          <t>PAGADO</t>
        </is>
      </c>
      <c r="R492" t="inlineStr">
        <is>
          <t>PAGADO</t>
        </is>
      </c>
      <c r="S492" t="inlineStr">
        <is>
          <t>PAGADO</t>
        </is>
      </c>
    </row>
    <row r="493">
      <c r="B493" s="423" t="n">
        <v>491</v>
      </c>
      <c r="C493" t="inlineStr">
        <is>
          <t>SANTOS GARCIA SILVIA</t>
        </is>
      </c>
      <c r="D493" s="540" t="n"/>
      <c r="E493" s="541" t="n"/>
      <c r="F493" s="423" t="n">
        <v>2</v>
      </c>
      <c r="G493" s="563" t="n"/>
      <c r="H493" s="423" t="n"/>
      <c r="J493" s="117" t="n"/>
      <c r="M493" t="inlineStr">
        <is>
          <t>17 SUR ENTRE 17 PONIENTE Y CANAL</t>
        </is>
      </c>
      <c r="N493" t="n">
        <v>2021</v>
      </c>
    </row>
    <row r="494">
      <c r="B494" s="423" t="n">
        <v>492</v>
      </c>
      <c r="C494" t="inlineStr">
        <is>
          <t xml:space="preserve">SANTOS HERNANDEZ MIGUEL </t>
        </is>
      </c>
      <c r="D494" s="540" t="n"/>
      <c r="E494" s="541" t="n"/>
      <c r="F494" s="423" t="n">
        <v>1</v>
      </c>
      <c r="G494" s="563" t="n">
        <v>320</v>
      </c>
      <c r="H494" s="423" t="n"/>
      <c r="J494" s="117" t="n"/>
      <c r="M494" t="inlineStr">
        <is>
          <t>15 PTE. Y 19 SUR</t>
        </is>
      </c>
      <c r="N494" t="n">
        <v>2123</v>
      </c>
    </row>
    <row r="495">
      <c r="B495" s="423" t="n">
        <v>493</v>
      </c>
      <c r="C495" t="inlineStr">
        <is>
          <t>DOMINGUEZ CASTILLO JAVIER</t>
        </is>
      </c>
      <c r="D495" s="540" t="n">
        <v>300</v>
      </c>
      <c r="E495" s="541" t="n"/>
      <c r="F495" s="423" t="n">
        <v>1</v>
      </c>
      <c r="G495" s="563" t="n"/>
      <c r="H495" s="423" t="n"/>
      <c r="J495" s="117" t="n"/>
      <c r="M495" t="inlineStr">
        <is>
          <t>17 PONIENTE 1702 ESQUINA CON 17 SUR</t>
        </is>
      </c>
      <c r="N495" t="n">
        <v>2022</v>
      </c>
      <c r="O495" t="inlineStr">
        <is>
          <t>PAGADO</t>
        </is>
      </c>
      <c r="P495" t="inlineStr">
        <is>
          <t>PAGADO</t>
        </is>
      </c>
      <c r="Q495" t="inlineStr">
        <is>
          <t>PAGADO</t>
        </is>
      </c>
      <c r="R495" t="inlineStr">
        <is>
          <t>PAGADO</t>
        </is>
      </c>
      <c r="S495" t="inlineStr">
        <is>
          <t>PAGADO</t>
        </is>
      </c>
      <c r="T495" t="inlineStr">
        <is>
          <t>PAGADO</t>
        </is>
      </c>
    </row>
    <row r="496">
      <c r="B496" s="423" t="n">
        <v>494</v>
      </c>
      <c r="C496" t="inlineStr">
        <is>
          <t>SANTOS LOPEZ ALEXEI</t>
        </is>
      </c>
      <c r="D496" s="540" t="n">
        <v>300</v>
      </c>
      <c r="E496" s="541" t="n">
        <v>150</v>
      </c>
      <c r="F496" s="423" t="n">
        <v>1</v>
      </c>
      <c r="G496" s="563" t="n">
        <v>320</v>
      </c>
      <c r="H496" s="423" t="n"/>
      <c r="J496" s="117" t="n"/>
      <c r="M496" t="inlineStr">
        <is>
          <t>17 SUR ENTRE 17 PTE. Y CANAL</t>
        </is>
      </c>
      <c r="N496" t="n">
        <v>2023</v>
      </c>
    </row>
    <row r="497">
      <c r="B497" s="423" t="n">
        <v>495</v>
      </c>
      <c r="C497" t="inlineStr">
        <is>
          <t xml:space="preserve">GARCIA  LOPEZ  PLACIDA TERESA </t>
        </is>
      </c>
      <c r="D497" s="540" t="n"/>
      <c r="E497" s="541" t="n">
        <v>150</v>
      </c>
      <c r="F497" s="423" t="n">
        <v>1</v>
      </c>
      <c r="G497" s="563" t="n">
        <v>320</v>
      </c>
      <c r="H497" s="423" t="n"/>
      <c r="J497" s="117" t="n"/>
      <c r="M497" t="inlineStr">
        <is>
          <t xml:space="preserve">9 SUR Y 15 PTE, </t>
        </is>
      </c>
      <c r="N497" t="n">
        <v>2022</v>
      </c>
      <c r="O497" t="inlineStr">
        <is>
          <t>PAGADO</t>
        </is>
      </c>
      <c r="P497" t="inlineStr">
        <is>
          <t>PAGADO</t>
        </is>
      </c>
      <c r="Q497" t="inlineStr">
        <is>
          <t>PAGADO</t>
        </is>
      </c>
    </row>
    <row r="498">
      <c r="B498" s="423" t="n">
        <v>496</v>
      </c>
      <c r="C498" t="inlineStr">
        <is>
          <t>SANTOS LOPEZ MIJAIL</t>
        </is>
      </c>
      <c r="D498" s="540" t="n">
        <v>300</v>
      </c>
      <c r="E498" s="541" t="n">
        <v>150</v>
      </c>
      <c r="F498" s="423" t="n">
        <v>1</v>
      </c>
      <c r="G498" s="563" t="n">
        <v>320</v>
      </c>
      <c r="H498" s="423" t="n"/>
      <c r="J498" s="117" t="n"/>
      <c r="M498" t="inlineStr">
        <is>
          <t>17 SUR ENTRE 17 PTE. Y CANAL</t>
        </is>
      </c>
      <c r="N498" t="n">
        <v>2023</v>
      </c>
    </row>
    <row r="499">
      <c r="B499" s="124" t="n">
        <v>497</v>
      </c>
      <c r="C499" t="inlineStr">
        <is>
          <t>SANTOS MARTINEZ GUILIANI CLAUDIA</t>
        </is>
      </c>
      <c r="D499" s="540" t="n"/>
      <c r="E499" s="541" t="n"/>
      <c r="F499" s="423" t="n">
        <v>1</v>
      </c>
      <c r="G499" s="563" t="n">
        <v>320</v>
      </c>
      <c r="H499" s="423" t="n"/>
      <c r="J499" s="117" t="n"/>
      <c r="M499" t="inlineStr">
        <is>
          <t xml:space="preserve">15 PONIENTE Y 19 SUR </t>
        </is>
      </c>
      <c r="N499" t="n">
        <v>2021</v>
      </c>
    </row>
    <row r="500">
      <c r="B500" s="423" t="n">
        <v>498</v>
      </c>
      <c r="C500" t="inlineStr">
        <is>
          <t>SANTOS MARTINEZ JAVIER</t>
        </is>
      </c>
      <c r="D500" s="540" t="n"/>
      <c r="E500" s="541" t="n"/>
      <c r="F500" s="423" t="n">
        <v>2</v>
      </c>
      <c r="G500" s="563" t="n">
        <v>640</v>
      </c>
      <c r="H500" s="423" t="n"/>
      <c r="J500" s="117" t="n"/>
      <c r="M500" t="inlineStr">
        <is>
          <t>15 PTE NO. 904</t>
        </is>
      </c>
      <c r="N500" t="n">
        <v>2022</v>
      </c>
      <c r="O500" t="inlineStr">
        <is>
          <t>PAGADO 2</t>
        </is>
      </c>
      <c r="P500" t="inlineStr">
        <is>
          <t>PAGADO 2</t>
        </is>
      </c>
      <c r="Q500" t="inlineStr">
        <is>
          <t>PAGADO 2</t>
        </is>
      </c>
      <c r="R500" t="inlineStr">
        <is>
          <t>PAGADO 2</t>
        </is>
      </c>
      <c r="S500" t="inlineStr">
        <is>
          <t>PAGADO 2</t>
        </is>
      </c>
      <c r="T500" t="inlineStr">
        <is>
          <t>PAGADO 2</t>
        </is>
      </c>
    </row>
    <row r="501">
      <c r="B501" s="423" t="n">
        <v>499</v>
      </c>
      <c r="C501" t="inlineStr">
        <is>
          <t xml:space="preserve">SANTOS MELCHOR  JOSE GUADALUPE </t>
        </is>
      </c>
      <c r="D501" s="540" t="n"/>
      <c r="E501" s="541" t="n"/>
      <c r="F501" s="423" t="n">
        <v>1</v>
      </c>
      <c r="G501" s="563" t="n">
        <v>320</v>
      </c>
      <c r="H501" s="423" t="n"/>
      <c r="J501" s="117" t="n"/>
      <c r="M501" t="inlineStr">
        <is>
          <t>PRIVADA 7 SUR ENTRE 15 Y 17 PTE.</t>
        </is>
      </c>
      <c r="N501" t="n">
        <v>2019</v>
      </c>
    </row>
    <row r="502">
      <c r="B502" s="423" t="n">
        <v>500</v>
      </c>
      <c r="C502" t="inlineStr">
        <is>
          <t>SANTOS NICASIO PAVEL</t>
        </is>
      </c>
      <c r="D502" s="540" t="n">
        <v>300</v>
      </c>
      <c r="E502" s="541" t="n">
        <v>150</v>
      </c>
      <c r="F502" s="423" t="n">
        <v>1</v>
      </c>
      <c r="G502" s="563" t="n">
        <v>320</v>
      </c>
      <c r="H502" s="423" t="n"/>
      <c r="J502" s="117" t="n"/>
      <c r="M502" t="inlineStr">
        <is>
          <t xml:space="preserve">CALLE 15 PONIENTE </t>
        </is>
      </c>
      <c r="N502" t="n">
        <v>2023</v>
      </c>
    </row>
    <row r="503">
      <c r="B503" s="423" t="n">
        <v>501</v>
      </c>
      <c r="C503" t="inlineStr">
        <is>
          <t>MACHORRO ROMAN JUSTINA</t>
        </is>
      </c>
      <c r="D503" s="540" t="n"/>
      <c r="E503" s="541" t="n"/>
      <c r="F503" s="423" t="n">
        <v>1</v>
      </c>
      <c r="G503" s="563" t="n">
        <v>320</v>
      </c>
      <c r="H503" s="423" t="n"/>
      <c r="J503" s="117" t="n">
        <v>1</v>
      </c>
      <c r="M503" t="inlineStr">
        <is>
          <t xml:space="preserve">19 PTE. ENTRE 7 Y 9 SUR </t>
        </is>
      </c>
      <c r="N503" t="n">
        <v>2023</v>
      </c>
    </row>
    <row r="504">
      <c r="B504" s="423" t="n">
        <v>502</v>
      </c>
      <c r="C504" t="inlineStr">
        <is>
          <t>SANTOS PELAEZ MARTIN</t>
        </is>
      </c>
      <c r="D504" s="540" t="n">
        <v>300</v>
      </c>
      <c r="E504" s="541" t="n">
        <v>150</v>
      </c>
      <c r="F504" s="423" t="n">
        <v>1</v>
      </c>
      <c r="G504" s="563" t="n">
        <v>320</v>
      </c>
      <c r="H504" s="423" t="n"/>
      <c r="J504" s="117" t="n"/>
      <c r="M504" t="inlineStr">
        <is>
          <t>15 SUR NO. 1306</t>
        </is>
      </c>
      <c r="N504" t="n">
        <v>2023</v>
      </c>
    </row>
    <row r="505">
      <c r="B505" s="423" t="n">
        <v>503</v>
      </c>
      <c r="C505" t="inlineStr">
        <is>
          <t>SANTOS RODRIGUEZ MIGUEL</t>
        </is>
      </c>
      <c r="D505" s="540" t="n"/>
      <c r="E505" s="541" t="n"/>
      <c r="F505" s="423" t="n">
        <v>1</v>
      </c>
      <c r="G505" s="563" t="n"/>
      <c r="H505" s="423" t="n"/>
      <c r="J505" s="117" t="n"/>
      <c r="M505" t="inlineStr">
        <is>
          <t>9 SUR 1305 ENTRE 13 Y 15 PTE</t>
        </is>
      </c>
      <c r="N505" t="n">
        <v>2022</v>
      </c>
    </row>
    <row r="506">
      <c r="B506" s="423" t="n">
        <v>504</v>
      </c>
      <c r="D506" s="540" t="n"/>
      <c r="E506" s="541" t="n"/>
      <c r="F506" s="423" t="n"/>
      <c r="G506" s="563" t="n"/>
      <c r="H506" s="423" t="n"/>
      <c r="J506" s="117" t="n"/>
    </row>
    <row r="507" customFormat="1" s="147">
      <c r="B507" s="145" t="n">
        <v>505</v>
      </c>
      <c r="C507" s="147" t="inlineStr">
        <is>
          <t xml:space="preserve">SANTOS ROSAS HUBERTA </t>
        </is>
      </c>
      <c r="D507" s="664" t="n"/>
      <c r="E507" s="665" t="n"/>
      <c r="F507" s="145" t="n">
        <v>1</v>
      </c>
      <c r="G507" s="666" t="n"/>
      <c r="H507" s="145" t="n"/>
      <c r="I507" s="147" t="n"/>
      <c r="J507" s="148" t="n"/>
      <c r="M507" s="147" t="inlineStr">
        <is>
          <t>15 SUR ESQ. 15 PTE.</t>
        </is>
      </c>
      <c r="N507" s="147" t="n">
        <v>2021</v>
      </c>
    </row>
    <row r="508">
      <c r="B508" s="423" t="n">
        <v>506</v>
      </c>
      <c r="C508" t="inlineStr">
        <is>
          <t>SANTOS SANCHEZ FELIX</t>
        </is>
      </c>
      <c r="D508" s="540" t="n"/>
      <c r="E508" s="541" t="n"/>
      <c r="F508" s="423" t="n">
        <v>2</v>
      </c>
      <c r="G508" s="563" t="n">
        <v>640</v>
      </c>
      <c r="H508" s="423" t="n"/>
      <c r="J508" s="117" t="inlineStr">
        <is>
          <t>INQUILINO DE JUNIO Y JULIO 2017</t>
        </is>
      </c>
      <c r="K508" t="inlineStr">
        <is>
          <t>ENER</t>
        </is>
      </c>
      <c r="L508" t="inlineStr">
        <is>
          <t>1 MES 2019</t>
        </is>
      </c>
      <c r="M508" t="inlineStr">
        <is>
          <t>PRIV. 7 SUR NO. 1104</t>
        </is>
      </c>
      <c r="N508" t="n">
        <v>2022</v>
      </c>
      <c r="O508" t="inlineStr">
        <is>
          <t>PAGADO 2</t>
        </is>
      </c>
      <c r="P508" t="inlineStr">
        <is>
          <t>PAGADO 2</t>
        </is>
      </c>
      <c r="Q508" t="inlineStr">
        <is>
          <t>PAGADO 2</t>
        </is>
      </c>
      <c r="R508" t="inlineStr">
        <is>
          <t>PAGADO 2</t>
        </is>
      </c>
      <c r="S508" t="inlineStr">
        <is>
          <t>PAGADO 2</t>
        </is>
      </c>
      <c r="T508" t="inlineStr">
        <is>
          <t>PAGADO 2</t>
        </is>
      </c>
      <c r="U508" t="inlineStr">
        <is>
          <t>PAGADO 2</t>
        </is>
      </c>
      <c r="V508" t="inlineStr">
        <is>
          <t>PAGADO 2</t>
        </is>
      </c>
      <c r="W508" t="inlineStr">
        <is>
          <t>PAGADO 2</t>
        </is>
      </c>
    </row>
    <row r="509">
      <c r="B509" s="423" t="n">
        <v>507</v>
      </c>
      <c r="C509" t="inlineStr">
        <is>
          <t>SANTOS VELAZQUEZ BERNARDO</t>
        </is>
      </c>
      <c r="D509" s="540" t="n"/>
      <c r="E509" s="541" t="n">
        <v>300</v>
      </c>
      <c r="F509" s="423" t="n">
        <v>2</v>
      </c>
      <c r="G509" s="563" t="n">
        <v>640</v>
      </c>
      <c r="H509" s="423" t="n"/>
      <c r="J509" s="117" t="n"/>
      <c r="M509" t="inlineStr">
        <is>
          <t>11 PTE. JUNTO A LA PREPA</t>
        </is>
      </c>
      <c r="N509" t="n">
        <v>2022</v>
      </c>
    </row>
    <row r="510">
      <c r="B510" s="423" t="n">
        <v>508</v>
      </c>
      <c r="C510" t="inlineStr">
        <is>
          <t>SANTOS ZAMORA GONZALO</t>
        </is>
      </c>
      <c r="D510" s="540" t="n">
        <v>600</v>
      </c>
      <c r="E510" s="541" t="n"/>
      <c r="F510" s="423" t="n">
        <v>2</v>
      </c>
      <c r="G510" s="563" t="n">
        <v>320</v>
      </c>
      <c r="H510" s="423" t="n"/>
      <c r="J510" s="117" t="inlineStr">
        <is>
          <t>PAGO 2 INQ  DE SEP A DIC</t>
        </is>
      </c>
      <c r="L510" s="87" t="n"/>
      <c r="M510" t="inlineStr">
        <is>
          <t>15 PTE ENTRE 17 Y 19 SUR</t>
        </is>
      </c>
      <c r="N510" t="n">
        <v>2022</v>
      </c>
      <c r="O510" t="inlineStr">
        <is>
          <t>PAGADO</t>
        </is>
      </c>
      <c r="P510" t="inlineStr">
        <is>
          <t>PAGADO</t>
        </is>
      </c>
      <c r="Q510" t="inlineStr">
        <is>
          <t>PAGADO</t>
        </is>
      </c>
      <c r="R510" t="inlineStr">
        <is>
          <t>PAGADO</t>
        </is>
      </c>
      <c r="S510" t="inlineStr">
        <is>
          <t>PAGADO</t>
        </is>
      </c>
      <c r="T510" t="inlineStr">
        <is>
          <t>PAGADO</t>
        </is>
      </c>
    </row>
    <row r="511">
      <c r="B511" s="423" t="n">
        <v>509</v>
      </c>
      <c r="C511" t="inlineStr">
        <is>
          <t>SANTOS ZAMORA IRMA</t>
        </is>
      </c>
      <c r="D511" s="540" t="n"/>
      <c r="E511" s="541" t="n"/>
      <c r="F511" s="423" t="n">
        <v>1</v>
      </c>
      <c r="G511" s="563" t="n">
        <v>320</v>
      </c>
      <c r="H511" s="423" t="n"/>
      <c r="J511" s="117" t="n"/>
      <c r="M511" t="inlineStr">
        <is>
          <t>15 PTE. NO.1705  ENTRE 17 Y 19 SUR</t>
        </is>
      </c>
      <c r="N511" t="n">
        <v>2022</v>
      </c>
    </row>
    <row r="512">
      <c r="B512" s="423" t="n">
        <v>510</v>
      </c>
      <c r="C512" t="inlineStr">
        <is>
          <t>SANTOS ZAMORA LETICIA</t>
        </is>
      </c>
      <c r="D512" s="540" t="n">
        <v>300</v>
      </c>
      <c r="E512" s="541" t="n">
        <v>150</v>
      </c>
      <c r="F512" s="423" t="n">
        <v>1</v>
      </c>
      <c r="G512" s="563" t="n">
        <v>320</v>
      </c>
      <c r="H512" s="423" t="n"/>
      <c r="J512" s="117" t="n"/>
      <c r="M512" t="inlineStr">
        <is>
          <t xml:space="preserve">15 PTE. ENTRE 17 Y 19 SUR </t>
        </is>
      </c>
      <c r="N512" t="n">
        <v>2022</v>
      </c>
      <c r="O512" t="inlineStr">
        <is>
          <t>PAGADO</t>
        </is>
      </c>
      <c r="P512" t="inlineStr">
        <is>
          <t>PAGADO</t>
        </is>
      </c>
      <c r="Q512" t="inlineStr">
        <is>
          <t>PAGADO</t>
        </is>
      </c>
      <c r="R512" t="inlineStr">
        <is>
          <t>PAGADO</t>
        </is>
      </c>
      <c r="S512" t="inlineStr">
        <is>
          <t>PAGADO</t>
        </is>
      </c>
      <c r="T512" t="inlineStr">
        <is>
          <t>PAGADO</t>
        </is>
      </c>
    </row>
    <row r="513">
      <c r="A513" t="inlineStr">
        <is>
          <t>NUNCA TUVO TOMA Y  NADIE VIVE EN EL DOMICILIO</t>
        </is>
      </c>
      <c r="B513" s="423" t="n">
        <v>511</v>
      </c>
      <c r="C513" t="inlineStr">
        <is>
          <t>SANTOS ZAMORA MARCOS</t>
        </is>
      </c>
      <c r="D513" s="540" t="n"/>
      <c r="E513" s="541" t="n"/>
      <c r="F513" s="423" t="n">
        <v>1</v>
      </c>
      <c r="G513" s="563" t="n">
        <v>320</v>
      </c>
      <c r="H513" s="423" t="n"/>
      <c r="J513" s="117" t="n"/>
      <c r="M513" t="inlineStr">
        <is>
          <t>17 PONIENTE ENTRE 17 Y 19 PTE</t>
        </is>
      </c>
      <c r="N513" t="n">
        <v>2016</v>
      </c>
      <c r="O513" t="inlineStr">
        <is>
          <t>PAGADO</t>
        </is>
      </c>
      <c r="P513" t="inlineStr">
        <is>
          <t>PAGADO</t>
        </is>
      </c>
      <c r="Q513" t="inlineStr">
        <is>
          <t>PAGADO</t>
        </is>
      </c>
      <c r="R513" t="inlineStr">
        <is>
          <t>PAGADO</t>
        </is>
      </c>
      <c r="S513" t="inlineStr">
        <is>
          <t>PAGADO</t>
        </is>
      </c>
    </row>
    <row r="514">
      <c r="B514" s="423" t="n">
        <v>512</v>
      </c>
      <c r="C514" t="inlineStr">
        <is>
          <t>SANTOS ZAMORA MIGUEL</t>
        </is>
      </c>
      <c r="D514" s="540" t="n"/>
      <c r="E514" s="541" t="n"/>
      <c r="F514" s="423" t="n">
        <v>1</v>
      </c>
      <c r="G514" s="563" t="n">
        <v>320</v>
      </c>
      <c r="H514" s="423" t="n"/>
      <c r="J514" s="117" t="n"/>
      <c r="M514" t="inlineStr">
        <is>
          <t>19 SUR ENTRE 13 Y 15 PTE.</t>
        </is>
      </c>
      <c r="N514" t="n">
        <v>2021</v>
      </c>
    </row>
    <row r="515">
      <c r="B515" s="423" t="n">
        <v>513</v>
      </c>
      <c r="C515" t="inlineStr">
        <is>
          <t>SANTOS ZAMORA PEDRO BONIFACIO</t>
        </is>
      </c>
      <c r="D515" s="540" t="n"/>
      <c r="E515" s="541" t="n"/>
      <c r="F515" s="423" t="n">
        <v>1</v>
      </c>
      <c r="G515" s="563" t="n">
        <v>320</v>
      </c>
      <c r="H515" s="423" t="n"/>
      <c r="J515" s="117" t="n"/>
      <c r="M515" t="inlineStr">
        <is>
          <t>17 PTE. ENTRE 17 Y 19 SUR</t>
        </is>
      </c>
      <c r="N515" t="n">
        <v>2023</v>
      </c>
    </row>
    <row r="516">
      <c r="B516" s="124" t="n">
        <v>514</v>
      </c>
      <c r="C516" t="inlineStr">
        <is>
          <t>SANTOS ZAMORA YOLANDA</t>
        </is>
      </c>
      <c r="D516" s="540" t="n">
        <v>300</v>
      </c>
      <c r="E516" s="665" t="n">
        <v>300</v>
      </c>
      <c r="F516" s="423" t="n">
        <v>2</v>
      </c>
      <c r="G516" s="563" t="n">
        <v>320</v>
      </c>
      <c r="H516" s="423" t="n"/>
      <c r="I516" t="n">
        <v>1</v>
      </c>
      <c r="J516" s="117" t="n"/>
      <c r="M516" t="inlineStr">
        <is>
          <t xml:space="preserve">15 PTE. NO. 1502 ENTRE 17 Y 19 SUR </t>
        </is>
      </c>
      <c r="N516" t="n">
        <v>2021</v>
      </c>
      <c r="O516" t="inlineStr">
        <is>
          <t>PAGADO</t>
        </is>
      </c>
      <c r="P516" t="inlineStr">
        <is>
          <t>PAGADO</t>
        </is>
      </c>
      <c r="Q516" t="inlineStr">
        <is>
          <t>PAGADO</t>
        </is>
      </c>
      <c r="R516" t="inlineStr">
        <is>
          <t>PAGADO</t>
        </is>
      </c>
      <c r="S516" t="inlineStr">
        <is>
          <t>PAGADO</t>
        </is>
      </c>
      <c r="T516" t="inlineStr">
        <is>
          <t>PAGADO</t>
        </is>
      </c>
    </row>
    <row r="517">
      <c r="B517" s="423" t="n">
        <v>515</v>
      </c>
      <c r="C517" t="inlineStr">
        <is>
          <t xml:space="preserve">SILVA FLORES MARIA LUISA </t>
        </is>
      </c>
      <c r="D517" s="540" t="n"/>
      <c r="E517" s="541" t="n"/>
      <c r="F517" s="423" t="n">
        <v>3</v>
      </c>
      <c r="G517" s="563" t="n"/>
      <c r="H517" s="423" t="n"/>
      <c r="J517" s="117" t="n">
        <v>6</v>
      </c>
      <c r="M517" t="inlineStr">
        <is>
          <t xml:space="preserve">PRIVADA 7 SUR Y 13 SUR </t>
        </is>
      </c>
      <c r="N517" t="n">
        <v>2021</v>
      </c>
      <c r="O517" t="inlineStr">
        <is>
          <t>PAGADO</t>
        </is>
      </c>
      <c r="P517" t="inlineStr">
        <is>
          <t>PAGADO</t>
        </is>
      </c>
      <c r="Q517" t="inlineStr">
        <is>
          <t>PAGADO</t>
        </is>
      </c>
      <c r="R517" t="inlineStr">
        <is>
          <t>PAGADO</t>
        </is>
      </c>
      <c r="S517" t="inlineStr">
        <is>
          <t>PAGADO</t>
        </is>
      </c>
      <c r="T517" t="inlineStr">
        <is>
          <t>PAGADO</t>
        </is>
      </c>
      <c r="U517" t="inlineStr">
        <is>
          <t>PAGADO</t>
        </is>
      </c>
    </row>
    <row r="518">
      <c r="B518" s="423" t="n">
        <v>516</v>
      </c>
      <c r="C518" t="inlineStr">
        <is>
          <t>SILVA SANCHEZ DAVID</t>
        </is>
      </c>
      <c r="D518" s="540" t="n"/>
      <c r="E518" s="541" t="n">
        <v>150</v>
      </c>
      <c r="F518" s="423" t="n">
        <v>1</v>
      </c>
      <c r="G518" s="563" t="n">
        <v>320</v>
      </c>
      <c r="H518" s="423" t="inlineStr">
        <is>
          <t>NO</t>
        </is>
      </c>
      <c r="I518" t="inlineStr">
        <is>
          <t>FALTA</t>
        </is>
      </c>
      <c r="J518" s="117" t="n"/>
      <c r="M518" t="inlineStr">
        <is>
          <t>19 PTE. ENTRE 11 Y 13 SUR</t>
        </is>
      </c>
      <c r="N518" t="n">
        <v>2022</v>
      </c>
      <c r="O518" t="inlineStr">
        <is>
          <t>PAGADO</t>
        </is>
      </c>
    </row>
    <row r="519">
      <c r="A519" t="inlineStr">
        <is>
          <t>CANCELADA EN 2019</t>
        </is>
      </c>
      <c r="B519" s="423" t="n">
        <v>517</v>
      </c>
      <c r="C519" t="inlineStr">
        <is>
          <t>SUAREZ NAVARRO MARINA</t>
        </is>
      </c>
      <c r="D519" s="540" t="n"/>
      <c r="E519" s="541" t="n"/>
      <c r="F519" s="423" t="n">
        <v>1</v>
      </c>
      <c r="G519" s="563" t="n">
        <v>320</v>
      </c>
      <c r="H519" s="423" t="inlineStr">
        <is>
          <t>NO</t>
        </is>
      </c>
      <c r="J519" s="117" t="n"/>
      <c r="M519" t="inlineStr">
        <is>
          <t>CARRETERA A XOCHITLAN</t>
        </is>
      </c>
      <c r="N519" t="n">
        <v>2017</v>
      </c>
      <c r="O519" t="inlineStr">
        <is>
          <t>PAGADO</t>
        </is>
      </c>
      <c r="P519" t="inlineStr">
        <is>
          <t>PAGADO</t>
        </is>
      </c>
      <c r="Q519" t="inlineStr">
        <is>
          <t>PAGADO</t>
        </is>
      </c>
      <c r="R519" t="inlineStr">
        <is>
          <t>PAGADO</t>
        </is>
      </c>
      <c r="S519" t="inlineStr">
        <is>
          <t>PAGADO</t>
        </is>
      </c>
      <c r="T519" t="inlineStr">
        <is>
          <t>PAGADO</t>
        </is>
      </c>
      <c r="U519" t="inlineStr">
        <is>
          <t>PAGADO</t>
        </is>
      </c>
    </row>
    <row r="520">
      <c r="B520" s="423" t="n">
        <v>518</v>
      </c>
      <c r="C520" t="inlineStr">
        <is>
          <t>SUMANO SILVA FRANCISCO JAVIER</t>
        </is>
      </c>
      <c r="D520" s="540" t="n"/>
      <c r="E520" s="541" t="n"/>
      <c r="F520" s="423" t="n">
        <v>1</v>
      </c>
      <c r="G520" s="563" t="n"/>
      <c r="H520" s="423" t="n"/>
      <c r="J520" s="117" t="n"/>
      <c r="M520" t="inlineStr">
        <is>
          <t xml:space="preserve">19 SUR ENTRE 13 Y 15 PTE. </t>
        </is>
      </c>
      <c r="N520" t="n">
        <v>2020</v>
      </c>
      <c r="O520" t="inlineStr">
        <is>
          <t>PAGADO</t>
        </is>
      </c>
      <c r="P520" t="inlineStr">
        <is>
          <t>PAGADO</t>
        </is>
      </c>
      <c r="Q520" t="inlineStr">
        <is>
          <t>PAGADO</t>
        </is>
      </c>
      <c r="R520" t="inlineStr">
        <is>
          <t>PAGADO</t>
        </is>
      </c>
      <c r="S520" t="inlineStr">
        <is>
          <t>PAGADO</t>
        </is>
      </c>
      <c r="T520" t="inlineStr">
        <is>
          <t>PENDIENTE INASISTENCIAS.</t>
        </is>
      </c>
    </row>
    <row r="521">
      <c r="B521" s="423" t="n">
        <v>519</v>
      </c>
      <c r="C521" t="inlineStr">
        <is>
          <t>TAMAYO GUTIERREZ BEATRIZ</t>
        </is>
      </c>
      <c r="D521" s="540" t="n"/>
      <c r="E521" s="541" t="n"/>
      <c r="F521" s="423" t="n">
        <v>1</v>
      </c>
      <c r="G521" s="563" t="n">
        <v>320</v>
      </c>
      <c r="H521" s="423" t="n"/>
      <c r="J521" s="117" t="n"/>
      <c r="M521" t="inlineStr">
        <is>
          <t>13 SUR Y 21 PTE.</t>
        </is>
      </c>
      <c r="N521" t="n">
        <v>2020</v>
      </c>
      <c r="O521" t="inlineStr">
        <is>
          <t>PAGADO</t>
        </is>
      </c>
      <c r="P521" t="inlineStr">
        <is>
          <t>PAGADO</t>
        </is>
      </c>
      <c r="Q521" t="inlineStr">
        <is>
          <t>PAGADO</t>
        </is>
      </c>
      <c r="R521" t="inlineStr">
        <is>
          <t>PAGADO</t>
        </is>
      </c>
      <c r="S521" t="inlineStr">
        <is>
          <t>PAGADO</t>
        </is>
      </c>
      <c r="T521" t="inlineStr">
        <is>
          <t>PAGADO</t>
        </is>
      </c>
      <c r="U521" t="inlineStr">
        <is>
          <t>PAGADO</t>
        </is>
      </c>
      <c r="V521" t="inlineStr">
        <is>
          <t>PAGADO</t>
        </is>
      </c>
      <c r="W521" t="inlineStr">
        <is>
          <t>PAGADO</t>
        </is>
      </c>
    </row>
    <row r="522">
      <c r="B522" s="423" t="n">
        <v>520</v>
      </c>
      <c r="C522" t="inlineStr">
        <is>
          <t>TELLEZ GONZALEZ CARMEN</t>
        </is>
      </c>
      <c r="D522" s="540" t="n">
        <v>300</v>
      </c>
      <c r="E522" s="541" t="n">
        <v>150</v>
      </c>
      <c r="F522" s="423" t="n">
        <v>1</v>
      </c>
      <c r="G522" s="563" t="n">
        <v>640</v>
      </c>
      <c r="H522" s="423" t="n"/>
      <c r="J522" s="117" t="n"/>
      <c r="M522" t="inlineStr">
        <is>
          <t>13 PTE. ENTRE 11 Y 13 SUR</t>
        </is>
      </c>
      <c r="N522" t="n">
        <v>2022</v>
      </c>
      <c r="O522" t="inlineStr">
        <is>
          <t>PAGADO</t>
        </is>
      </c>
      <c r="P522" t="inlineStr">
        <is>
          <t>PAGADO</t>
        </is>
      </c>
      <c r="Q522" t="inlineStr">
        <is>
          <t>PAGADO</t>
        </is>
      </c>
      <c r="R522" t="inlineStr">
        <is>
          <t>PAGADO</t>
        </is>
      </c>
      <c r="S522" t="inlineStr">
        <is>
          <t>PAGADO</t>
        </is>
      </c>
      <c r="T522" t="inlineStr">
        <is>
          <t>PAGADO</t>
        </is>
      </c>
    </row>
    <row r="523">
      <c r="B523" s="423" t="n">
        <v>521</v>
      </c>
      <c r="C523" t="inlineStr">
        <is>
          <t>TELLEZ  ROMERO  CESAR</t>
        </is>
      </c>
      <c r="D523" s="540" t="n"/>
      <c r="E523" s="541" t="n"/>
      <c r="F523" s="423" t="n">
        <v>1</v>
      </c>
      <c r="G523" s="563" t="n"/>
      <c r="H523" s="423" t="n"/>
      <c r="J523" s="117" t="n"/>
      <c r="M523" t="inlineStr">
        <is>
          <t>17 PTE. ESQ. 13 SUR</t>
        </is>
      </c>
      <c r="N523" t="n">
        <v>2021</v>
      </c>
      <c r="O523" t="inlineStr">
        <is>
          <t>PAGADO</t>
        </is>
      </c>
      <c r="P523" t="inlineStr">
        <is>
          <t>PAGADO</t>
        </is>
      </c>
      <c r="Q523" t="inlineStr">
        <is>
          <t>PAGADO</t>
        </is>
      </c>
      <c r="R523" t="inlineStr">
        <is>
          <t>PAGADO</t>
        </is>
      </c>
    </row>
    <row r="524">
      <c r="B524" s="423" t="n">
        <v>522</v>
      </c>
      <c r="C524" t="inlineStr">
        <is>
          <t>TELLEZ ROMERO BENJAMIN</t>
        </is>
      </c>
      <c r="D524" s="540" t="n"/>
      <c r="E524" s="541" t="n"/>
      <c r="F524" s="423" t="n">
        <v>1</v>
      </c>
      <c r="G524" s="563" t="n"/>
      <c r="H524" s="423" t="n"/>
      <c r="J524" s="117" t="n"/>
      <c r="M524" t="inlineStr">
        <is>
          <t>17 PTE. ENTRE 15 Y 17 PTE.</t>
        </is>
      </c>
      <c r="N524" t="n">
        <v>2020</v>
      </c>
    </row>
    <row r="525">
      <c r="B525" s="423" t="n">
        <v>523</v>
      </c>
      <c r="C525" t="inlineStr">
        <is>
          <t>TELLEZ ROMERO GENARO</t>
        </is>
      </c>
      <c r="D525" s="540" t="n"/>
      <c r="E525" s="541" t="n"/>
      <c r="F525" s="423" t="n">
        <v>1</v>
      </c>
      <c r="G525" s="563" t="n">
        <v>320</v>
      </c>
      <c r="H525" s="423" t="n"/>
      <c r="J525" s="117" t="n"/>
      <c r="M525" t="inlineStr">
        <is>
          <t>17 PTE ENTRE 11 Y 13 SUR</t>
        </is>
      </c>
      <c r="N525" t="n">
        <v>2019</v>
      </c>
      <c r="O525" t="inlineStr">
        <is>
          <t>PAGADO</t>
        </is>
      </c>
      <c r="P525" t="inlineStr">
        <is>
          <t>PAGADO</t>
        </is>
      </c>
      <c r="Q525" t="inlineStr">
        <is>
          <t>PAGADO</t>
        </is>
      </c>
      <c r="R525" t="inlineStr">
        <is>
          <t>PAGADO</t>
        </is>
      </c>
      <c r="S525" t="inlineStr">
        <is>
          <t>PAGADO</t>
        </is>
      </c>
      <c r="T525" t="inlineStr">
        <is>
          <t>PAGADO</t>
        </is>
      </c>
      <c r="U525" t="inlineStr">
        <is>
          <t>PAGADO</t>
        </is>
      </c>
    </row>
    <row r="526">
      <c r="B526" s="423" t="n">
        <v>524</v>
      </c>
      <c r="C526" t="inlineStr">
        <is>
          <t>TELLEZ RUIZ RICARDO</t>
        </is>
      </c>
      <c r="D526" s="540" t="n">
        <v>300</v>
      </c>
      <c r="E526" s="541" t="n">
        <v>150</v>
      </c>
      <c r="F526" s="423" t="n">
        <v>1</v>
      </c>
      <c r="G526" s="563" t="n">
        <v>320</v>
      </c>
      <c r="H526" s="423" t="n"/>
      <c r="J526" s="117" t="n"/>
      <c r="M526" t="inlineStr">
        <is>
          <t>13 SUR ENTRE 15 Y 17 PTE.</t>
        </is>
      </c>
      <c r="N526" t="n">
        <v>2022</v>
      </c>
      <c r="O526" t="inlineStr">
        <is>
          <t>PAGADO</t>
        </is>
      </c>
      <c r="P526" t="inlineStr">
        <is>
          <t>PAGADO</t>
        </is>
      </c>
      <c r="Q526" t="inlineStr">
        <is>
          <t>PAGADO</t>
        </is>
      </c>
      <c r="R526" t="inlineStr">
        <is>
          <t>PAGADO</t>
        </is>
      </c>
      <c r="S526" t="inlineStr">
        <is>
          <t>PAGADO</t>
        </is>
      </c>
      <c r="T526" t="inlineStr">
        <is>
          <t>PAGADO</t>
        </is>
      </c>
      <c r="U526" t="inlineStr">
        <is>
          <t>PAGADO</t>
        </is>
      </c>
      <c r="V526" t="inlineStr">
        <is>
          <t>PAGADO</t>
        </is>
      </c>
    </row>
    <row r="527">
      <c r="A527" t="inlineStr">
        <is>
          <t>CANCELADA</t>
        </is>
      </c>
      <c r="B527" s="423" t="n">
        <v>525</v>
      </c>
      <c r="C527" t="inlineStr">
        <is>
          <t>TELLEZ SANTOS ESPERANZA</t>
        </is>
      </c>
      <c r="D527" s="540" t="n"/>
      <c r="E527" s="541" t="n"/>
      <c r="F527" s="423" t="n">
        <v>1</v>
      </c>
      <c r="G527" s="563" t="n"/>
      <c r="H527" s="423" t="n"/>
      <c r="J527" s="117" t="n"/>
      <c r="M527" t="inlineStr">
        <is>
          <t>15 SUR ENTRE 13 Y 15 PTE</t>
        </is>
      </c>
      <c r="N527" t="n">
        <v>2014</v>
      </c>
      <c r="O527" t="inlineStr">
        <is>
          <t>PAGADO</t>
        </is>
      </c>
      <c r="P527" t="inlineStr">
        <is>
          <t>PAGADO</t>
        </is>
      </c>
      <c r="Q527" t="inlineStr">
        <is>
          <t>PAGADO</t>
        </is>
      </c>
    </row>
    <row r="528">
      <c r="B528" s="423" t="n">
        <v>526</v>
      </c>
      <c r="C528" t="inlineStr">
        <is>
          <t>TORAL MONTIEL GALDINO</t>
        </is>
      </c>
      <c r="D528" s="540" t="n">
        <v>300</v>
      </c>
      <c r="E528" s="541" t="n">
        <v>150</v>
      </c>
      <c r="F528" s="423" t="n">
        <v>1</v>
      </c>
      <c r="G528" s="563" t="n">
        <v>320</v>
      </c>
      <c r="H528" s="423" t="n"/>
      <c r="J528" s="117" t="n"/>
      <c r="M528" t="inlineStr">
        <is>
          <t>11 SUR ENTRE 13 Y 15 PTE.</t>
        </is>
      </c>
      <c r="N528" t="n">
        <v>2023</v>
      </c>
    </row>
    <row r="529">
      <c r="B529" s="423" t="n">
        <v>527</v>
      </c>
      <c r="C529" t="inlineStr">
        <is>
          <t>TORAL MONTIEL JUAN</t>
        </is>
      </c>
      <c r="D529" s="540" t="n">
        <v>300</v>
      </c>
      <c r="E529" s="541" t="n"/>
      <c r="F529" s="423" t="n">
        <v>1</v>
      </c>
      <c r="G529" s="563" t="n">
        <v>320</v>
      </c>
      <c r="H529" s="423" t="n"/>
      <c r="J529" s="117" t="n"/>
      <c r="M529" t="inlineStr">
        <is>
          <t>15 PTE. ENTRE 9 Y 11 SUR</t>
        </is>
      </c>
      <c r="N529" t="n">
        <v>2023</v>
      </c>
      <c r="Q529" t="n"/>
    </row>
    <row r="530">
      <c r="B530" s="423" t="n">
        <v>528</v>
      </c>
      <c r="C530" t="inlineStr">
        <is>
          <t>TORAL MONTIEL OMAR</t>
        </is>
      </c>
      <c r="D530" s="540" t="n"/>
      <c r="E530" s="541" t="n"/>
      <c r="F530" s="423" t="n">
        <v>1</v>
      </c>
      <c r="G530" s="563" t="n">
        <v>320</v>
      </c>
      <c r="H530" s="423" t="n"/>
      <c r="J530" s="117" t="n"/>
      <c r="M530" t="inlineStr">
        <is>
          <t xml:space="preserve">15 PTE. Y 9 SUR </t>
        </is>
      </c>
      <c r="N530" t="n">
        <v>2019</v>
      </c>
    </row>
    <row r="531">
      <c r="B531" s="423" t="n">
        <v>529</v>
      </c>
      <c r="C531" t="inlineStr">
        <is>
          <t>TORRES MARTINEZ MARIA DEL ROCIO</t>
        </is>
      </c>
      <c r="D531" s="540" t="n"/>
      <c r="E531" s="541" t="n"/>
      <c r="F531" s="423" t="n"/>
      <c r="G531" s="563" t="n">
        <v>320</v>
      </c>
      <c r="H531" s="423" t="n"/>
      <c r="I531" t="n">
        <v>1</v>
      </c>
      <c r="J531" s="117" t="n"/>
      <c r="M531" t="inlineStr">
        <is>
          <t>17 SUR NO. 1103</t>
        </is>
      </c>
      <c r="N531" t="n">
        <v>2020</v>
      </c>
      <c r="O531" t="inlineStr">
        <is>
          <t>PAGADO</t>
        </is>
      </c>
      <c r="P531" t="inlineStr">
        <is>
          <t>PAGADO</t>
        </is>
      </c>
      <c r="Q531" t="inlineStr">
        <is>
          <t>PAGADO</t>
        </is>
      </c>
      <c r="R531" t="inlineStr">
        <is>
          <t>PAGADO</t>
        </is>
      </c>
      <c r="S531" t="inlineStr">
        <is>
          <t>PAGADO</t>
        </is>
      </c>
      <c r="T531" t="inlineStr">
        <is>
          <t>PAGADO</t>
        </is>
      </c>
    </row>
    <row r="532">
      <c r="B532" s="423" t="n">
        <v>530</v>
      </c>
      <c r="C532" t="inlineStr">
        <is>
          <t>TORRES MARTINEZ ROBERTO</t>
        </is>
      </c>
      <c r="D532" s="540" t="n"/>
      <c r="E532" s="541" t="n"/>
      <c r="F532" s="423" t="n">
        <v>1</v>
      </c>
      <c r="G532" s="563" t="n">
        <v>320</v>
      </c>
      <c r="H532" s="423" t="n"/>
      <c r="I532" t="n">
        <v>2</v>
      </c>
      <c r="J532" s="117" t="n"/>
      <c r="M532" t="inlineStr">
        <is>
          <t>17 SUR ENTRE 11 Y 13 PTE</t>
        </is>
      </c>
      <c r="N532" t="n">
        <v>2022</v>
      </c>
      <c r="O532" t="inlineStr">
        <is>
          <t>PAGADO</t>
        </is>
      </c>
      <c r="P532" t="inlineStr">
        <is>
          <t>PAGADO</t>
        </is>
      </c>
      <c r="Q532" t="inlineStr">
        <is>
          <t>PAGADO</t>
        </is>
      </c>
      <c r="R532" t="inlineStr">
        <is>
          <t>PAGADO</t>
        </is>
      </c>
      <c r="S532" t="inlineStr">
        <is>
          <t>PAGADO</t>
        </is>
      </c>
      <c r="T532" t="inlineStr">
        <is>
          <t>PAGADO</t>
        </is>
      </c>
      <c r="U532" t="inlineStr">
        <is>
          <t>PAGADO</t>
        </is>
      </c>
    </row>
    <row r="533">
      <c r="B533" s="423" t="n">
        <v>531</v>
      </c>
      <c r="C533" t="inlineStr">
        <is>
          <t>TORRES MARTINEZ ROBERTO</t>
        </is>
      </c>
      <c r="D533" s="540" t="n"/>
      <c r="E533" s="541" t="n"/>
      <c r="F533" s="423" t="n">
        <v>1</v>
      </c>
      <c r="G533" s="563" t="n">
        <v>320</v>
      </c>
      <c r="H533" s="423" t="n"/>
      <c r="J533" s="117" t="n"/>
      <c r="M533" t="inlineStr">
        <is>
          <t>17 SUR ENTRE 11 Y 13 PTE</t>
        </is>
      </c>
      <c r="N533" t="n">
        <v>2022</v>
      </c>
    </row>
    <row r="534">
      <c r="B534" s="423" t="n">
        <v>532</v>
      </c>
      <c r="C534" t="inlineStr">
        <is>
          <t>TREJO RODRIGUEZ ARACELI</t>
        </is>
      </c>
      <c r="D534" s="540" t="n"/>
      <c r="E534" s="541" t="n"/>
      <c r="F534" s="423" t="n"/>
      <c r="G534" s="563" t="n">
        <v>320</v>
      </c>
      <c r="H534" s="423" t="n"/>
      <c r="I534" t="n">
        <v>1</v>
      </c>
      <c r="J534" s="117" t="n"/>
      <c r="M534" t="inlineStr">
        <is>
          <t>11 SUR ENTRE 15 Y 17 PTE</t>
        </is>
      </c>
      <c r="N534" t="n">
        <v>2019</v>
      </c>
    </row>
    <row r="535">
      <c r="B535" s="423" t="n">
        <v>533</v>
      </c>
      <c r="C535" t="inlineStr">
        <is>
          <t>TREJO RODRIGUEZ CLAUDIA</t>
        </is>
      </c>
      <c r="D535" s="540" t="n"/>
      <c r="E535" s="541" t="n"/>
      <c r="F535" s="423" t="n">
        <v>1</v>
      </c>
      <c r="G535" s="563" t="n">
        <v>320</v>
      </c>
      <c r="H535" s="423" t="n"/>
      <c r="J535" s="117" t="n"/>
      <c r="M535" t="inlineStr">
        <is>
          <t xml:space="preserve">11 SUR ENTRE 15 Y 17 PTE. </t>
        </is>
      </c>
      <c r="N535" t="n">
        <v>2020</v>
      </c>
    </row>
    <row r="536">
      <c r="B536" s="423" t="n">
        <v>534</v>
      </c>
      <c r="C536" t="inlineStr">
        <is>
          <t>TREJO TRUJILLO SAMUEL</t>
        </is>
      </c>
      <c r="D536" s="540" t="n"/>
      <c r="E536" s="541" t="n"/>
      <c r="F536" s="423" t="n">
        <v>1</v>
      </c>
      <c r="G536" s="563" t="n">
        <v>320</v>
      </c>
      <c r="H536" s="423" t="inlineStr">
        <is>
          <t>NO</t>
        </is>
      </c>
      <c r="J536" s="117" t="n"/>
      <c r="M536" t="inlineStr">
        <is>
          <t>19 PTE. ENTRE 7 Y 9 SUR</t>
        </is>
      </c>
      <c r="N536" t="n">
        <v>2022</v>
      </c>
      <c r="O536" t="inlineStr">
        <is>
          <t>PAGADO</t>
        </is>
      </c>
      <c r="P536" t="inlineStr">
        <is>
          <t>PAGADO</t>
        </is>
      </c>
      <c r="Q536" t="inlineStr">
        <is>
          <t>PAGADO</t>
        </is>
      </c>
      <c r="R536" t="inlineStr">
        <is>
          <t>PAGADO</t>
        </is>
      </c>
      <c r="S536" t="inlineStr">
        <is>
          <t>PAGADO</t>
        </is>
      </c>
      <c r="T536" t="inlineStr">
        <is>
          <t>PAGADO</t>
        </is>
      </c>
      <c r="U536" t="inlineStr">
        <is>
          <t>PAGADO</t>
        </is>
      </c>
    </row>
    <row r="537">
      <c r="B537" s="423" t="n">
        <v>535</v>
      </c>
      <c r="C537" t="inlineStr">
        <is>
          <t>TRINIDAD AVELINO PETRA</t>
        </is>
      </c>
      <c r="D537" s="540" t="n"/>
      <c r="E537" s="541" t="n"/>
      <c r="F537" s="423" t="n">
        <v>1</v>
      </c>
      <c r="G537" s="563" t="n">
        <v>320</v>
      </c>
      <c r="H537" s="423" t="n"/>
      <c r="J537" s="117" t="n"/>
      <c r="M537" t="inlineStr">
        <is>
          <t>13 PONIETE NO 1508</t>
        </is>
      </c>
      <c r="N537" t="n">
        <v>2022</v>
      </c>
    </row>
    <row r="538">
      <c r="A538" t="inlineStr">
        <is>
          <t>CANCELADA</t>
        </is>
      </c>
      <c r="B538" s="423" t="n">
        <v>536</v>
      </c>
      <c r="C538" t="inlineStr">
        <is>
          <t>TRUJILLO BERISTAIN FELIPE</t>
        </is>
      </c>
      <c r="D538" s="540" t="n"/>
      <c r="E538" s="541" t="n"/>
      <c r="F538" s="423" t="n">
        <v>1</v>
      </c>
      <c r="G538" s="563" t="n"/>
      <c r="H538" s="423" t="n"/>
      <c r="J538" s="117" t="n"/>
      <c r="M538" t="inlineStr">
        <is>
          <t>CARRETERA A XOCHITLAN</t>
        </is>
      </c>
      <c r="N538" t="n">
        <v>2013</v>
      </c>
    </row>
    <row r="539">
      <c r="B539" s="423" t="n">
        <v>537</v>
      </c>
      <c r="C539" t="inlineStr">
        <is>
          <t>TRUJILLO VEGA VALENTIN</t>
        </is>
      </c>
      <c r="D539" s="540" t="n"/>
      <c r="E539" s="541" t="n"/>
      <c r="F539" s="423" t="n">
        <v>1</v>
      </c>
      <c r="G539" s="563" t="n"/>
      <c r="H539" s="423" t="n"/>
      <c r="J539" s="117" t="n"/>
      <c r="M539" t="inlineStr">
        <is>
          <t>15 SUR ENTRE 11 Y 13 PTE</t>
        </is>
      </c>
      <c r="N539" t="n">
        <v>2020</v>
      </c>
      <c r="O539" t="inlineStr">
        <is>
          <t>PAGADO</t>
        </is>
      </c>
      <c r="P539" t="inlineStr">
        <is>
          <t>PAGADO</t>
        </is>
      </c>
      <c r="Q539" t="inlineStr">
        <is>
          <t>PAGADO</t>
        </is>
      </c>
      <c r="R539" t="inlineStr">
        <is>
          <t>PAGADO</t>
        </is>
      </c>
      <c r="S539" t="inlineStr">
        <is>
          <t>PAGADO</t>
        </is>
      </c>
      <c r="T539" t="inlineStr">
        <is>
          <t>PAGADO</t>
        </is>
      </c>
      <c r="U539" t="inlineStr">
        <is>
          <t>PAGADO</t>
        </is>
      </c>
      <c r="V539" t="inlineStr">
        <is>
          <t>PAGADO</t>
        </is>
      </c>
      <c r="W539" t="inlineStr">
        <is>
          <t>PAGADO</t>
        </is>
      </c>
    </row>
    <row r="540">
      <c r="B540" s="423" t="n">
        <v>538</v>
      </c>
      <c r="C540" t="inlineStr">
        <is>
          <t>VALERIANO MARTINEZ MARIA DEL SOCORRO</t>
        </is>
      </c>
      <c r="D540" s="540" t="n"/>
      <c r="E540" s="541" t="n"/>
      <c r="F540" s="423" t="n">
        <v>1</v>
      </c>
      <c r="G540" s="563" t="n">
        <v>320</v>
      </c>
      <c r="H540" s="423" t="n"/>
      <c r="J540" s="117" t="n"/>
      <c r="M540" t="inlineStr">
        <is>
          <t>19 PTE. ENTRE 15 Y 17 SUR</t>
        </is>
      </c>
      <c r="N540" t="n">
        <v>2020</v>
      </c>
    </row>
    <row r="541">
      <c r="B541" s="423" t="n">
        <v>539</v>
      </c>
      <c r="C541" t="inlineStr">
        <is>
          <t xml:space="preserve">GARCIA VILLAFAN  DIANA LAURA </t>
        </is>
      </c>
      <c r="D541" s="540" t="n"/>
      <c r="E541" s="541" t="n"/>
      <c r="F541" s="423" t="n"/>
      <c r="G541" s="563" t="n">
        <v>320</v>
      </c>
      <c r="H541" s="423" t="n"/>
      <c r="I541" t="n">
        <v>1</v>
      </c>
      <c r="J541" s="117" t="n"/>
      <c r="M541" t="inlineStr">
        <is>
          <t>15 PONIENTEE  710</t>
        </is>
      </c>
      <c r="N541" t="n">
        <v>2019</v>
      </c>
    </row>
    <row r="542">
      <c r="B542" s="423" t="n">
        <v>540</v>
      </c>
      <c r="C542" t="inlineStr">
        <is>
          <t>VALLADARES GONZALEZ PEDRO</t>
        </is>
      </c>
      <c r="D542" s="540" t="n">
        <v>300</v>
      </c>
      <c r="E542" s="541" t="n">
        <v>300</v>
      </c>
      <c r="F542" s="423" t="n">
        <v>2</v>
      </c>
      <c r="G542" s="563" t="n">
        <v>320</v>
      </c>
      <c r="H542" s="423" t="inlineStr">
        <is>
          <t>NO</t>
        </is>
      </c>
      <c r="J542" s="117" t="n">
        <v>1</v>
      </c>
      <c r="K542" t="inlineStr">
        <is>
          <t>10 VACAS PAGA HASTA DIC 2017</t>
        </is>
      </c>
      <c r="M542" t="inlineStr">
        <is>
          <t>9 SUR ESQ. 17 PTE.</t>
        </is>
      </c>
      <c r="N542" t="n">
        <v>2022</v>
      </c>
      <c r="O542" t="inlineStr">
        <is>
          <t>PAGADO 2</t>
        </is>
      </c>
      <c r="P542" t="inlineStr">
        <is>
          <t>PAGADO 2</t>
        </is>
      </c>
      <c r="Q542" t="inlineStr">
        <is>
          <t>PAGADO 2</t>
        </is>
      </c>
      <c r="R542" t="inlineStr">
        <is>
          <t>PAGADO 2</t>
        </is>
      </c>
      <c r="S542" t="inlineStr">
        <is>
          <t>PAGADO 2</t>
        </is>
      </c>
    </row>
    <row r="543">
      <c r="B543" s="423" t="n">
        <v>541</v>
      </c>
      <c r="C543" t="inlineStr">
        <is>
          <t xml:space="preserve">VALLADARES RODRIGUEZ GASPAR </t>
        </is>
      </c>
      <c r="D543" s="540" t="n">
        <v>300</v>
      </c>
      <c r="E543" s="541" t="n">
        <v>150</v>
      </c>
      <c r="F543" s="423" t="n">
        <v>1</v>
      </c>
      <c r="G543" s="563" t="n">
        <v>320</v>
      </c>
      <c r="H543" s="423" t="inlineStr">
        <is>
          <t>NO</t>
        </is>
      </c>
      <c r="J543" s="117" t="n"/>
      <c r="M543" t="inlineStr">
        <is>
          <t>9 SUR ESQ. 21 PTE.</t>
        </is>
      </c>
      <c r="N543" t="n">
        <v>2022</v>
      </c>
    </row>
    <row r="544">
      <c r="B544" s="423" t="n">
        <v>542</v>
      </c>
      <c r="C544" t="inlineStr">
        <is>
          <t>VALLADARES RODRIGUEZ JOSE  GUADALUPE</t>
        </is>
      </c>
      <c r="D544" s="540" t="n">
        <v>300</v>
      </c>
      <c r="E544" s="541" t="n">
        <v>150</v>
      </c>
      <c r="F544" s="423" t="n">
        <v>2</v>
      </c>
      <c r="G544" s="563" t="n">
        <v>640</v>
      </c>
      <c r="H544" s="423" t="n"/>
      <c r="J544" s="117" t="n"/>
      <c r="M544" t="inlineStr">
        <is>
          <t>1T/17 PTE. Y 9 SUR   1T/13 SUR ENTRE 15 PONIENTE Y 17 PONIENTE.</t>
        </is>
      </c>
      <c r="N544" t="n">
        <v>2023</v>
      </c>
    </row>
    <row r="545">
      <c r="B545" s="423" t="n">
        <v>543</v>
      </c>
      <c r="C545" t="inlineStr">
        <is>
          <t>VALLADARES RODRIGUEZ MARIO</t>
        </is>
      </c>
      <c r="D545" s="540" t="n"/>
      <c r="E545" s="541" t="n">
        <v>150</v>
      </c>
      <c r="F545" s="423" t="n">
        <v>1</v>
      </c>
      <c r="G545" s="563" t="n">
        <v>640</v>
      </c>
      <c r="H545" s="423" t="n"/>
      <c r="J545" s="117" t="inlineStr">
        <is>
          <t>PAGO 1 INQ. JUIO A DIC. 2019</t>
        </is>
      </c>
      <c r="M545" t="inlineStr">
        <is>
          <t>11 SUR NO. 1510</t>
        </is>
      </c>
      <c r="N545" t="n">
        <v>2023</v>
      </c>
      <c r="O545" t="inlineStr">
        <is>
          <t>PENDIENTE ASISTENCIAS</t>
        </is>
      </c>
    </row>
    <row r="546">
      <c r="B546" s="423" t="n">
        <v>544</v>
      </c>
      <c r="C546" t="inlineStr">
        <is>
          <t>VALLADARES RODRIGUEZ MAURICIO</t>
        </is>
      </c>
      <c r="D546" s="540" t="n">
        <v>300</v>
      </c>
      <c r="E546" s="541" t="n"/>
      <c r="F546" s="423" t="n">
        <v>1</v>
      </c>
      <c r="G546" s="563" t="n">
        <v>320</v>
      </c>
      <c r="H546" s="423" t="n"/>
      <c r="J546" s="117" t="n"/>
      <c r="M546" t="inlineStr">
        <is>
          <t>11 SUR NO. 1510</t>
        </is>
      </c>
      <c r="N546" t="n">
        <v>2023</v>
      </c>
    </row>
    <row r="547">
      <c r="B547" s="423" t="n">
        <v>545</v>
      </c>
      <c r="C547" t="inlineStr">
        <is>
          <t>VALLADARES RODRIGUEZ MOISES</t>
        </is>
      </c>
      <c r="D547" s="540" t="n"/>
      <c r="E547" s="541" t="n">
        <v>150</v>
      </c>
      <c r="F547" s="423" t="n">
        <v>1</v>
      </c>
      <c r="G547" s="563" t="n">
        <v>320</v>
      </c>
      <c r="H547" s="423" t="n"/>
      <c r="J547" s="117" t="n"/>
      <c r="M547" t="inlineStr">
        <is>
          <t>11 SUR Y 17 PTE</t>
        </is>
      </c>
      <c r="N547" t="n">
        <v>2022</v>
      </c>
      <c r="O547" t="inlineStr">
        <is>
          <t>PAGADO</t>
        </is>
      </c>
      <c r="P547" t="inlineStr">
        <is>
          <t>PAGADO</t>
        </is>
      </c>
      <c r="Q547" t="inlineStr">
        <is>
          <t>PAGADO</t>
        </is>
      </c>
      <c r="R547" t="inlineStr">
        <is>
          <t>PAGADO</t>
        </is>
      </c>
      <c r="S547" t="inlineStr">
        <is>
          <t>PAGADO</t>
        </is>
      </c>
      <c r="T547" t="inlineStr">
        <is>
          <t>PAGADO</t>
        </is>
      </c>
      <c r="U547" t="inlineStr">
        <is>
          <t>PAGADO</t>
        </is>
      </c>
      <c r="V547" t="inlineStr">
        <is>
          <t>PAGADO</t>
        </is>
      </c>
      <c r="W547" t="inlineStr">
        <is>
          <t>PAGADO</t>
        </is>
      </c>
    </row>
    <row r="548">
      <c r="B548" s="423" t="n">
        <v>546</v>
      </c>
      <c r="C548" t="inlineStr">
        <is>
          <t>VALLADARES RODRIGUEZ MOISES HIJO</t>
        </is>
      </c>
      <c r="D548" s="540" t="n"/>
      <c r="E548" s="541" t="n"/>
      <c r="F548" s="423" t="n"/>
      <c r="G548" s="563" t="n">
        <v>320</v>
      </c>
      <c r="H548" s="423" t="n"/>
      <c r="I548" t="n">
        <v>1</v>
      </c>
      <c r="J548" s="117" t="n"/>
      <c r="M548" t="inlineStr">
        <is>
          <t>17 SUR ENTRE 15 Y 17 PTE.</t>
        </is>
      </c>
      <c r="N548" t="n">
        <v>2022</v>
      </c>
      <c r="O548" t="inlineStr">
        <is>
          <t>PENIENTE ASISTENCIAS</t>
        </is>
      </c>
    </row>
    <row r="549">
      <c r="B549" s="423" t="n">
        <v>547</v>
      </c>
      <c r="C549" t="inlineStr">
        <is>
          <t>VALLADARES RODRIGUEZ SALVADOR</t>
        </is>
      </c>
      <c r="D549" s="540" t="n">
        <v>300</v>
      </c>
      <c r="E549" s="541" t="n">
        <v>150</v>
      </c>
      <c r="F549" s="423" t="n">
        <v>1</v>
      </c>
      <c r="G549" s="563" t="n">
        <v>320</v>
      </c>
      <c r="H549" s="423" t="inlineStr">
        <is>
          <t>NO</t>
        </is>
      </c>
      <c r="J549" s="117" t="n"/>
      <c r="M549" t="inlineStr">
        <is>
          <t>PTE. ENTRE 9 Y 11 SUR</t>
        </is>
      </c>
      <c r="N549" t="n">
        <v>2022</v>
      </c>
      <c r="O549" t="inlineStr">
        <is>
          <t>PAGADO</t>
        </is>
      </c>
      <c r="P549" t="inlineStr">
        <is>
          <t>PAGADO</t>
        </is>
      </c>
      <c r="Q549" t="inlineStr">
        <is>
          <t>PAGADO</t>
        </is>
      </c>
      <c r="R549" t="inlineStr">
        <is>
          <t>PAGADO</t>
        </is>
      </c>
      <c r="S549" t="inlineStr">
        <is>
          <t>PAGADO</t>
        </is>
      </c>
      <c r="T549" t="inlineStr">
        <is>
          <t>PAGADO</t>
        </is>
      </c>
      <c r="U549" t="inlineStr">
        <is>
          <t>PAGADO</t>
        </is>
      </c>
      <c r="V549" t="inlineStr">
        <is>
          <t>PAGADO</t>
        </is>
      </c>
    </row>
    <row r="550">
      <c r="B550" s="423" t="n">
        <v>548</v>
      </c>
      <c r="C550" t="inlineStr">
        <is>
          <t>VELAZQUEZ CASTILLO ESTELA</t>
        </is>
      </c>
      <c r="D550" s="540" t="n">
        <v>300</v>
      </c>
      <c r="E550" s="541" t="n"/>
      <c r="F550" s="423" t="n">
        <v>1</v>
      </c>
      <c r="G550" s="563" t="n">
        <v>320</v>
      </c>
      <c r="H550" s="423" t="n"/>
      <c r="J550" s="117" t="n"/>
      <c r="M550" t="inlineStr">
        <is>
          <t xml:space="preserve">13 PTE. ENTRE 15 Y 17 SUR </t>
        </is>
      </c>
      <c r="N550" t="n">
        <v>2022</v>
      </c>
      <c r="O550" t="inlineStr">
        <is>
          <t>PAGADO</t>
        </is>
      </c>
      <c r="P550" t="inlineStr">
        <is>
          <t>PAGADO</t>
        </is>
      </c>
      <c r="Q550" t="inlineStr">
        <is>
          <t>PAGADO</t>
        </is>
      </c>
      <c r="R550" t="inlineStr">
        <is>
          <t>PAGADO</t>
        </is>
      </c>
      <c r="S550" t="inlineStr">
        <is>
          <t>PAGADO</t>
        </is>
      </c>
      <c r="T550" t="inlineStr">
        <is>
          <t>PAGADO</t>
        </is>
      </c>
      <c r="U550" t="inlineStr">
        <is>
          <t>PAGADO</t>
        </is>
      </c>
      <c r="V550" t="inlineStr">
        <is>
          <t>PAGADO</t>
        </is>
      </c>
    </row>
    <row r="551">
      <c r="B551" s="423" t="n">
        <v>549</v>
      </c>
      <c r="C551" t="inlineStr">
        <is>
          <t xml:space="preserve">ROSAS NOTARIO JUAN MANUEL </t>
        </is>
      </c>
      <c r="D551" s="540" t="n">
        <v>300</v>
      </c>
      <c r="E551" s="541" t="n"/>
      <c r="F551" s="423" t="n"/>
      <c r="G551" s="563" t="n"/>
      <c r="H551" s="423" t="n"/>
      <c r="I551" t="n">
        <v>1</v>
      </c>
      <c r="J551" s="117" t="n"/>
      <c r="M551" t="inlineStr">
        <is>
          <t>CALLE 15 SUR NO 1304 ENTRE 13 Y 15</t>
        </is>
      </c>
      <c r="N551" t="n">
        <v>2021</v>
      </c>
      <c r="O551" t="inlineStr">
        <is>
          <t>PAGADO</t>
        </is>
      </c>
      <c r="P551" t="inlineStr">
        <is>
          <t>PAGADO</t>
        </is>
      </c>
      <c r="Q551" t="inlineStr">
        <is>
          <t>PAGADO</t>
        </is>
      </c>
      <c r="R551" t="inlineStr">
        <is>
          <t>PAGADO</t>
        </is>
      </c>
      <c r="S551" t="inlineStr">
        <is>
          <t>PAGADO</t>
        </is>
      </c>
      <c r="T551" t="inlineStr">
        <is>
          <t>PAGADO</t>
        </is>
      </c>
      <c r="U551" t="inlineStr">
        <is>
          <t>PAGADO</t>
        </is>
      </c>
      <c r="V551" t="inlineStr">
        <is>
          <t>PAGADO</t>
        </is>
      </c>
      <c r="W551" t="inlineStr">
        <is>
          <t>PAGADO</t>
        </is>
      </c>
    </row>
    <row r="552">
      <c r="B552" s="423" t="n">
        <v>550</v>
      </c>
      <c r="C552" t="inlineStr">
        <is>
          <t>VARGAS VELAZQUEZ IRMA</t>
        </is>
      </c>
      <c r="D552" s="540" t="n"/>
      <c r="E552" s="541" t="n"/>
      <c r="F552" s="423" t="n">
        <v>1</v>
      </c>
      <c r="G552" s="563" t="n">
        <v>320</v>
      </c>
      <c r="H552" s="423" t="n"/>
      <c r="I552" t="n">
        <v>1</v>
      </c>
      <c r="J552" s="117" t="n"/>
      <c r="M552" t="inlineStr">
        <is>
          <t xml:space="preserve">13 PTE. ENTRE 15 Y 17 SUR </t>
        </is>
      </c>
      <c r="N552" t="n">
        <v>2019</v>
      </c>
      <c r="O552" t="inlineStr">
        <is>
          <t>PAGADO</t>
        </is>
      </c>
      <c r="P552" t="inlineStr">
        <is>
          <t>PAGADO</t>
        </is>
      </c>
      <c r="Q552" t="inlineStr">
        <is>
          <t>PAGADO</t>
        </is>
      </c>
      <c r="R552" t="inlineStr">
        <is>
          <t>PAGADO</t>
        </is>
      </c>
      <c r="S552" t="inlineStr">
        <is>
          <t>PAGADO</t>
        </is>
      </c>
    </row>
    <row r="553">
      <c r="A553" t="inlineStr">
        <is>
          <t>CAMBIO DE DOMICILIO</t>
        </is>
      </c>
      <c r="B553" s="91" t="n">
        <v>551</v>
      </c>
      <c r="C553" s="93" t="inlineStr">
        <is>
          <t>VELEZ DAVILA JESUS</t>
        </is>
      </c>
      <c r="D553" s="667" t="n"/>
      <c r="E553" s="668" t="n"/>
      <c r="F553" s="91" t="n"/>
      <c r="G553" s="669" t="n"/>
      <c r="H553" s="91" t="n"/>
      <c r="I553" s="93" t="n">
        <v>1</v>
      </c>
      <c r="J553" s="94" t="n"/>
      <c r="K553" s="93" t="n"/>
      <c r="L553" s="93" t="n"/>
      <c r="M553" s="93" t="inlineStr">
        <is>
          <t>DIAGONAL PREPA</t>
        </is>
      </c>
      <c r="N553" s="93" t="n">
        <v>2010</v>
      </c>
      <c r="O553" s="93" t="n"/>
      <c r="V553" t="inlineStr">
        <is>
          <t>ALTA</t>
        </is>
      </c>
    </row>
    <row r="554">
      <c r="B554" s="423" t="n">
        <v>552</v>
      </c>
      <c r="C554" t="inlineStr">
        <is>
          <t>VERA GONZALEZ MARIO</t>
        </is>
      </c>
      <c r="D554" s="540" t="n">
        <v>300</v>
      </c>
      <c r="E554" s="541" t="n">
        <v>150</v>
      </c>
      <c r="F554" s="423" t="n">
        <v>1</v>
      </c>
      <c r="G554" s="563" t="n">
        <v>320</v>
      </c>
      <c r="H554" s="423" t="n"/>
      <c r="J554" s="117" t="n"/>
      <c r="M554" t="inlineStr">
        <is>
          <t>11 PTE. ENTRE 15 Y 17 SUR</t>
        </is>
      </c>
      <c r="N554" t="n">
        <v>2023</v>
      </c>
    </row>
    <row r="555">
      <c r="A555" t="inlineStr">
        <is>
          <t>REVISAR/CANCELAR</t>
        </is>
      </c>
      <c r="B555" s="423" t="n">
        <v>553</v>
      </c>
      <c r="C555" t="inlineStr">
        <is>
          <t xml:space="preserve">VERA MORENO MARIA </t>
        </is>
      </c>
      <c r="D555" s="540" t="n"/>
      <c r="E555" s="541" t="n"/>
      <c r="F555" s="423" t="n"/>
      <c r="G555" s="563" t="n"/>
      <c r="H555" s="423" t="n"/>
      <c r="I555" t="n">
        <v>1</v>
      </c>
      <c r="J555" s="117" t="n"/>
      <c r="M555" t="inlineStr">
        <is>
          <t>15 ENTRE 13 Y 21 PTE.</t>
        </is>
      </c>
      <c r="N555" t="n">
        <v>2011</v>
      </c>
    </row>
    <row r="556">
      <c r="B556" s="423" t="n">
        <v>554</v>
      </c>
      <c r="C556" t="inlineStr">
        <is>
          <t>VERA ROMERO FRANCISCO</t>
        </is>
      </c>
      <c r="D556" s="540" t="n"/>
      <c r="E556" s="541" t="n"/>
      <c r="F556" s="423" t="n">
        <v>1</v>
      </c>
      <c r="G556" s="563" t="n">
        <v>320</v>
      </c>
      <c r="H556" s="423" t="n"/>
      <c r="J556" s="117" t="n"/>
      <c r="M556" t="inlineStr">
        <is>
          <t xml:space="preserve">17 PTE. ENTRE 11 Y 13 SUR </t>
        </is>
      </c>
      <c r="N556" t="n">
        <v>2017</v>
      </c>
      <c r="O556" t="inlineStr">
        <is>
          <t>PAGADO</t>
        </is>
      </c>
      <c r="P556" t="inlineStr">
        <is>
          <t>PAGADO</t>
        </is>
      </c>
    </row>
    <row r="557">
      <c r="B557" s="423" t="n">
        <v>555</v>
      </c>
      <c r="C557" t="inlineStr">
        <is>
          <t>VERA ROMERO ROLANDO</t>
        </is>
      </c>
      <c r="D557" s="540" t="n"/>
      <c r="E557" s="541" t="n"/>
      <c r="F557" s="423" t="n">
        <v>1</v>
      </c>
      <c r="G557" s="563" t="n">
        <v>320</v>
      </c>
      <c r="H557" s="423" t="n"/>
      <c r="J557" s="117" t="n"/>
      <c r="M557" t="inlineStr">
        <is>
          <t xml:space="preserve">17 PTE. ENTRE 11 Y 13 SUR </t>
        </is>
      </c>
      <c r="N557" t="n">
        <v>2019</v>
      </c>
    </row>
    <row r="558">
      <c r="B558" s="124" t="n">
        <v>556</v>
      </c>
      <c r="C558" t="inlineStr">
        <is>
          <t>VILLAFAN LEON ARACELI</t>
        </is>
      </c>
      <c r="D558" s="540" t="n"/>
      <c r="E558" s="541" t="n"/>
      <c r="F558" s="423" t="n">
        <v>2</v>
      </c>
      <c r="G558" s="563" t="n">
        <v>320</v>
      </c>
      <c r="H558" s="423" t="n"/>
      <c r="I558" t="n">
        <v>1</v>
      </c>
      <c r="J558" s="117" t="n"/>
      <c r="M558" t="inlineStr">
        <is>
          <t>19 SUR ENTRE 15 Y 17 PTE.</t>
        </is>
      </c>
      <c r="N558" t="n">
        <v>2022</v>
      </c>
    </row>
    <row r="559">
      <c r="B559" s="124" t="n">
        <v>557</v>
      </c>
      <c r="C559" t="inlineStr">
        <is>
          <t>VILLAFAN LEON CECILIA</t>
        </is>
      </c>
      <c r="D559" s="540" t="n"/>
      <c r="E559" s="541" t="n"/>
      <c r="F559" s="423" t="n">
        <v>1</v>
      </c>
      <c r="G559" s="563" t="n">
        <v>320</v>
      </c>
      <c r="H559" s="423" t="n"/>
      <c r="I559" t="n">
        <v>1</v>
      </c>
      <c r="J559" s="117" t="n"/>
      <c r="M559" t="inlineStr">
        <is>
          <t>19 SUR ENTRE 15 Y 17 PTE.</t>
        </is>
      </c>
      <c r="N559" t="n">
        <v>2022</v>
      </c>
    </row>
    <row r="560">
      <c r="B560" s="423" t="n">
        <v>558</v>
      </c>
      <c r="C560" t="inlineStr">
        <is>
          <t>VILLAFAN LEON HURBANO DAVID</t>
        </is>
      </c>
      <c r="D560" s="540" t="n"/>
      <c r="E560" s="541" t="n"/>
      <c r="F560" s="423" t="n"/>
      <c r="G560" s="563" t="n">
        <v>320</v>
      </c>
      <c r="H560" s="423" t="n"/>
      <c r="I560" t="n">
        <v>1</v>
      </c>
      <c r="J560" s="117" t="n"/>
      <c r="M560" t="inlineStr">
        <is>
          <t>19 SUR 1504</t>
        </is>
      </c>
      <c r="N560" t="n">
        <v>2022</v>
      </c>
    </row>
    <row r="561">
      <c r="B561" s="423" t="n">
        <v>559</v>
      </c>
      <c r="C561" t="inlineStr">
        <is>
          <t xml:space="preserve">VILLAFAN LEON ORLANDO DAVID </t>
        </is>
      </c>
      <c r="D561" s="540" t="n">
        <v>1200</v>
      </c>
      <c r="E561" s="541" t="n">
        <v>600</v>
      </c>
      <c r="F561" s="423" t="n">
        <v>4</v>
      </c>
      <c r="G561" s="563" t="n">
        <v>640</v>
      </c>
      <c r="H561" s="423" t="n"/>
      <c r="I561" s="423" t="n">
        <v>5</v>
      </c>
      <c r="J561" s="117" t="inlineStr">
        <is>
          <t xml:space="preserve"> INQUILINOS</t>
        </is>
      </c>
      <c r="M561" t="inlineStr">
        <is>
          <t>17 SUR ENTRE 15 Y 17 PTE.</t>
        </is>
      </c>
      <c r="N561" t="n">
        <v>2022</v>
      </c>
      <c r="O561" t="inlineStr">
        <is>
          <t>PAGADO 3</t>
        </is>
      </c>
      <c r="P561" t="inlineStr">
        <is>
          <t>PAGADO 3</t>
        </is>
      </c>
      <c r="Q561" t="inlineStr">
        <is>
          <t>PAGADO 3</t>
        </is>
      </c>
      <c r="R561" t="inlineStr">
        <is>
          <t>PAGADO 3</t>
        </is>
      </c>
      <c r="S561" t="inlineStr">
        <is>
          <t>PAGADO 3</t>
        </is>
      </c>
      <c r="T561" t="inlineStr">
        <is>
          <t>PAGADO 3</t>
        </is>
      </c>
      <c r="U561" t="inlineStr">
        <is>
          <t>PAGADO 3</t>
        </is>
      </c>
      <c r="V561" t="inlineStr">
        <is>
          <t>PAGADO 3</t>
        </is>
      </c>
    </row>
    <row r="562">
      <c r="B562" s="124" t="n">
        <v>560</v>
      </c>
      <c r="C562" t="inlineStr">
        <is>
          <t>VILLAFAN LEON OSCAR</t>
        </is>
      </c>
      <c r="D562" s="540" t="n"/>
      <c r="E562" s="541" t="n"/>
      <c r="F562" s="423" t="n">
        <v>1</v>
      </c>
      <c r="G562" s="563" t="n">
        <v>320</v>
      </c>
      <c r="H562" s="423" t="n"/>
      <c r="J562" s="117" t="n"/>
      <c r="M562" t="inlineStr">
        <is>
          <t>19 SUR ENTRE 15 Y 17 PTE</t>
        </is>
      </c>
      <c r="N562" t="n">
        <v>2022</v>
      </c>
      <c r="O562" t="inlineStr">
        <is>
          <t>PENDIENTE ASISTENCIAS</t>
        </is>
      </c>
    </row>
    <row r="563">
      <c r="B563" s="423" t="n">
        <v>561</v>
      </c>
      <c r="C563" t="inlineStr">
        <is>
          <t>VILLAFAN NIETO DAVID</t>
        </is>
      </c>
      <c r="D563" s="540" t="n"/>
      <c r="E563" s="541" t="n"/>
      <c r="F563" s="423" t="n">
        <v>4</v>
      </c>
      <c r="G563" s="563" t="n">
        <v>1280</v>
      </c>
      <c r="H563" s="423" t="n"/>
      <c r="J563" s="117" t="inlineStr">
        <is>
          <t>5 INQUILINOS PAG.OCT A DIC. 2018</t>
        </is>
      </c>
      <c r="L563" s="87" t="n"/>
      <c r="M563" t="inlineStr">
        <is>
          <t>19 SUR ENTRE 15 Y 17 PTE NUM. 504.</t>
        </is>
      </c>
      <c r="N563" t="n">
        <v>2022</v>
      </c>
      <c r="O563" t="inlineStr">
        <is>
          <t>PAGADO 1</t>
        </is>
      </c>
      <c r="P563" t="inlineStr">
        <is>
          <t>PAGADO 1</t>
        </is>
      </c>
      <c r="Q563" t="inlineStr">
        <is>
          <t>PAGADO 1</t>
        </is>
      </c>
      <c r="R563" t="inlineStr">
        <is>
          <t>PAGADO 1</t>
        </is>
      </c>
      <c r="S563" t="inlineStr">
        <is>
          <t>PAGADO 1</t>
        </is>
      </c>
      <c r="T563" t="inlineStr">
        <is>
          <t>PAGADO 1</t>
        </is>
      </c>
      <c r="U563" t="inlineStr">
        <is>
          <t>PAGADO 1</t>
        </is>
      </c>
      <c r="V563" t="inlineStr">
        <is>
          <t>PAGADO 1</t>
        </is>
      </c>
      <c r="W563" t="inlineStr">
        <is>
          <t>PAGADO 1</t>
        </is>
      </c>
      <c r="X563" t="inlineStr">
        <is>
          <t>PAGADO 1</t>
        </is>
      </c>
      <c r="Y563" t="inlineStr">
        <is>
          <t>PAGADO 1</t>
        </is>
      </c>
      <c r="Z563" t="inlineStr">
        <is>
          <t>PAGADO 1</t>
        </is>
      </c>
    </row>
    <row r="564">
      <c r="B564" s="423" t="n">
        <v>562</v>
      </c>
      <c r="C564" t="inlineStr">
        <is>
          <t xml:space="preserve">VILLEGAS AVELINO ELIDET </t>
        </is>
      </c>
      <c r="D564" s="540" t="n"/>
      <c r="E564" s="541" t="n"/>
      <c r="F564" s="423" t="n">
        <v>1</v>
      </c>
      <c r="G564" s="563" t="n">
        <v>320</v>
      </c>
      <c r="H564" s="423" t="inlineStr">
        <is>
          <t>NO</t>
        </is>
      </c>
      <c r="J564" s="117" t="n"/>
      <c r="M564" t="inlineStr">
        <is>
          <t xml:space="preserve">21 PTE ENTRE 7 Y 9 SUR </t>
        </is>
      </c>
      <c r="N564" t="n">
        <v>2019</v>
      </c>
    </row>
    <row r="565">
      <c r="B565" s="423" t="n">
        <v>563</v>
      </c>
      <c r="C565" t="inlineStr">
        <is>
          <t>VILLEGAS NIÑO ANA LILIA</t>
        </is>
      </c>
      <c r="D565" s="540" t="n"/>
      <c r="E565" s="541" t="n"/>
      <c r="F565" s="536" t="n">
        <v>1</v>
      </c>
      <c r="G565" s="563" t="n">
        <v>320</v>
      </c>
      <c r="H565" s="423" t="n"/>
      <c r="J565" s="117" t="n"/>
      <c r="M565" t="inlineStr">
        <is>
          <t>13 SUR ENTRE 15 Y 17 PTE.</t>
        </is>
      </c>
      <c r="N565" t="n">
        <v>2022</v>
      </c>
      <c r="O565" t="inlineStr">
        <is>
          <t>PAGADO</t>
        </is>
      </c>
      <c r="P565" t="inlineStr">
        <is>
          <t>PAGADO</t>
        </is>
      </c>
      <c r="Q565" t="inlineStr">
        <is>
          <t>PAGADO</t>
        </is>
      </c>
    </row>
    <row r="566">
      <c r="B566" s="423" t="n">
        <v>564</v>
      </c>
      <c r="C566" t="inlineStr">
        <is>
          <t xml:space="preserve">VILLEGAS RODRIGUEZ MANUEL </t>
        </is>
      </c>
      <c r="D566" s="540" t="n">
        <v>300</v>
      </c>
      <c r="E566" s="541" t="n">
        <v>150</v>
      </c>
      <c r="F566" s="423" t="n">
        <v>1</v>
      </c>
      <c r="G566" s="563" t="n">
        <v>320</v>
      </c>
      <c r="H566" s="423" t="n"/>
      <c r="J566" s="117" t="n"/>
      <c r="M566" t="inlineStr">
        <is>
          <t xml:space="preserve">13 PTE. ENTRE 13 Y 15 SUR </t>
        </is>
      </c>
      <c r="N566" t="n">
        <v>2022</v>
      </c>
    </row>
    <row r="567">
      <c r="B567" s="423" t="n">
        <v>565</v>
      </c>
      <c r="C567" t="inlineStr">
        <is>
          <t xml:space="preserve">ZAMORA ROSAS LAURA </t>
        </is>
      </c>
      <c r="D567" s="540" t="n">
        <v>300</v>
      </c>
      <c r="E567" s="541" t="n">
        <v>150</v>
      </c>
      <c r="F567" s="423" t="n">
        <v>1</v>
      </c>
      <c r="G567" s="563" t="n">
        <v>320</v>
      </c>
      <c r="H567" s="423" t="n"/>
      <c r="J567" s="117" t="n"/>
      <c r="M567" t="inlineStr">
        <is>
          <t xml:space="preserve">17 PTE- ENTRE 7 Y 9 SUR </t>
        </is>
      </c>
      <c r="N567" t="n">
        <v>2022</v>
      </c>
      <c r="O567" t="inlineStr">
        <is>
          <t>PAGADO</t>
        </is>
      </c>
      <c r="P567" t="inlineStr">
        <is>
          <t>PAGADO</t>
        </is>
      </c>
      <c r="Q567" t="inlineStr">
        <is>
          <t>PAGADO</t>
        </is>
      </c>
      <c r="R567" t="inlineStr">
        <is>
          <t>PAGADO</t>
        </is>
      </c>
      <c r="S567" t="inlineStr">
        <is>
          <t>PAGADO</t>
        </is>
      </c>
    </row>
    <row r="568">
      <c r="B568" s="124" t="n">
        <v>566</v>
      </c>
      <c r="C568" t="inlineStr">
        <is>
          <t>ZAYAGOS GUEVARA MIGUEL</t>
        </is>
      </c>
      <c r="D568" s="540" t="n">
        <v>600</v>
      </c>
      <c r="E568" s="541" t="n">
        <v>300</v>
      </c>
      <c r="F568" s="423" t="n">
        <v>2</v>
      </c>
      <c r="G568" s="563" t="n">
        <v>320</v>
      </c>
      <c r="H568" s="423" t="inlineStr">
        <is>
          <t>PAGO DE TOMA 1,250 Y DRENAJE 1250</t>
        </is>
      </c>
      <c r="J568" s="117" t="n"/>
      <c r="M568" t="inlineStr">
        <is>
          <t>17 SUR  ENTRE 17 PTEY CANAL</t>
        </is>
      </c>
      <c r="N568" t="n">
        <v>2023</v>
      </c>
    </row>
    <row r="569">
      <c r="A569" t="inlineStr">
        <is>
          <t>BAJA</t>
        </is>
      </c>
      <c r="B569" s="423" t="n">
        <v>567</v>
      </c>
      <c r="C569" t="inlineStr">
        <is>
          <t>AVELINO NOTARIO LIDIA</t>
        </is>
      </c>
      <c r="D569" s="540" t="n"/>
      <c r="E569" s="541" t="n">
        <v>150</v>
      </c>
      <c r="F569" s="423" t="n">
        <v>1</v>
      </c>
      <c r="G569" s="563" t="n"/>
      <c r="H569" s="423" t="n"/>
      <c r="J569" s="117" t="n"/>
      <c r="M569" t="inlineStr">
        <is>
          <t xml:space="preserve">21 PONIENTE ENTRE 7 Y 9 SUR </t>
        </is>
      </c>
      <c r="N569" t="n">
        <v>2016</v>
      </c>
    </row>
    <row r="570">
      <c r="A570" t="inlineStr">
        <is>
          <t>CAMBIO DE DOMICILIO</t>
        </is>
      </c>
      <c r="B570" s="423" t="n">
        <v>568</v>
      </c>
      <c r="C570" t="inlineStr">
        <is>
          <t>LOPEZ JIMENEZ CARLA</t>
        </is>
      </c>
      <c r="D570" s="540" t="n"/>
      <c r="E570" s="541" t="n"/>
      <c r="F570" s="423" t="n"/>
      <c r="G570" s="563" t="n"/>
      <c r="H570" s="423" t="n"/>
      <c r="I570" t="n">
        <v>1</v>
      </c>
      <c r="J570" s="117" t="n"/>
      <c r="M570" t="inlineStr">
        <is>
          <t xml:space="preserve">17 PTE.  11 Y 13 SUR </t>
        </is>
      </c>
      <c r="N570" t="n">
        <v>2016</v>
      </c>
      <c r="R570" t="inlineStr">
        <is>
          <t xml:space="preserve">ALTA PAGA ESTE MES </t>
        </is>
      </c>
    </row>
    <row r="571">
      <c r="B571" s="423" t="n">
        <v>569</v>
      </c>
      <c r="C571" t="inlineStr">
        <is>
          <t xml:space="preserve">LUNA ABUNDIO LEOBARDO DE JESUS </t>
        </is>
      </c>
      <c r="D571" s="540" t="n"/>
      <c r="E571" s="541" t="n"/>
      <c r="F571" s="423" t="n">
        <v>1</v>
      </c>
      <c r="G571" s="563" t="n">
        <v>320</v>
      </c>
      <c r="H571" s="423" t="n"/>
      <c r="I571" t="n">
        <v>1</v>
      </c>
      <c r="J571" s="117" t="n"/>
      <c r="M571" t="inlineStr">
        <is>
          <t>19 SUR 15 Y 17 PTE</t>
        </is>
      </c>
      <c r="N571" t="n">
        <v>2021</v>
      </c>
      <c r="O571" t="inlineStr">
        <is>
          <t>PAGADO</t>
        </is>
      </c>
    </row>
    <row r="572">
      <c r="B572" s="423" t="n">
        <v>570</v>
      </c>
      <c r="C572" t="inlineStr">
        <is>
          <t xml:space="preserve">SANTOS COETO ADRIANA </t>
        </is>
      </c>
      <c r="D572" s="540" t="n"/>
      <c r="E572" s="541" t="n"/>
      <c r="F572" s="423" t="n"/>
      <c r="G572" s="563" t="n"/>
      <c r="H572" s="423" t="n"/>
      <c r="I572" t="n">
        <v>1</v>
      </c>
      <c r="J572" s="117" t="n"/>
      <c r="M572" t="inlineStr">
        <is>
          <t>13 PTE. NO. 1701</t>
        </is>
      </c>
      <c r="N572" t="n">
        <v>2019</v>
      </c>
      <c r="O572" t="inlineStr">
        <is>
          <t>PAGADO</t>
        </is>
      </c>
      <c r="P572" t="inlineStr">
        <is>
          <t>PAGADO</t>
        </is>
      </c>
      <c r="Q572" t="inlineStr">
        <is>
          <t>PAGADO</t>
        </is>
      </c>
      <c r="R572" t="inlineStr">
        <is>
          <t>PAGADO</t>
        </is>
      </c>
      <c r="S572" t="inlineStr">
        <is>
          <t>PAGADO</t>
        </is>
      </c>
    </row>
    <row r="573">
      <c r="B573" s="124" t="n">
        <v>571</v>
      </c>
      <c r="C573" s="93" t="inlineStr">
        <is>
          <t>FERNANDEZ SANTOS RUBEN</t>
        </is>
      </c>
      <c r="D573" s="667" t="n">
        <v>300</v>
      </c>
      <c r="E573" s="668" t="n"/>
      <c r="F573" s="423" t="n">
        <v>1</v>
      </c>
      <c r="G573" s="563" t="n">
        <v>320</v>
      </c>
      <c r="H573" s="423" t="n"/>
      <c r="J573" s="117" t="n"/>
      <c r="M573" t="inlineStr">
        <is>
          <t>15 PONIENTE CON PRIV ENTRE LA 17 Y 15 SUR</t>
        </is>
      </c>
      <c r="N573" t="n">
        <v>2022</v>
      </c>
      <c r="O573" t="inlineStr">
        <is>
          <t>PAGADO</t>
        </is>
      </c>
      <c r="P573" t="inlineStr">
        <is>
          <t>PAGADO</t>
        </is>
      </c>
      <c r="Q573" t="inlineStr">
        <is>
          <t>PAGADO</t>
        </is>
      </c>
      <c r="R573" t="inlineStr">
        <is>
          <t>PAGADO</t>
        </is>
      </c>
      <c r="S573" t="inlineStr">
        <is>
          <t>PAGADO</t>
        </is>
      </c>
      <c r="T573" t="inlineStr">
        <is>
          <t>PAGADO</t>
        </is>
      </c>
      <c r="U573" t="inlineStr">
        <is>
          <t>PAGADO</t>
        </is>
      </c>
    </row>
    <row r="574">
      <c r="A574" t="inlineStr">
        <is>
          <t>PAGA COMO INQUILINA</t>
        </is>
      </c>
      <c r="B574" s="423" t="n">
        <v>572</v>
      </c>
      <c r="C574" t="inlineStr">
        <is>
          <t xml:space="preserve">DEONATE FERNANDEZ MARCELA </t>
        </is>
      </c>
      <c r="D574" s="540" t="n"/>
      <c r="E574" s="541" t="n"/>
      <c r="F574" s="423" t="n">
        <v>1</v>
      </c>
      <c r="G574" s="563" t="n"/>
      <c r="H574" s="423" t="n"/>
      <c r="I574" t="n">
        <v>1</v>
      </c>
      <c r="J574" s="117" t="n"/>
      <c r="M574" t="inlineStr">
        <is>
          <t>15 PONIENTEE 1113</t>
        </is>
      </c>
      <c r="N574" t="n">
        <v>2014</v>
      </c>
    </row>
    <row r="575">
      <c r="B575" s="423" t="n">
        <v>573</v>
      </c>
      <c r="C575" t="inlineStr">
        <is>
          <t>ISLAS SANTOS JORGE</t>
        </is>
      </c>
      <c r="D575" s="540" t="n">
        <v>300</v>
      </c>
      <c r="E575" s="541" t="n">
        <v>150</v>
      </c>
      <c r="F575" s="423" t="n">
        <v>1</v>
      </c>
      <c r="G575" s="563" t="n">
        <v>320</v>
      </c>
      <c r="H575" s="423" t="n"/>
      <c r="I575" t="n">
        <v>1</v>
      </c>
      <c r="J575" s="117" t="n"/>
      <c r="M575" t="inlineStr">
        <is>
          <t xml:space="preserve">CALLE 15 PONIENTEE NO. 17 SUR </t>
        </is>
      </c>
      <c r="N575" t="n">
        <v>2021</v>
      </c>
    </row>
    <row r="576">
      <c r="A576" t="inlineStr">
        <is>
          <t>CAMBIO DE DOMICILIO</t>
        </is>
      </c>
      <c r="B576" s="423" t="n">
        <v>574</v>
      </c>
      <c r="C576" t="inlineStr">
        <is>
          <t>JIMENEZ MARTINEZ ROMUALDA</t>
        </is>
      </c>
      <c r="D576" s="540" t="n"/>
      <c r="E576" s="541" t="n"/>
      <c r="F576" s="423" t="n"/>
      <c r="G576" s="563" t="n">
        <v>320</v>
      </c>
      <c r="H576" s="423" t="n"/>
      <c r="I576" t="n">
        <v>1</v>
      </c>
      <c r="J576" s="117" t="n"/>
      <c r="M576" t="inlineStr">
        <is>
          <t>9 SUR 1102</t>
        </is>
      </c>
      <c r="N576" t="n">
        <v>2017</v>
      </c>
      <c r="O576" t="inlineStr">
        <is>
          <t>PAGADO</t>
        </is>
      </c>
      <c r="P576" t="inlineStr">
        <is>
          <t>PAGADO</t>
        </is>
      </c>
      <c r="Q576" t="inlineStr">
        <is>
          <t>PAGADO</t>
        </is>
      </c>
      <c r="R576" t="inlineStr">
        <is>
          <t>PAGADO</t>
        </is>
      </c>
      <c r="S576" t="inlineStr">
        <is>
          <t>PAGADO</t>
        </is>
      </c>
      <c r="T576" t="inlineStr">
        <is>
          <t>PAGADO</t>
        </is>
      </c>
      <c r="U576" t="inlineStr">
        <is>
          <t>PAGADO</t>
        </is>
      </c>
      <c r="V576" t="inlineStr">
        <is>
          <t>PAGADO</t>
        </is>
      </c>
      <c r="W576" t="inlineStr">
        <is>
          <t>PAGADO</t>
        </is>
      </c>
      <c r="X576" t="inlineStr">
        <is>
          <t>PAGADO</t>
        </is>
      </c>
    </row>
    <row r="577">
      <c r="A577" t="inlineStr">
        <is>
          <t>CANCELADA</t>
        </is>
      </c>
      <c r="B577" s="423" t="n">
        <v>575</v>
      </c>
      <c r="C577" t="inlineStr">
        <is>
          <t xml:space="preserve">ROSAS CEBADA MARGARITA </t>
        </is>
      </c>
      <c r="D577" s="540" t="n"/>
      <c r="E577" s="541" t="n"/>
      <c r="F577" s="423" t="n"/>
      <c r="G577" s="563" t="n">
        <v>320</v>
      </c>
      <c r="H577" s="423" t="n"/>
      <c r="I577" t="n">
        <v>1</v>
      </c>
      <c r="J577" s="117" t="n"/>
      <c r="M577" t="inlineStr">
        <is>
          <t xml:space="preserve">13 SUR </t>
        </is>
      </c>
      <c r="N577" t="n">
        <v>2016</v>
      </c>
      <c r="U577" t="inlineStr">
        <is>
          <t>ALTA NO  PAGO AGUA</t>
        </is>
      </c>
    </row>
    <row r="578">
      <c r="B578" s="423" t="n">
        <v>576</v>
      </c>
      <c r="C578" t="inlineStr">
        <is>
          <t>CEVADA DE LOS SANTOS FERNANDO</t>
        </is>
      </c>
      <c r="D578" s="540" t="n"/>
      <c r="E578" s="541" t="n"/>
      <c r="F578" s="423" t="n"/>
      <c r="G578" s="563" t="n"/>
      <c r="H578" s="423" t="n"/>
      <c r="I578" t="n">
        <v>1</v>
      </c>
      <c r="J578" s="117" t="n"/>
      <c r="M578" t="inlineStr">
        <is>
          <t>AV 17 P0T SN SAN ANTONIO</t>
        </is>
      </c>
      <c r="N578" t="n">
        <v>2020</v>
      </c>
      <c r="O578" t="inlineStr">
        <is>
          <t>PAGADO</t>
        </is>
      </c>
      <c r="P578" t="inlineStr">
        <is>
          <t>PAGADO</t>
        </is>
      </c>
      <c r="Q578" t="inlineStr">
        <is>
          <t>PAGADO</t>
        </is>
      </c>
      <c r="R578" t="inlineStr">
        <is>
          <t>PAGADO</t>
        </is>
      </c>
      <c r="S578" t="inlineStr">
        <is>
          <t>PAGADO</t>
        </is>
      </c>
      <c r="T578" t="inlineStr">
        <is>
          <t>PAGADO</t>
        </is>
      </c>
    </row>
    <row r="579">
      <c r="B579" s="423" t="n">
        <v>577</v>
      </c>
      <c r="C579" s="98" t="n"/>
      <c r="D579" s="670" t="n"/>
      <c r="E579" s="671" t="n"/>
      <c r="F579" s="423" t="n"/>
      <c r="G579" s="563" t="n"/>
      <c r="H579" s="423" t="n"/>
      <c r="J579" s="117" t="n"/>
    </row>
    <row r="580">
      <c r="B580" s="423" t="n">
        <v>578</v>
      </c>
      <c r="C580" t="inlineStr">
        <is>
          <t xml:space="preserve">PALACIOS ROMAN GALO JOEL </t>
        </is>
      </c>
      <c r="D580" s="540" t="n"/>
      <c r="E580" s="541" t="n"/>
      <c r="F580" s="423" t="n">
        <v>1</v>
      </c>
      <c r="G580" s="563" t="n">
        <v>320</v>
      </c>
      <c r="H580" s="423" t="n"/>
      <c r="J580" s="117" t="n"/>
      <c r="M580" t="inlineStr">
        <is>
          <t>13 SUR 19 Y 21 PONIENTE  NO. 1908</t>
        </is>
      </c>
      <c r="N580" t="n">
        <v>2020</v>
      </c>
      <c r="O580" t="inlineStr">
        <is>
          <t>PAGADO</t>
        </is>
      </c>
      <c r="P580" t="inlineStr">
        <is>
          <t>PAGADO</t>
        </is>
      </c>
      <c r="Q580" t="inlineStr">
        <is>
          <t>PAGADO</t>
        </is>
      </c>
      <c r="R580" t="inlineStr">
        <is>
          <t>PAGADO</t>
        </is>
      </c>
      <c r="S580" t="inlineStr">
        <is>
          <t>PAGADO</t>
        </is>
      </c>
      <c r="T580" t="inlineStr">
        <is>
          <t>PAGADO</t>
        </is>
      </c>
    </row>
    <row r="581">
      <c r="B581" s="423" t="n">
        <v>579</v>
      </c>
      <c r="C581" t="inlineStr">
        <is>
          <t>RIOS REYES CYNAI</t>
        </is>
      </c>
      <c r="D581" s="540" t="n"/>
      <c r="E581" s="541" t="n"/>
      <c r="F581" s="423" t="n"/>
      <c r="G581" s="563" t="n">
        <v>320</v>
      </c>
      <c r="H581" s="423" t="n"/>
      <c r="I581" t="n">
        <v>1</v>
      </c>
      <c r="J581" s="117" t="n"/>
      <c r="M581" t="inlineStr">
        <is>
          <t>15 SUR 1304</t>
        </is>
      </c>
      <c r="N581" t="n">
        <v>2019</v>
      </c>
      <c r="O581" t="inlineStr">
        <is>
          <t>PAGADO</t>
        </is>
      </c>
      <c r="P581" t="inlineStr">
        <is>
          <t>PAGADO</t>
        </is>
      </c>
      <c r="Q581" t="inlineStr">
        <is>
          <t>PAGADO</t>
        </is>
      </c>
      <c r="R581" t="inlineStr">
        <is>
          <t>PAGADO</t>
        </is>
      </c>
      <c r="S581" t="inlineStr">
        <is>
          <t>PAGADO</t>
        </is>
      </c>
      <c r="T581" t="inlineStr">
        <is>
          <t>PAGADO</t>
        </is>
      </c>
      <c r="U581" t="inlineStr">
        <is>
          <t>PAGADO</t>
        </is>
      </c>
      <c r="V581" t="inlineStr">
        <is>
          <t>PAGADO</t>
        </is>
      </c>
      <c r="W581" t="inlineStr">
        <is>
          <t>PAGADO</t>
        </is>
      </c>
      <c r="X581" t="inlineStr">
        <is>
          <t>PAGADO</t>
        </is>
      </c>
    </row>
    <row r="582">
      <c r="B582" s="423" t="n">
        <v>580</v>
      </c>
      <c r="C582" t="inlineStr">
        <is>
          <t>CADENA SANTOS SANDRA NELY</t>
        </is>
      </c>
      <c r="D582" s="540" t="n"/>
      <c r="E582" s="541" t="n"/>
      <c r="F582" s="423" t="n">
        <v>1</v>
      </c>
      <c r="G582" s="563" t="n"/>
      <c r="H582" s="423" t="n"/>
      <c r="J582" s="117" t="n"/>
      <c r="M582" t="inlineStr">
        <is>
          <t>CALLE 15 PONIENTEE NO. 906</t>
        </is>
      </c>
      <c r="N582" t="n">
        <v>2021</v>
      </c>
      <c r="O582" t="inlineStr">
        <is>
          <t>PAGO INASISTENCIAS</t>
        </is>
      </c>
    </row>
    <row r="583">
      <c r="B583" s="423" t="n">
        <v>581</v>
      </c>
      <c r="C583" t="inlineStr">
        <is>
          <t>ROSAS  ALCANTARA JOSE</t>
        </is>
      </c>
      <c r="D583" s="540" t="n"/>
      <c r="E583" s="541" t="n"/>
      <c r="F583" s="423" t="n"/>
      <c r="G583" s="563" t="n">
        <v>320</v>
      </c>
      <c r="H583" s="423" t="n"/>
      <c r="I583" t="n">
        <v>1</v>
      </c>
      <c r="J583" s="117" t="n"/>
      <c r="M583" t="inlineStr">
        <is>
          <t xml:space="preserve">AV. 17 PTE. ENTRE 7 SUR Y 9 SUR </t>
        </is>
      </c>
      <c r="N583" t="n">
        <v>2020</v>
      </c>
      <c r="O583" t="inlineStr">
        <is>
          <t>PAGADO</t>
        </is>
      </c>
      <c r="P583" t="inlineStr">
        <is>
          <t>PAGADO</t>
        </is>
      </c>
      <c r="Q583" t="inlineStr">
        <is>
          <t>PAGADO</t>
        </is>
      </c>
      <c r="R583" t="inlineStr">
        <is>
          <t>PAGADO</t>
        </is>
      </c>
    </row>
    <row r="584">
      <c r="B584" s="423" t="n">
        <v>582</v>
      </c>
      <c r="C584" t="inlineStr">
        <is>
          <t xml:space="preserve">RODRIGUEZ GAMEZ LUIS GILBERTO </t>
        </is>
      </c>
      <c r="D584" s="540" t="n"/>
      <c r="E584" s="541" t="n"/>
      <c r="F584" s="423" t="n">
        <v>1</v>
      </c>
      <c r="G584" s="563" t="n"/>
      <c r="H584" s="423" t="n"/>
      <c r="J584" s="117" t="n"/>
      <c r="M584" t="inlineStr">
        <is>
          <t xml:space="preserve">15 SUR ENTRE 15 Y 17 PONIENTE </t>
        </is>
      </c>
      <c r="N584" t="n">
        <v>2021</v>
      </c>
    </row>
    <row r="585">
      <c r="B585" s="423" t="n">
        <v>583</v>
      </c>
      <c r="C585" t="inlineStr">
        <is>
          <t xml:space="preserve">SANTOS GONZALEZ MIGUEL </t>
        </is>
      </c>
      <c r="D585" s="540" t="n"/>
      <c r="E585" s="541" t="n"/>
      <c r="F585" s="423" t="n"/>
      <c r="G585" s="563" t="n">
        <v>320</v>
      </c>
      <c r="H585" s="423" t="n"/>
      <c r="J585" s="117" t="n"/>
      <c r="M585" t="inlineStr">
        <is>
          <t>17 PONIENTE NO. 1704</t>
        </is>
      </c>
      <c r="N585" t="n">
        <v>2023</v>
      </c>
    </row>
    <row r="586">
      <c r="B586" s="423" t="n">
        <v>584</v>
      </c>
      <c r="C586" t="inlineStr">
        <is>
          <t>GARCIA LOPEZ ALEJANDRA</t>
        </is>
      </c>
      <c r="D586" s="540" t="n"/>
      <c r="E586" s="541" t="n"/>
      <c r="F586" s="423" t="n">
        <v>2</v>
      </c>
      <c r="G586" s="563" t="n">
        <v>320</v>
      </c>
      <c r="H586" s="423" t="n"/>
      <c r="I586" t="n">
        <v>1</v>
      </c>
      <c r="J586" s="117" t="n"/>
      <c r="M586" t="inlineStr">
        <is>
          <t xml:space="preserve">15 PONIENTE 7010 ENTRE  7 SUR Y 15 PONIENTE </t>
        </is>
      </c>
      <c r="N586" t="n">
        <v>2023</v>
      </c>
    </row>
    <row r="587">
      <c r="B587" s="124" t="n">
        <v>585</v>
      </c>
      <c r="C587" t="inlineStr">
        <is>
          <t xml:space="preserve">ROSAS MOLINA DELFINO </t>
        </is>
      </c>
      <c r="D587" s="540" t="n"/>
      <c r="E587" s="541" t="n">
        <v>150</v>
      </c>
      <c r="F587" s="423" t="n">
        <v>1</v>
      </c>
      <c r="G587" s="563" t="n">
        <v>320</v>
      </c>
      <c r="H587" s="423" t="n"/>
      <c r="I587" t="n">
        <v>1</v>
      </c>
      <c r="J587" s="117" t="inlineStr">
        <is>
          <t>1 INQ A DIC 2017</t>
        </is>
      </c>
      <c r="M587" t="inlineStr">
        <is>
          <t xml:space="preserve">17 PONIENTE </t>
        </is>
      </c>
      <c r="N587" t="n">
        <v>2022</v>
      </c>
    </row>
    <row r="588">
      <c r="B588" s="423" t="n">
        <v>586</v>
      </c>
      <c r="C588" t="inlineStr">
        <is>
          <t>AVELINO NOTARIO GABRIELA</t>
        </is>
      </c>
      <c r="D588" s="540" t="n">
        <v>300</v>
      </c>
      <c r="E588" s="541" t="n">
        <v>150</v>
      </c>
      <c r="F588" s="423" t="n">
        <v>1</v>
      </c>
      <c r="G588" s="563" t="n">
        <v>320</v>
      </c>
      <c r="H588" s="423" t="inlineStr">
        <is>
          <t>NO</t>
        </is>
      </c>
      <c r="I588" t="n">
        <v>1</v>
      </c>
      <c r="J588" s="117" t="n"/>
      <c r="M588" t="inlineStr">
        <is>
          <t>9 SUR NO. 709, BARRIO SAN ANTONIO</t>
        </is>
      </c>
      <c r="N588" t="n">
        <v>2022</v>
      </c>
    </row>
    <row r="589">
      <c r="B589" s="423" t="n">
        <v>587</v>
      </c>
      <c r="C589" t="inlineStr">
        <is>
          <t>ARENAS GONZALEZ IVONE</t>
        </is>
      </c>
      <c r="D589" s="540" t="n">
        <v>300</v>
      </c>
      <c r="E589" s="541" t="n">
        <v>150</v>
      </c>
      <c r="F589" s="423" t="n">
        <v>1</v>
      </c>
      <c r="G589" s="563" t="n">
        <v>320</v>
      </c>
      <c r="H589" s="423" t="n"/>
      <c r="J589" s="117" t="n"/>
      <c r="M589" t="inlineStr">
        <is>
          <t xml:space="preserve">11 SUR  23 PONIENTE 2301 </t>
        </is>
      </c>
      <c r="N589" t="n">
        <v>2023</v>
      </c>
      <c r="O589" t="inlineStr">
        <is>
          <t>PENDIENTE ASISTENCIAS</t>
        </is>
      </c>
    </row>
    <row r="590">
      <c r="B590" s="423" t="n">
        <v>588</v>
      </c>
      <c r="C590" t="inlineStr">
        <is>
          <t>GUERRERO GORGONIO MARIO</t>
        </is>
      </c>
      <c r="D590" s="540" t="n">
        <v>300</v>
      </c>
      <c r="E590" s="541" t="n">
        <v>150</v>
      </c>
      <c r="F590" s="423" t="n">
        <v>1</v>
      </c>
      <c r="G590" s="563" t="n">
        <v>320</v>
      </c>
      <c r="H590" s="423" t="n"/>
      <c r="J590" s="117" t="n"/>
      <c r="M590" t="inlineStr">
        <is>
          <t xml:space="preserve">19 PONIENTE ENTRE 11 Y 13 SUR </t>
        </is>
      </c>
      <c r="N590" t="n">
        <v>2022</v>
      </c>
    </row>
    <row r="591">
      <c r="B591" s="423" t="n">
        <v>589</v>
      </c>
      <c r="C591" t="inlineStr">
        <is>
          <t xml:space="preserve">LOPEZ SANTOS CARLOS </t>
        </is>
      </c>
      <c r="D591" s="540" t="n"/>
      <c r="E591" s="541" t="n">
        <v>150</v>
      </c>
      <c r="F591" s="423" t="n">
        <v>1</v>
      </c>
      <c r="G591" s="563" t="n"/>
      <c r="H591" s="423" t="n"/>
      <c r="J591" s="117" t="n"/>
      <c r="M591" t="inlineStr">
        <is>
          <t xml:space="preserve">21 PONIENTEE  1104  ENTRE  11 Y 13 SUR </t>
        </is>
      </c>
      <c r="N591" t="n">
        <v>2023</v>
      </c>
    </row>
    <row r="592">
      <c r="B592" s="423" t="n">
        <v>590</v>
      </c>
      <c r="C592" t="inlineStr">
        <is>
          <t xml:space="preserve">MONTIEL CASTILLO KARINA </t>
        </is>
      </c>
      <c r="D592" s="540" t="n"/>
      <c r="E592" s="541" t="n"/>
      <c r="F592" s="423" t="n"/>
      <c r="G592" s="563" t="n">
        <v>320</v>
      </c>
      <c r="H592" s="423" t="n"/>
      <c r="I592" t="n">
        <v>1</v>
      </c>
      <c r="J592" s="117" t="n"/>
      <c r="M592" t="inlineStr">
        <is>
          <t>15 SUR Y 21 PONIENTE S/N</t>
        </is>
      </c>
      <c r="N592" t="n">
        <v>2019</v>
      </c>
      <c r="O592" t="inlineStr">
        <is>
          <t>PAGADO</t>
        </is>
      </c>
      <c r="P592" t="inlineStr">
        <is>
          <t>PAGADO</t>
        </is>
      </c>
      <c r="Q592" t="inlineStr">
        <is>
          <t>PAGADO</t>
        </is>
      </c>
      <c r="R592" t="inlineStr">
        <is>
          <t>PAGADO</t>
        </is>
      </c>
    </row>
    <row r="593">
      <c r="B593" s="423" t="n">
        <v>591</v>
      </c>
      <c r="C593" s="93" t="inlineStr">
        <is>
          <t>estaba anotada la nieta de doña esperanza tellez</t>
        </is>
      </c>
      <c r="D593" s="667" t="n"/>
      <c r="E593" s="668" t="n"/>
      <c r="F593" s="423" t="n"/>
      <c r="G593" s="563" t="n"/>
      <c r="H593" s="423" t="n"/>
      <c r="J593" s="117" t="n"/>
    </row>
    <row r="594">
      <c r="A594" t="inlineStr">
        <is>
          <t>CORTADA</t>
        </is>
      </c>
      <c r="B594" s="423" t="n">
        <v>592</v>
      </c>
      <c r="C594" t="inlineStr">
        <is>
          <t xml:space="preserve">CHAVEZ MACHORRO SALVADOR </t>
        </is>
      </c>
      <c r="D594" s="540" t="n"/>
      <c r="E594" s="541" t="n"/>
      <c r="F594" s="423" t="n">
        <v>1</v>
      </c>
      <c r="G594" s="423" t="inlineStr">
        <is>
          <t>CORTADA</t>
        </is>
      </c>
      <c r="H594" s="423" t="n"/>
      <c r="J594" s="117" t="n"/>
      <c r="M594" t="inlineStr">
        <is>
          <t xml:space="preserve">19 PONIENTE  NO. 1107 ENTRE LA 13 SUR </t>
        </is>
      </c>
      <c r="N594" t="n">
        <v>2022</v>
      </c>
    </row>
    <row r="595">
      <c r="B595" s="423" t="n">
        <v>593</v>
      </c>
      <c r="C595" t="inlineStr">
        <is>
          <t>SANCHEZ VARGAS FERNANDA  MICHELLE</t>
        </is>
      </c>
      <c r="D595" s="540" t="n"/>
      <c r="E595" s="541" t="n"/>
      <c r="F595" s="423" t="n">
        <v>1</v>
      </c>
      <c r="G595" s="676" t="n"/>
      <c r="H595" s="423" t="n"/>
      <c r="J595" s="117" t="n"/>
      <c r="M595" t="inlineStr">
        <is>
          <t xml:space="preserve">AV 21 PONIENTE NO 705 SAN ANTONIO </t>
        </is>
      </c>
      <c r="N595" t="n">
        <v>2022</v>
      </c>
    </row>
    <row r="596">
      <c r="B596" s="423" t="n">
        <v>594</v>
      </c>
      <c r="C596" t="inlineStr">
        <is>
          <t xml:space="preserve">AVELINO GAMEZ STHEFANYA </t>
        </is>
      </c>
      <c r="D596" s="540" t="n"/>
      <c r="E596" s="541" t="n"/>
      <c r="F596" s="423" t="n"/>
      <c r="G596" s="423" t="n"/>
      <c r="H596" s="423" t="n"/>
      <c r="I596" t="n">
        <v>1</v>
      </c>
      <c r="J596" s="117" t="n"/>
      <c r="M596" t="inlineStr">
        <is>
          <t>CALLE 13 PONIENTE NO. 1503</t>
        </is>
      </c>
      <c r="N596" t="n">
        <v>2019</v>
      </c>
    </row>
    <row r="597">
      <c r="B597" s="423" t="n">
        <v>595</v>
      </c>
      <c r="C597" t="inlineStr">
        <is>
          <t xml:space="preserve">TORRES ALMEIDA ALEJANDRINA </t>
        </is>
      </c>
      <c r="D597" s="540" t="n"/>
      <c r="E597" s="541" t="n"/>
      <c r="F597" s="423" t="n">
        <v>1</v>
      </c>
      <c r="G597" s="423" t="n"/>
      <c r="H597" s="423" t="n"/>
      <c r="J597" s="117" t="n"/>
      <c r="M597" t="inlineStr">
        <is>
          <t xml:space="preserve">CALLE 13  SUR </t>
        </is>
      </c>
      <c r="N597" t="n">
        <v>2021</v>
      </c>
      <c r="O597" t="inlineStr">
        <is>
          <t>PAGADO</t>
        </is>
      </c>
      <c r="P597" t="inlineStr">
        <is>
          <t>PAGADO</t>
        </is>
      </c>
      <c r="Q597" t="inlineStr">
        <is>
          <t>PAGADO</t>
        </is>
      </c>
    </row>
    <row r="598">
      <c r="B598" s="124" t="n">
        <v>596</v>
      </c>
      <c r="C598" t="inlineStr">
        <is>
          <t>RODRIGUEZ VELEZ ALBERTO</t>
        </is>
      </c>
      <c r="D598" s="540" t="n"/>
      <c r="E598" s="541" t="n"/>
      <c r="F598" s="423" t="n">
        <v>1</v>
      </c>
      <c r="G598" s="423" t="n"/>
      <c r="H598" s="423" t="n"/>
      <c r="I598" t="n">
        <v>1</v>
      </c>
      <c r="J598" s="117" t="n"/>
      <c r="M598" t="inlineStr">
        <is>
          <t>15 PTE ESQ 19 SUR</t>
        </is>
      </c>
      <c r="N598" t="n">
        <v>2021</v>
      </c>
    </row>
    <row r="599">
      <c r="A599" t="inlineStr">
        <is>
          <t>NO VIVE AQUÍ</t>
        </is>
      </c>
      <c r="B599" s="423" t="n">
        <v>597</v>
      </c>
      <c r="C599" t="inlineStr">
        <is>
          <t>MACHORRO MONTIEL RUBEN</t>
        </is>
      </c>
      <c r="D599" s="540" t="n"/>
      <c r="E599" s="541" t="n"/>
      <c r="F599" s="423" t="n"/>
      <c r="G599" s="423" t="n"/>
      <c r="H599" s="423" t="n"/>
      <c r="J599" s="117" t="n"/>
      <c r="M599" t="inlineStr">
        <is>
          <t xml:space="preserve">11 SUR  23 PONIENTE 2301 </t>
        </is>
      </c>
    </row>
    <row r="600">
      <c r="B600" s="423" t="n">
        <v>598</v>
      </c>
      <c r="C600" t="inlineStr">
        <is>
          <t>DE LOS ANGELES ISLAS JULIAN</t>
        </is>
      </c>
      <c r="D600" s="540" t="n"/>
      <c r="E600" s="541" t="n">
        <v>150</v>
      </c>
      <c r="F600" s="423" t="n"/>
      <c r="G600" s="423" t="n"/>
      <c r="H600" s="423" t="n"/>
      <c r="I600" t="n">
        <v>1</v>
      </c>
      <c r="J600" s="117" t="n"/>
      <c r="M600" t="inlineStr">
        <is>
          <t>11 SUR 1504</t>
        </is>
      </c>
      <c r="N600" t="n">
        <v>2022</v>
      </c>
      <c r="O600" t="inlineStr">
        <is>
          <t>PAGADO</t>
        </is>
      </c>
      <c r="P600" t="inlineStr">
        <is>
          <t>PAGADO</t>
        </is>
      </c>
      <c r="Q600" t="inlineStr">
        <is>
          <t>PAGADO</t>
        </is>
      </c>
      <c r="R600" t="inlineStr">
        <is>
          <t>PAGADO</t>
        </is>
      </c>
      <c r="S600" t="inlineStr">
        <is>
          <t>PAGADO</t>
        </is>
      </c>
      <c r="T600" t="inlineStr">
        <is>
          <t>PAGADO</t>
        </is>
      </c>
      <c r="U600" t="inlineStr">
        <is>
          <t>PAGADO</t>
        </is>
      </c>
    </row>
    <row r="601">
      <c r="A601" t="inlineStr">
        <is>
          <t>SE DA DE BAJA CAMBIO DE DOMICILIO</t>
        </is>
      </c>
      <c r="B601" s="423" t="n">
        <v>599</v>
      </c>
      <c r="C601" t="inlineStr">
        <is>
          <t xml:space="preserve"> ROSAS NOTARIO JOSE IGNACIO</t>
        </is>
      </c>
      <c r="D601" s="540" t="n"/>
      <c r="E601" s="541" t="n"/>
      <c r="F601" s="423" t="n"/>
      <c r="G601" s="423" t="n"/>
      <c r="H601" s="423" t="n"/>
      <c r="J601" s="117" t="n"/>
      <c r="M601" t="inlineStr">
        <is>
          <t>AV 15 PTE N.1115</t>
        </is>
      </c>
      <c r="N601" t="n">
        <v>2021</v>
      </c>
      <c r="O601" t="inlineStr">
        <is>
          <t>PAGADO</t>
        </is>
      </c>
      <c r="P601" t="inlineStr">
        <is>
          <t>PAGADO</t>
        </is>
      </c>
      <c r="Q601" t="inlineStr">
        <is>
          <t>PAGADO</t>
        </is>
      </c>
      <c r="R601" t="inlineStr">
        <is>
          <t>PAGADO</t>
        </is>
      </c>
      <c r="S601" t="inlineStr">
        <is>
          <t>PAGADO</t>
        </is>
      </c>
      <c r="T601" t="inlineStr">
        <is>
          <t>PAGADO</t>
        </is>
      </c>
      <c r="U601" t="inlineStr">
        <is>
          <t>PAGADO</t>
        </is>
      </c>
    </row>
    <row r="602">
      <c r="B602" s="124" t="n">
        <v>600</v>
      </c>
      <c r="C602" t="inlineStr">
        <is>
          <t>LEON RODRIGUEZ LORENA</t>
        </is>
      </c>
      <c r="D602" s="540" t="n"/>
      <c r="E602" s="541" t="n"/>
      <c r="F602" s="423" t="n">
        <v>1</v>
      </c>
      <c r="G602" s="423" t="n"/>
      <c r="H602" s="423" t="n"/>
      <c r="I602" t="n">
        <v>1</v>
      </c>
      <c r="J602" s="117" t="n"/>
      <c r="N602" t="n">
        <v>2020</v>
      </c>
      <c r="O602" t="inlineStr">
        <is>
          <t>PAGADO</t>
        </is>
      </c>
      <c r="P602" t="inlineStr">
        <is>
          <t>PAGADO</t>
        </is>
      </c>
      <c r="Q602" t="inlineStr">
        <is>
          <t>PAGADO</t>
        </is>
      </c>
      <c r="R602" t="inlineStr">
        <is>
          <t>PAGADO</t>
        </is>
      </c>
      <c r="S602" t="inlineStr">
        <is>
          <t>PAGADO</t>
        </is>
      </c>
      <c r="T602" t="inlineStr">
        <is>
          <t>PAGADO</t>
        </is>
      </c>
      <c r="U602" t="inlineStr">
        <is>
          <t>PAGADO</t>
        </is>
      </c>
    </row>
    <row r="603">
      <c r="B603" s="423" t="n">
        <v>601</v>
      </c>
      <c r="C603" t="inlineStr">
        <is>
          <t>LOPEZ SALAS FRANCISCO</t>
        </is>
      </c>
      <c r="D603" s="540" t="n"/>
      <c r="E603" s="541" t="n"/>
      <c r="F603" s="423" t="n"/>
      <c r="G603" s="423" t="n"/>
      <c r="H603" s="423" t="n"/>
      <c r="J603" s="117" t="n"/>
      <c r="M603" t="inlineStr">
        <is>
          <t>7 SUR Y 15 PONIENTE</t>
        </is>
      </c>
      <c r="N603" t="n">
        <v>2021</v>
      </c>
      <c r="O603" t="inlineStr">
        <is>
          <t>PAGADO</t>
        </is>
      </c>
      <c r="P603" t="inlineStr">
        <is>
          <t>PAGADO</t>
        </is>
      </c>
      <c r="Q603" t="inlineStr">
        <is>
          <t>PAGADO</t>
        </is>
      </c>
      <c r="R603" t="inlineStr">
        <is>
          <t>PAGADO</t>
        </is>
      </c>
      <c r="S603" t="inlineStr">
        <is>
          <t>PAGADO</t>
        </is>
      </c>
      <c r="T603" t="inlineStr">
        <is>
          <t>PAGADO</t>
        </is>
      </c>
    </row>
    <row r="604">
      <c r="B604" s="423" t="n">
        <v>602</v>
      </c>
      <c r="C604" t="inlineStr">
        <is>
          <t>ALDUCIN CALDERON IVON</t>
        </is>
      </c>
      <c r="D604" s="540" t="n"/>
      <c r="E604" s="541" t="n">
        <v>150</v>
      </c>
      <c r="F604" s="423" t="n">
        <v>1</v>
      </c>
      <c r="G604" s="423" t="n"/>
      <c r="H604" s="423" t="n"/>
      <c r="J604" s="117" t="n"/>
      <c r="M604" t="inlineStr">
        <is>
          <t>PRIVADA DE LA 7 SUR NO 703</t>
        </is>
      </c>
      <c r="N604" t="n">
        <v>2023</v>
      </c>
    </row>
    <row r="605">
      <c r="B605" s="423" t="n">
        <v>603</v>
      </c>
      <c r="C605" t="inlineStr">
        <is>
          <t>CRUZ MACHORRO DIEGO ADRIAN</t>
        </is>
      </c>
      <c r="D605" s="540" t="n"/>
      <c r="E605" s="541" t="n"/>
      <c r="F605" s="423" t="n"/>
      <c r="G605" s="423" t="n"/>
      <c r="H605" s="423" t="n"/>
      <c r="J605" s="117" t="n"/>
      <c r="N605" t="n">
        <v>2019</v>
      </c>
      <c r="O605" t="inlineStr">
        <is>
          <t>PAGADO</t>
        </is>
      </c>
      <c r="P605" t="inlineStr">
        <is>
          <t>PAGADO</t>
        </is>
      </c>
      <c r="Q605" t="inlineStr">
        <is>
          <t>PAGADO</t>
        </is>
      </c>
      <c r="R605" t="inlineStr">
        <is>
          <t>PAGADO</t>
        </is>
      </c>
      <c r="S605" t="inlineStr">
        <is>
          <t>PAGADO</t>
        </is>
      </c>
      <c r="T605" t="inlineStr">
        <is>
          <t>PAGADO</t>
        </is>
      </c>
      <c r="U605" t="inlineStr">
        <is>
          <t>PAGADO</t>
        </is>
      </c>
    </row>
    <row r="606">
      <c r="B606" s="423" t="n">
        <v>604</v>
      </c>
      <c r="C606" t="inlineStr">
        <is>
          <t xml:space="preserve">NIÑO ROMERO RUBEN </t>
        </is>
      </c>
      <c r="D606" s="540" t="n"/>
      <c r="E606" s="541" t="n"/>
      <c r="F606" s="423" t="n">
        <v>1</v>
      </c>
      <c r="G606" s="423" t="n"/>
      <c r="H606" s="423" t="n"/>
      <c r="J606" s="117" t="n"/>
      <c r="N606" t="n">
        <v>2019</v>
      </c>
    </row>
    <row r="607">
      <c r="B607" s="423" t="n">
        <v>605</v>
      </c>
      <c r="C607" t="inlineStr">
        <is>
          <t>JOSE GUSTAVO CASTRO LUNA</t>
        </is>
      </c>
      <c r="D607" s="540" t="n"/>
      <c r="E607" s="541" t="n"/>
      <c r="F607" s="423" t="n"/>
      <c r="G607" s="423" t="n"/>
      <c r="H607" s="423" t="n"/>
      <c r="J607" s="117" t="n"/>
      <c r="M607" t="inlineStr">
        <is>
          <t>13 PONIENTE NUM. 1109, BARRIO SAN ANTONIO</t>
        </is>
      </c>
      <c r="N607" t="n">
        <v>2019</v>
      </c>
      <c r="P607" t="inlineStr">
        <is>
          <t>PAGADO</t>
        </is>
      </c>
      <c r="Q607" t="inlineStr">
        <is>
          <t>PAGADO</t>
        </is>
      </c>
      <c r="R607" t="inlineStr">
        <is>
          <t>PAGADO</t>
        </is>
      </c>
      <c r="S607" t="inlineStr">
        <is>
          <t>PAGADO</t>
        </is>
      </c>
    </row>
    <row r="608">
      <c r="B608" s="423" t="n">
        <v>606</v>
      </c>
      <c r="C608" t="inlineStr">
        <is>
          <t>GEOVANNA GARCIA BRAMILLA</t>
        </is>
      </c>
      <c r="D608" s="540" t="n"/>
      <c r="E608" s="541" t="n"/>
      <c r="F608" s="423" t="n"/>
      <c r="G608" s="423" t="n"/>
      <c r="H608" s="423" t="n"/>
      <c r="J608" s="117" t="n"/>
      <c r="M608" t="inlineStr">
        <is>
          <t>15 PONIENTE 710, BARRIO SAN ANTONIO.</t>
        </is>
      </c>
      <c r="N608" t="n">
        <v>2019</v>
      </c>
      <c r="Q608" t="n"/>
    </row>
    <row r="609">
      <c r="B609" s="423" t="n">
        <v>607</v>
      </c>
      <c r="C609" t="inlineStr">
        <is>
          <t>IBAÑEZ LUNA GUADALUPE</t>
        </is>
      </c>
      <c r="D609" s="540" t="n"/>
      <c r="E609" s="541" t="n"/>
      <c r="F609" s="423" t="n"/>
      <c r="G609" s="423" t="n"/>
      <c r="H609" s="423" t="n"/>
      <c r="J609" s="117" t="n"/>
      <c r="M609" t="inlineStr">
        <is>
          <t>CALLE 19 SUR 1511, SAN ANTONIO TECAMACHALCO.  PUE.</t>
        </is>
      </c>
      <c r="N609" t="n">
        <v>2019</v>
      </c>
      <c r="Q609" t="inlineStr">
        <is>
          <t>PAGADO</t>
        </is>
      </c>
      <c r="R609" t="inlineStr">
        <is>
          <t>PAGADO</t>
        </is>
      </c>
      <c r="S609" t="inlineStr">
        <is>
          <t>PAGADO</t>
        </is>
      </c>
      <c r="T609" t="inlineStr">
        <is>
          <t>PAGADO</t>
        </is>
      </c>
    </row>
    <row r="610">
      <c r="B610" s="423" t="n">
        <v>608</v>
      </c>
      <c r="C610" t="inlineStr">
        <is>
          <t>ALEXIS FERNANDEZ MARTINEZ</t>
        </is>
      </c>
      <c r="D610" s="540" t="n"/>
      <c r="E610" s="541" t="n"/>
      <c r="F610" s="423" t="n"/>
      <c r="G610" s="423" t="n"/>
      <c r="H610" s="423" t="n"/>
      <c r="J610" s="117" t="n"/>
      <c r="M610" t="inlineStr">
        <is>
          <t>15 PONIENTE 17 SUR, SAN ANTONIO TECAMACHALCO</t>
        </is>
      </c>
      <c r="N610" t="n">
        <v>2020</v>
      </c>
      <c r="Q610" t="n"/>
    </row>
    <row r="611" customFormat="1" s="147">
      <c r="B611" s="145" t="n">
        <v>609</v>
      </c>
      <c r="C611" s="147" t="inlineStr">
        <is>
          <t>CANDIA ROSAS HECTOR</t>
        </is>
      </c>
      <c r="D611" s="664" t="n">
        <v>300</v>
      </c>
      <c r="E611" s="665" t="n"/>
      <c r="F611" s="145" t="n">
        <v>1</v>
      </c>
      <c r="G611" s="145" t="n"/>
      <c r="H611" s="145" t="n"/>
      <c r="I611" s="147" t="n"/>
      <c r="J611" s="148" t="n"/>
      <c r="M611" s="147" t="inlineStr">
        <is>
          <t>ENTRE LA 21 PONIENTE Y 7 SUR, SAN ANTONIO TECAMACHALCO</t>
        </is>
      </c>
      <c r="N611" s="147" t="n">
        <v>2020</v>
      </c>
      <c r="O611" s="147" t="inlineStr">
        <is>
          <t>PAGADO</t>
        </is>
      </c>
      <c r="P611" s="147" t="inlineStr">
        <is>
          <t>AGADO</t>
        </is>
      </c>
      <c r="Q611" s="147" t="inlineStr">
        <is>
          <t>PAGADO</t>
        </is>
      </c>
      <c r="R611" s="147" t="inlineStr">
        <is>
          <t>PAGADO</t>
        </is>
      </c>
    </row>
    <row r="612">
      <c r="B612" s="423" t="n">
        <v>610</v>
      </c>
      <c r="C612" t="inlineStr">
        <is>
          <t>GARCIA ROMAN JUAN MANUEL</t>
        </is>
      </c>
      <c r="D612" s="540" t="n"/>
      <c r="E612" s="541" t="n"/>
      <c r="F612" s="423" t="n"/>
      <c r="G612" s="423" t="n"/>
      <c r="H612" s="423" t="n"/>
      <c r="J612" s="117" t="n"/>
      <c r="M612" t="inlineStr">
        <is>
          <t>15 SUR # 1906</t>
        </is>
      </c>
      <c r="N612" t="n">
        <v>2019</v>
      </c>
      <c r="Q612" t="inlineStr">
        <is>
          <t>PAGADO</t>
        </is>
      </c>
      <c r="R612" t="inlineStr">
        <is>
          <t>PAGADO</t>
        </is>
      </c>
      <c r="S612" t="inlineStr">
        <is>
          <t>PAGADO</t>
        </is>
      </c>
      <c r="T612" t="inlineStr">
        <is>
          <t>PAGADO</t>
        </is>
      </c>
    </row>
    <row r="613">
      <c r="B613" s="423" t="n">
        <v>611</v>
      </c>
      <c r="C613" t="inlineStr">
        <is>
          <t>LETRAS SILVA JUAN IVAN</t>
        </is>
      </c>
      <c r="D613" s="540" t="n"/>
      <c r="E613" s="541" t="n"/>
      <c r="F613" s="423" t="n"/>
      <c r="G613" s="423" t="n"/>
      <c r="H613" s="423" t="n"/>
      <c r="J613" s="117" t="n"/>
      <c r="M613" t="inlineStr">
        <is>
          <t>CALLE 17 SUR 1706, BARRIO SAN ANTONIO</t>
        </is>
      </c>
      <c r="N613" t="n">
        <v>2019</v>
      </c>
      <c r="S613" t="inlineStr">
        <is>
          <t>PAGADO</t>
        </is>
      </c>
      <c r="T613" t="inlineStr">
        <is>
          <t>PAGADO</t>
        </is>
      </c>
    </row>
    <row r="614">
      <c r="B614" s="423" t="n">
        <v>612</v>
      </c>
      <c r="C614" t="inlineStr">
        <is>
          <t>BECERRA VALERIANO ALEXIS JOAQUIN</t>
        </is>
      </c>
      <c r="D614" s="540" t="n"/>
      <c r="E614" s="541" t="n"/>
      <c r="F614" s="423" t="n"/>
      <c r="G614" s="423" t="n"/>
      <c r="H614" s="423" t="n"/>
      <c r="J614" s="117" t="n"/>
      <c r="M614" t="inlineStr">
        <is>
          <t>15 SUR JUNTO AL CANAL</t>
        </is>
      </c>
      <c r="N614" t="n">
        <v>2019</v>
      </c>
      <c r="S614" t="inlineStr">
        <is>
          <t>PAGADO</t>
        </is>
      </c>
      <c r="T614" t="inlineStr">
        <is>
          <t>PAGADO</t>
        </is>
      </c>
      <c r="U614" t="inlineStr">
        <is>
          <t>PAGADO</t>
        </is>
      </c>
      <c r="V614" t="inlineStr">
        <is>
          <t>PAGADO</t>
        </is>
      </c>
      <c r="W614" t="inlineStr">
        <is>
          <t>PAGADO</t>
        </is>
      </c>
      <c r="X614" t="inlineStr">
        <is>
          <t>PAGADO</t>
        </is>
      </c>
    </row>
    <row r="615">
      <c r="B615" s="423" t="n">
        <v>613</v>
      </c>
      <c r="C615" t="inlineStr">
        <is>
          <t>ANGELES ISLAS CRUZ MARITZA</t>
        </is>
      </c>
      <c r="D615" s="540" t="n"/>
      <c r="E615" s="541" t="n"/>
      <c r="F615" s="423" t="n"/>
      <c r="G615" s="423" t="n"/>
      <c r="H615" s="423" t="n"/>
      <c r="J615" s="117" t="n"/>
      <c r="M615" t="inlineStr">
        <is>
          <t>11 SUR 1504 BARRIO SN ANTONIO</t>
        </is>
      </c>
      <c r="N615" t="n">
        <v>2019</v>
      </c>
      <c r="O615" t="inlineStr">
        <is>
          <t>PAGADO</t>
        </is>
      </c>
      <c r="P615" t="inlineStr">
        <is>
          <t>PAGADO</t>
        </is>
      </c>
      <c r="Q615" t="inlineStr">
        <is>
          <t>PAGADO</t>
        </is>
      </c>
      <c r="R615" t="inlineStr">
        <is>
          <t>PAGADO</t>
        </is>
      </c>
      <c r="S615" t="inlineStr">
        <is>
          <t>PAGADO</t>
        </is>
      </c>
      <c r="T615" t="inlineStr">
        <is>
          <t>PAGADO</t>
        </is>
      </c>
      <c r="U615" t="inlineStr">
        <is>
          <t>PAGADO</t>
        </is>
      </c>
      <c r="V615" t="inlineStr">
        <is>
          <t>PAGADO</t>
        </is>
      </c>
      <c r="W615" t="inlineStr">
        <is>
          <t>PAGADO</t>
        </is>
      </c>
    </row>
    <row r="616">
      <c r="A616" s="93" t="n"/>
      <c r="B616" s="91" t="n">
        <v>614</v>
      </c>
      <c r="C616" s="93" t="inlineStr">
        <is>
          <t>ENRIQUEZ DE LA CRUZ ANA FERNANDA</t>
        </is>
      </c>
      <c r="D616" s="667" t="n"/>
      <c r="E616" s="668" t="n"/>
      <c r="F616" s="91" t="n"/>
      <c r="G616" s="91" t="n"/>
      <c r="H616" s="91" t="n"/>
      <c r="I616" s="93" t="n"/>
      <c r="J616" s="94" t="n"/>
      <c r="K616" s="93" t="n"/>
      <c r="L616" s="93" t="n"/>
      <c r="M616" s="93" t="inlineStr">
        <is>
          <t>11 PONIENTE #1506, BARRIO SN ANTONIO</t>
        </is>
      </c>
      <c r="N616" s="93" t="n">
        <v>2019</v>
      </c>
      <c r="O616" s="93" t="n"/>
      <c r="P616" s="93" t="n"/>
      <c r="Q616" s="93" t="n"/>
      <c r="R616" s="93" t="n"/>
      <c r="S616" s="93" t="n"/>
      <c r="T616" s="93" t="n"/>
      <c r="U616" s="93" t="n"/>
      <c r="V616" s="93" t="n"/>
      <c r="W616" s="93" t="inlineStr">
        <is>
          <t>PAGADO</t>
        </is>
      </c>
      <c r="X616" s="93" t="inlineStr">
        <is>
          <t>PAGADO</t>
        </is>
      </c>
      <c r="Y616" s="93" t="inlineStr">
        <is>
          <t>PAGADO</t>
        </is>
      </c>
      <c r="Z616" s="93" t="inlineStr">
        <is>
          <t>PAGADO</t>
        </is>
      </c>
    </row>
    <row r="617">
      <c r="B617" s="124" t="n">
        <v>615</v>
      </c>
      <c r="C617" t="inlineStr">
        <is>
          <t xml:space="preserve"> MENDEZ CLEMENTE VALENTIN PASCUAL</t>
        </is>
      </c>
      <c r="D617" s="540" t="n"/>
      <c r="E617" s="541" t="n"/>
      <c r="F617" s="423" t="n">
        <v>1</v>
      </c>
      <c r="G617" s="423" t="n"/>
      <c r="H617" s="423" t="n"/>
      <c r="J617" s="117" t="n"/>
      <c r="M617" t="inlineStr">
        <is>
          <t>CALLE 17 SUR 1704, BARRIO SAN ANTONIO</t>
        </is>
      </c>
      <c r="N617" t="n">
        <v>2022</v>
      </c>
      <c r="O617" t="inlineStr">
        <is>
          <t>PAGADO</t>
        </is>
      </c>
      <c r="P617" t="inlineStr">
        <is>
          <t>PAGADO</t>
        </is>
      </c>
      <c r="Q617" t="inlineStr">
        <is>
          <t>PAGADO</t>
        </is>
      </c>
      <c r="R617" t="inlineStr">
        <is>
          <t>PAGADO</t>
        </is>
      </c>
      <c r="S617" t="inlineStr">
        <is>
          <t>PAGADO</t>
        </is>
      </c>
      <c r="T617" t="inlineStr">
        <is>
          <t>PAGADO</t>
        </is>
      </c>
    </row>
    <row r="618">
      <c r="B618" s="423" t="n">
        <v>616</v>
      </c>
      <c r="C618" t="inlineStr">
        <is>
          <t>BECERRA SANCHEZ  ELPIDIO</t>
        </is>
      </c>
      <c r="D618" s="540" t="n">
        <v>300</v>
      </c>
      <c r="E618" s="541" t="n">
        <v>150</v>
      </c>
      <c r="F618" s="423" t="n">
        <v>1</v>
      </c>
      <c r="G618" s="423" t="n"/>
      <c r="H618" s="423" t="n"/>
      <c r="J618" s="117" t="n"/>
      <c r="M618" t="inlineStr">
        <is>
          <t>17 SUR ENTRE 17 PTE Y CANAL</t>
        </is>
      </c>
      <c r="N618" t="n">
        <v>2020</v>
      </c>
      <c r="O618" t="inlineStr">
        <is>
          <t>PAGADO</t>
        </is>
      </c>
      <c r="P618" t="inlineStr">
        <is>
          <t>PAGADO</t>
        </is>
      </c>
      <c r="Q618" t="inlineStr">
        <is>
          <t>PAGADO</t>
        </is>
      </c>
      <c r="R618" t="inlineStr">
        <is>
          <t>PAGADO</t>
        </is>
      </c>
      <c r="S618" t="inlineStr">
        <is>
          <t>PAGADO</t>
        </is>
      </c>
      <c r="T618" t="inlineStr">
        <is>
          <t>PAGADO</t>
        </is>
      </c>
      <c r="U618" t="inlineStr">
        <is>
          <t>PAGADO</t>
        </is>
      </c>
      <c r="V618" t="inlineStr">
        <is>
          <t>PAGADO</t>
        </is>
      </c>
      <c r="W618" t="inlineStr">
        <is>
          <t>PAGADO</t>
        </is>
      </c>
    </row>
    <row r="619">
      <c r="B619" s="423" t="n">
        <v>617</v>
      </c>
      <c r="C619" t="inlineStr">
        <is>
          <t>FERNANDEZ SANTOS TERESA</t>
        </is>
      </c>
      <c r="D619" s="540" t="n">
        <v>300</v>
      </c>
      <c r="E619" s="541" t="n"/>
      <c r="F619" s="423" t="n">
        <v>1</v>
      </c>
      <c r="G619" s="423" t="n"/>
      <c r="H619" s="423" t="n"/>
      <c r="J619" s="117" t="n"/>
      <c r="M619" t="inlineStr">
        <is>
          <t>AV 15 PTE Y 17 Y19 SUR</t>
        </is>
      </c>
      <c r="N619" t="n">
        <v>2021</v>
      </c>
    </row>
    <row r="620">
      <c r="A620" t="inlineStr">
        <is>
          <t>CAMBIO DE DOMICILIO</t>
        </is>
      </c>
      <c r="B620" s="91" t="n">
        <v>618</v>
      </c>
      <c r="C620" s="93" t="inlineStr">
        <is>
          <t>LEON LOPEZ EFRAIN</t>
        </is>
      </c>
      <c r="D620" s="667" t="n"/>
      <c r="E620" s="668" t="n"/>
      <c r="F620" s="423" t="n"/>
      <c r="G620" s="423" t="n"/>
      <c r="H620" s="423" t="n"/>
      <c r="I620" t="n">
        <v>1</v>
      </c>
      <c r="J620" s="117" t="n"/>
      <c r="M620" t="inlineStr">
        <is>
          <t>AV. 17 PTE. 1710</t>
        </is>
      </c>
      <c r="N620" t="n">
        <v>2020</v>
      </c>
    </row>
    <row r="621">
      <c r="B621" s="124" t="n">
        <v>619</v>
      </c>
      <c r="C621" t="inlineStr">
        <is>
          <t>GUZMAN TRINIDAD TOMASA</t>
        </is>
      </c>
      <c r="D621" s="540" t="n">
        <v>300</v>
      </c>
      <c r="E621" s="541" t="n"/>
      <c r="F621" s="423" t="n">
        <v>1</v>
      </c>
      <c r="G621" s="423" t="n"/>
      <c r="H621" s="423" t="n"/>
      <c r="J621" s="117" t="n"/>
      <c r="M621" t="inlineStr">
        <is>
          <t>11 SUR ENTRE 21 Y 23 PTE. S/N</t>
        </is>
      </c>
      <c r="N621" t="n">
        <v>2022</v>
      </c>
      <c r="O621" t="inlineStr">
        <is>
          <t>PAGADO</t>
        </is>
      </c>
      <c r="P621" t="inlineStr">
        <is>
          <t>PAGADO</t>
        </is>
      </c>
      <c r="Q621" t="inlineStr">
        <is>
          <t>PAGADO</t>
        </is>
      </c>
      <c r="R621" t="inlineStr">
        <is>
          <t>PAGADO</t>
        </is>
      </c>
    </row>
    <row r="622">
      <c r="B622" s="124" t="n">
        <v>620</v>
      </c>
      <c r="C622" t="inlineStr">
        <is>
          <t>LEON LOPEZ PEDRO</t>
        </is>
      </c>
      <c r="D622" s="540" t="n">
        <v>300</v>
      </c>
      <c r="E622" s="541" t="n">
        <v>150</v>
      </c>
      <c r="F622" s="423" t="n">
        <v>1</v>
      </c>
      <c r="H622" s="423" t="n"/>
      <c r="J622" s="117" t="n"/>
      <c r="M622" t="inlineStr">
        <is>
          <t>19 SUR ENTRE 17 PTE. Y CANAL</t>
        </is>
      </c>
      <c r="N622" t="n">
        <v>2033</v>
      </c>
    </row>
    <row r="623">
      <c r="B623" s="423" t="n">
        <v>621</v>
      </c>
      <c r="C623" t="inlineStr">
        <is>
          <t>TELLEZ PELAEZ SAUL</t>
        </is>
      </c>
      <c r="D623" s="540" t="n"/>
      <c r="E623" s="541" t="n"/>
      <c r="F623" s="423" t="n"/>
      <c r="G623" s="423" t="n"/>
      <c r="H623" s="423" t="n"/>
      <c r="J623" s="117" t="n"/>
      <c r="M623" t="inlineStr">
        <is>
          <t>17 PONIENTE 1503</t>
        </is>
      </c>
      <c r="N623" t="n">
        <v>2020</v>
      </c>
      <c r="O623" t="inlineStr">
        <is>
          <t>PAGADO</t>
        </is>
      </c>
      <c r="P623" t="inlineStr">
        <is>
          <t>PAGADO</t>
        </is>
      </c>
      <c r="Q623" t="inlineStr">
        <is>
          <t>PAGADO</t>
        </is>
      </c>
    </row>
    <row r="624">
      <c r="B624" s="423" t="n">
        <v>622</v>
      </c>
      <c r="C624" t="inlineStr">
        <is>
          <t>GARCIA RODRIGUEZ NELY</t>
        </is>
      </c>
      <c r="D624" s="540" t="n"/>
      <c r="E624" s="541" t="n"/>
      <c r="F624" s="423" t="n">
        <v>1</v>
      </c>
      <c r="G624" s="423" t="n"/>
      <c r="H624" s="423" t="n"/>
      <c r="J624" s="117" t="n"/>
      <c r="M624" t="inlineStr">
        <is>
          <t>13 SUR No. ENTRE 15 Y 17 PONIENTE</t>
        </is>
      </c>
      <c r="N624" t="n">
        <v>2021</v>
      </c>
      <c r="R624" t="inlineStr">
        <is>
          <t>SE DA DE ALTA EN EL MES DE MARZO DE 2020.</t>
        </is>
      </c>
      <c r="Y624" t="inlineStr">
        <is>
          <t>PAGADO</t>
        </is>
      </c>
      <c r="Z624" t="inlineStr">
        <is>
          <t>PAGADO</t>
        </is>
      </c>
    </row>
    <row r="625">
      <c r="B625" s="423" t="n">
        <v>623</v>
      </c>
      <c r="C625" t="inlineStr">
        <is>
          <t>NIÑO PORRAS JESUS NOE</t>
        </is>
      </c>
      <c r="D625" s="540" t="n"/>
      <c r="E625" s="541" t="n"/>
      <c r="F625" s="423" t="n"/>
      <c r="G625" s="423" t="n"/>
      <c r="H625" s="423" t="n"/>
      <c r="J625" s="117" t="n"/>
      <c r="M625" t="inlineStr">
        <is>
          <t>AV. 15 PONIENTE 1909</t>
        </is>
      </c>
      <c r="N625" t="n">
        <v>2021</v>
      </c>
    </row>
    <row r="626">
      <c r="B626" s="423" t="n">
        <v>624</v>
      </c>
      <c r="C626" t="inlineStr">
        <is>
          <t>VILLEGAS NOGALES MARIA DEL CARMEN</t>
        </is>
      </c>
      <c r="D626" s="540" t="n"/>
      <c r="E626" s="541" t="n"/>
      <c r="F626" s="423" t="n"/>
      <c r="G626" s="423" t="n"/>
      <c r="H626" s="423" t="n"/>
      <c r="J626" s="117" t="n"/>
      <c r="M626" t="inlineStr">
        <is>
          <t>15 SUR 1904 ENTRE 19 Y 21 PONIENTE</t>
        </is>
      </c>
      <c r="N626" t="n">
        <v>2020</v>
      </c>
    </row>
    <row r="627">
      <c r="B627" s="91" t="n">
        <v>625</v>
      </c>
      <c r="C627" s="93" t="inlineStr">
        <is>
          <t>VALLADARES CASTRO JOSE</t>
        </is>
      </c>
      <c r="D627" s="667" t="n"/>
      <c r="E627" s="668" t="n"/>
      <c r="F627" s="423" t="n"/>
      <c r="G627" s="423" t="n"/>
      <c r="H627" s="423" t="n"/>
      <c r="J627" s="117" t="n"/>
      <c r="M627" t="inlineStr">
        <is>
          <t>PRIVADA DE LA 7 SUR ENTRE 19 Y 21 PONOENTE</t>
        </is>
      </c>
      <c r="N627" t="n">
        <v>2020</v>
      </c>
      <c r="O627" t="inlineStr">
        <is>
          <t>PAGADO</t>
        </is>
      </c>
      <c r="P627" t="inlineStr">
        <is>
          <t>PAGADO</t>
        </is>
      </c>
      <c r="Q627" t="inlineStr">
        <is>
          <t>PAGADO</t>
        </is>
      </c>
      <c r="R627" t="inlineStr">
        <is>
          <t>PAGADO</t>
        </is>
      </c>
      <c r="S627" t="inlineStr">
        <is>
          <t>PAGADO</t>
        </is>
      </c>
      <c r="T627" t="inlineStr">
        <is>
          <t>PAGADO</t>
        </is>
      </c>
    </row>
    <row r="628">
      <c r="B628" s="124" t="n">
        <v>626</v>
      </c>
      <c r="C628" t="inlineStr">
        <is>
          <t>SANDOVAL DE LA CRUZ ERICA</t>
        </is>
      </c>
      <c r="D628" s="540" t="n">
        <v>300</v>
      </c>
      <c r="E628" s="541" t="n">
        <v>150</v>
      </c>
      <c r="F628" s="423" t="n">
        <v>1</v>
      </c>
      <c r="G628" s="423" t="n"/>
      <c r="H628" s="423" t="n"/>
      <c r="J628" s="117" t="n"/>
      <c r="M628" t="inlineStr">
        <is>
          <t>CALLE 15 PONIENTE, ENTRE 15 Y 17 SUR PRIVADA</t>
        </is>
      </c>
      <c r="N628" t="n">
        <v>2023</v>
      </c>
    </row>
    <row r="629">
      <c r="B629" s="124" t="n">
        <v>627</v>
      </c>
      <c r="C629" t="inlineStr">
        <is>
          <t>MACHORRO MONTIEL PASCUAL</t>
        </is>
      </c>
      <c r="D629" s="540" t="n"/>
      <c r="E629" s="541" t="n"/>
      <c r="F629" s="423" t="n">
        <v>1</v>
      </c>
      <c r="G629" s="423" t="n"/>
      <c r="H629" s="423" t="n"/>
      <c r="J629" s="117" t="n"/>
      <c r="M629" t="inlineStr">
        <is>
          <t>CALLE 15 PONIENTE, ENTRE 13 Y 15 SUR</t>
        </is>
      </c>
      <c r="N629" t="n">
        <v>2022</v>
      </c>
    </row>
    <row r="630">
      <c r="B630" s="124" t="n">
        <v>628</v>
      </c>
      <c r="C630" t="inlineStr">
        <is>
          <t>MACHORRO MONTIEL RUBEN</t>
        </is>
      </c>
      <c r="D630" s="540" t="n">
        <v>300</v>
      </c>
      <c r="E630" s="541" t="n"/>
      <c r="F630" s="423" t="n">
        <v>2</v>
      </c>
      <c r="G630" s="423" t="n"/>
      <c r="H630" s="423" t="n"/>
      <c r="J630" s="117" t="n"/>
      <c r="M630" t="inlineStr">
        <is>
          <t>CALLE 15 PONIENTE, ENTRE 13 Y 15 SUR</t>
        </is>
      </c>
      <c r="N630" t="n">
        <v>2022</v>
      </c>
      <c r="O630" t="inlineStr">
        <is>
          <t>PAGADO 1</t>
        </is>
      </c>
      <c r="P630" t="inlineStr">
        <is>
          <t>PAGADO 1</t>
        </is>
      </c>
      <c r="Q630" t="inlineStr">
        <is>
          <t>PAGADO 1</t>
        </is>
      </c>
      <c r="R630" t="inlineStr">
        <is>
          <t>PAGADO 1</t>
        </is>
      </c>
      <c r="S630" t="inlineStr">
        <is>
          <t>PAGADO 1</t>
        </is>
      </c>
      <c r="T630" t="inlineStr">
        <is>
          <t>PAGADO 1</t>
        </is>
      </c>
      <c r="U630" t="inlineStr">
        <is>
          <t>PAGADO 1</t>
        </is>
      </c>
      <c r="V630" t="inlineStr">
        <is>
          <t>PAGADO 1</t>
        </is>
      </c>
      <c r="W630" t="inlineStr">
        <is>
          <t>PAGADO 1</t>
        </is>
      </c>
      <c r="X630" t="inlineStr">
        <is>
          <t>PAGADO 1</t>
        </is>
      </c>
      <c r="Y630" t="inlineStr">
        <is>
          <t>PAGADO 1</t>
        </is>
      </c>
      <c r="Z630" t="inlineStr">
        <is>
          <t>PAGADO 1</t>
        </is>
      </c>
    </row>
    <row r="631">
      <c r="B631" s="124" t="n">
        <v>629</v>
      </c>
      <c r="C631" t="inlineStr">
        <is>
          <t>MOLINA CORTES ELVIRA</t>
        </is>
      </c>
      <c r="D631" s="540" t="n">
        <v>300</v>
      </c>
      <c r="E631" s="541" t="n"/>
      <c r="F631" s="423" t="n">
        <v>1</v>
      </c>
      <c r="G631" s="423" t="n"/>
      <c r="H631" s="423" t="n"/>
      <c r="J631" s="117" t="n"/>
      <c r="M631" t="inlineStr">
        <is>
          <t>AVENIDA 17 PONIENTE S/N</t>
        </is>
      </c>
      <c r="N631" t="n">
        <v>2022</v>
      </c>
      <c r="O631" t="inlineStr">
        <is>
          <t>PAGADO</t>
        </is>
      </c>
      <c r="P631" t="inlineStr">
        <is>
          <t>PAGADO</t>
        </is>
      </c>
      <c r="Q631" t="inlineStr">
        <is>
          <t>PAGADO</t>
        </is>
      </c>
      <c r="R631" t="inlineStr">
        <is>
          <t>PAGADO</t>
        </is>
      </c>
      <c r="S631" t="inlineStr">
        <is>
          <t>PAGADO</t>
        </is>
      </c>
      <c r="T631" t="inlineStr">
        <is>
          <t>PAGADO</t>
        </is>
      </c>
      <c r="U631" t="inlineStr">
        <is>
          <t>PAGADO</t>
        </is>
      </c>
    </row>
    <row r="632">
      <c r="B632" s="124" t="n">
        <v>630</v>
      </c>
      <c r="C632" t="inlineStr">
        <is>
          <t>MOLINA CORTES SEBASTIANA</t>
        </is>
      </c>
      <c r="D632" s="540" t="n">
        <v>300</v>
      </c>
      <c r="E632" s="541" t="n">
        <v>150</v>
      </c>
      <c r="F632" s="423" t="n">
        <v>1</v>
      </c>
      <c r="G632" s="423" t="n"/>
      <c r="H632" s="423" t="n"/>
      <c r="J632" s="117" t="n"/>
      <c r="M632" t="inlineStr">
        <is>
          <t>AVENIDA 17 PONIENTE S/N</t>
        </is>
      </c>
      <c r="N632" t="n">
        <v>2022</v>
      </c>
    </row>
    <row r="633">
      <c r="B633" s="124" t="n">
        <v>631</v>
      </c>
      <c r="C633" t="inlineStr">
        <is>
          <t>NOTARIO ANDRADE MOISES</t>
        </is>
      </c>
      <c r="D633" s="540" t="n">
        <v>300</v>
      </c>
      <c r="E633" s="541" t="n">
        <v>150</v>
      </c>
      <c r="F633" s="423" t="n">
        <v>1</v>
      </c>
      <c r="G633" s="423" t="n"/>
      <c r="H633" s="423" t="n"/>
      <c r="J633" s="117" t="n"/>
      <c r="M633" t="inlineStr">
        <is>
          <t>LATERAL ENTRE LA 11 Y 13 SUR</t>
        </is>
      </c>
      <c r="N633" t="n">
        <v>2022</v>
      </c>
      <c r="O633" t="inlineStr">
        <is>
          <t>PAGADO</t>
        </is>
      </c>
      <c r="P633" t="inlineStr">
        <is>
          <t>PAGADO</t>
        </is>
      </c>
      <c r="Q633" t="inlineStr">
        <is>
          <t>PAGADO</t>
        </is>
      </c>
      <c r="R633" t="inlineStr">
        <is>
          <t>PAGADO</t>
        </is>
      </c>
      <c r="S633" t="inlineStr">
        <is>
          <t>PAGADO</t>
        </is>
      </c>
      <c r="T633" t="inlineStr">
        <is>
          <t>PAGADO</t>
        </is>
      </c>
    </row>
    <row r="634">
      <c r="B634" s="124" t="n">
        <v>632</v>
      </c>
      <c r="C634" t="inlineStr">
        <is>
          <t>VALENCIA VALENCIA MARGARITA</t>
        </is>
      </c>
      <c r="D634" s="540" t="n">
        <v>300</v>
      </c>
      <c r="E634" s="541" t="n">
        <v>150</v>
      </c>
      <c r="F634" s="423" t="n">
        <v>1</v>
      </c>
      <c r="G634" s="423" t="n"/>
      <c r="H634" s="423" t="n"/>
      <c r="J634" s="117" t="n"/>
      <c r="M634" t="inlineStr">
        <is>
          <t xml:space="preserve">15 PONIENTE ENTRE LA 9 Y 11 SUR </t>
        </is>
      </c>
      <c r="N634" t="n">
        <v>2022</v>
      </c>
      <c r="O634" t="inlineStr">
        <is>
          <t>PAGADO</t>
        </is>
      </c>
      <c r="P634" t="inlineStr">
        <is>
          <t>PAGADO</t>
        </is>
      </c>
      <c r="Q634" t="inlineStr">
        <is>
          <t>PAGADO</t>
        </is>
      </c>
      <c r="R634" t="inlineStr">
        <is>
          <t>PAGADO</t>
        </is>
      </c>
      <c r="S634" t="inlineStr">
        <is>
          <t>PAGADO</t>
        </is>
      </c>
      <c r="T634" t="inlineStr">
        <is>
          <t>PAGADO</t>
        </is>
      </c>
      <c r="U634" t="inlineStr">
        <is>
          <t>PAGADO</t>
        </is>
      </c>
    </row>
    <row r="635">
      <c r="B635" s="423" t="n">
        <v>633</v>
      </c>
      <c r="C635" t="inlineStr">
        <is>
          <t>JOFRE BARCENAS ADRIANA</t>
        </is>
      </c>
      <c r="D635" s="540" t="n">
        <v>300</v>
      </c>
      <c r="E635" s="541" t="n">
        <v>150</v>
      </c>
      <c r="F635" s="423" t="n">
        <v>1</v>
      </c>
      <c r="G635" s="423" t="n"/>
      <c r="H635" s="423" t="n"/>
      <c r="J635" s="117" t="n"/>
      <c r="M635" t="inlineStr">
        <is>
          <t>7 SUR ENTRE 15 Y 17 PTE.</t>
        </is>
      </c>
      <c r="N635" t="n">
        <v>2023</v>
      </c>
    </row>
    <row r="636">
      <c r="B636" s="124" t="n">
        <v>634</v>
      </c>
      <c r="C636" t="inlineStr">
        <is>
          <t>ALEJO FLORES BRAYAN</t>
        </is>
      </c>
      <c r="D636" s="540" t="n"/>
      <c r="E636" s="541" t="n"/>
      <c r="F636" s="423" t="n">
        <v>1</v>
      </c>
      <c r="G636" s="423" t="n"/>
      <c r="H636" s="423" t="n"/>
      <c r="J636" s="117" t="n"/>
      <c r="M636" t="inlineStr">
        <is>
          <t>13 SUR ENTRE 15 Y 17 PONIENTE S/N</t>
        </is>
      </c>
      <c r="N636" t="n">
        <v>2021</v>
      </c>
    </row>
    <row r="637">
      <c r="B637" s="124" t="n">
        <v>635</v>
      </c>
      <c r="C637" t="inlineStr">
        <is>
          <t>GARCIA SANCHEZ SILVIA</t>
        </is>
      </c>
      <c r="D637" s="540" t="n"/>
      <c r="E637" s="541" t="n"/>
      <c r="F637" s="423" t="n">
        <v>1</v>
      </c>
      <c r="G637" s="423" t="n"/>
      <c r="H637" s="423" t="n"/>
      <c r="J637" s="117" t="n"/>
      <c r="M637" t="inlineStr">
        <is>
          <t>PRIV 7 SUR ENTRE LA 21 Y 23 PONIENTE</t>
        </is>
      </c>
      <c r="N637" t="n">
        <v>2022</v>
      </c>
      <c r="O637" t="inlineStr">
        <is>
          <t>PAGADO</t>
        </is>
      </c>
      <c r="P637" t="inlineStr">
        <is>
          <t>PAGADO</t>
        </is>
      </c>
      <c r="Q637" t="inlineStr">
        <is>
          <t>PAGADO</t>
        </is>
      </c>
    </row>
    <row r="638">
      <c r="B638" s="124" t="n">
        <v>636</v>
      </c>
      <c r="C638" t="inlineStr">
        <is>
          <t>RODRIGUEZ MORALES MARGARITA</t>
        </is>
      </c>
      <c r="D638" s="540" t="n"/>
      <c r="E638" s="541" t="n"/>
      <c r="F638" s="423" t="n">
        <v>1</v>
      </c>
      <c r="G638" s="423" t="n"/>
      <c r="H638" s="423" t="n"/>
      <c r="J638" s="117" t="n"/>
      <c r="M638" t="inlineStr">
        <is>
          <t>PRIV 7 SUR ENTRE LA 21 Y 23 PONIENTE</t>
        </is>
      </c>
      <c r="N638" t="n">
        <v>2022</v>
      </c>
      <c r="O638" t="inlineStr">
        <is>
          <t>PAGADO</t>
        </is>
      </c>
    </row>
    <row r="639">
      <c r="B639" s="124" t="n">
        <v>637</v>
      </c>
      <c r="C639" t="inlineStr">
        <is>
          <t>BECERRA SANCHEZ MARIA OTILIA</t>
        </is>
      </c>
      <c r="D639" s="540" t="n"/>
      <c r="E639" s="541" t="n"/>
      <c r="F639" s="423" t="n">
        <v>1</v>
      </c>
      <c r="G639" s="423" t="n"/>
      <c r="H639" s="423" t="n"/>
      <c r="J639" s="117" t="n"/>
      <c r="M639" t="inlineStr">
        <is>
          <t>17 SUR NUM. 1509 BARRIO SAN ANTONIO</t>
        </is>
      </c>
      <c r="N639" t="n">
        <v>2021</v>
      </c>
    </row>
    <row r="640">
      <c r="B640" s="124" t="n">
        <v>638</v>
      </c>
      <c r="C640" t="inlineStr">
        <is>
          <t>SANCHEZ BERISTAIN JOSE ANTONIO</t>
        </is>
      </c>
      <c r="D640" s="540" t="n"/>
      <c r="E640" s="541" t="n"/>
      <c r="F640" s="423" t="n">
        <v>1</v>
      </c>
      <c r="G640" s="423" t="n"/>
      <c r="H640" s="423" t="n"/>
      <c r="J640" s="117" t="n"/>
      <c r="M640" t="inlineStr">
        <is>
          <t>9 SUR NUM. 1510-A, BARRIO SAN ANTONIO</t>
        </is>
      </c>
      <c r="N640" t="n">
        <v>2022</v>
      </c>
    </row>
    <row r="641">
      <c r="B641" s="124" t="n">
        <v>639</v>
      </c>
      <c r="C641" t="inlineStr">
        <is>
          <t>CRUZ LOPEZ MA. DE LOURDES</t>
        </is>
      </c>
      <c r="D641" s="540" t="n"/>
      <c r="E641" s="541" t="n"/>
      <c r="F641" s="423" t="n">
        <v>1</v>
      </c>
      <c r="G641" s="423" t="n"/>
      <c r="H641" s="423" t="n"/>
      <c r="J641" s="117" t="n"/>
      <c r="M641" t="inlineStr">
        <is>
          <t>13 PONIENTE NUM. 901-A, ENTRE 9 Y 11 SUR</t>
        </is>
      </c>
      <c r="N641" t="n">
        <v>2023</v>
      </c>
    </row>
    <row r="642">
      <c r="B642" s="423" t="n">
        <v>640</v>
      </c>
      <c r="C642" t="inlineStr">
        <is>
          <t>ANDRADE MONTIEL JUAN CARLOS</t>
        </is>
      </c>
      <c r="D642" s="540" t="n">
        <v>300</v>
      </c>
      <c r="E642" s="541" t="n">
        <v>150</v>
      </c>
      <c r="F642" s="423" t="n"/>
      <c r="G642" s="423" t="n"/>
      <c r="H642" s="423" t="n"/>
      <c r="J642" s="117" t="n"/>
      <c r="M642" t="inlineStr">
        <is>
          <t>15 PONIENTE Y 15 SUR NUM. 1503</t>
        </is>
      </c>
      <c r="N642" t="n">
        <v>2023</v>
      </c>
      <c r="O642" t="inlineStr">
        <is>
          <t>PAGADO</t>
        </is>
      </c>
      <c r="P642" t="inlineStr">
        <is>
          <t>PAGADO</t>
        </is>
      </c>
    </row>
    <row r="643">
      <c r="B643" s="423" t="n">
        <v>641</v>
      </c>
      <c r="C643" t="inlineStr">
        <is>
          <t>ANDRADE MONTIEL JOSE ANTONIO</t>
        </is>
      </c>
      <c r="D643" s="540" t="n"/>
      <c r="E643" s="541" t="n"/>
      <c r="F643" s="423" t="n"/>
      <c r="G643" s="423" t="n"/>
      <c r="H643" s="423" t="n"/>
      <c r="J643" s="117" t="n"/>
      <c r="M643" t="inlineStr">
        <is>
          <t>15 PONIENTE Y 15 SUR NUM. 1503</t>
        </is>
      </c>
      <c r="N643" t="n">
        <v>2022</v>
      </c>
      <c r="O643" t="inlineStr">
        <is>
          <t>PAGADO</t>
        </is>
      </c>
      <c r="P643" t="inlineStr">
        <is>
          <t>PAGADO</t>
        </is>
      </c>
      <c r="Q643" t="inlineStr">
        <is>
          <t>PAGADO</t>
        </is>
      </c>
      <c r="R643" t="inlineStr">
        <is>
          <t>PAGADO</t>
        </is>
      </c>
      <c r="S643" t="inlineStr">
        <is>
          <t>PAGADO</t>
        </is>
      </c>
      <c r="T643" t="inlineStr">
        <is>
          <t>PAGADO</t>
        </is>
      </c>
      <c r="U643" t="inlineStr">
        <is>
          <t>PAGADO</t>
        </is>
      </c>
      <c r="V643" t="inlineStr">
        <is>
          <t>PAGADO</t>
        </is>
      </c>
      <c r="W643" t="inlineStr">
        <is>
          <t>PAGADO</t>
        </is>
      </c>
      <c r="X643" t="inlineStr">
        <is>
          <t>PAGADO</t>
        </is>
      </c>
    </row>
    <row r="644">
      <c r="B644" s="124" t="n">
        <v>642</v>
      </c>
      <c r="C644" t="inlineStr">
        <is>
          <t>CRUZ SANTOS VERONICA</t>
        </is>
      </c>
      <c r="D644" s="540" t="n"/>
      <c r="E644" s="541" t="n"/>
      <c r="F644" s="423" t="n">
        <v>1</v>
      </c>
      <c r="G644" s="423" t="n"/>
      <c r="H644" s="423" t="n"/>
      <c r="J644" s="117" t="n"/>
      <c r="M644" t="inlineStr">
        <is>
          <t>15 PONIENTE  704 CARRET TML XOCHITLAN</t>
        </is>
      </c>
      <c r="N644" t="n">
        <v>2021</v>
      </c>
      <c r="O644" t="inlineStr">
        <is>
          <t>PAGADO</t>
        </is>
      </c>
      <c r="P644" t="inlineStr">
        <is>
          <t>PAGADO</t>
        </is>
      </c>
      <c r="Q644" t="inlineStr">
        <is>
          <t>PAGADO</t>
        </is>
      </c>
      <c r="R644" t="inlineStr">
        <is>
          <t>PAGADO</t>
        </is>
      </c>
      <c r="S644" t="inlineStr">
        <is>
          <t>PAGADO</t>
        </is>
      </c>
      <c r="T644" t="inlineStr">
        <is>
          <t>PAGADO</t>
        </is>
      </c>
      <c r="U644" t="inlineStr">
        <is>
          <t>PAGADO</t>
        </is>
      </c>
    </row>
    <row r="645">
      <c r="B645" s="124" t="n">
        <v>643</v>
      </c>
      <c r="C645" t="inlineStr">
        <is>
          <t>RODRIGUEZ CASTRO RUBEN</t>
        </is>
      </c>
      <c r="D645" s="540" t="n">
        <v>300</v>
      </c>
      <c r="E645" s="541" t="n">
        <v>150</v>
      </c>
      <c r="F645" s="423" t="n">
        <v>1</v>
      </c>
      <c r="G645" s="423" t="n"/>
      <c r="H645" s="423" t="n"/>
      <c r="J645" s="117" t="n"/>
      <c r="M645" t="inlineStr">
        <is>
          <t>23 PONIENTE ENTRE LA 13 Y 15 SUR</t>
        </is>
      </c>
      <c r="N645" t="n">
        <v>2023</v>
      </c>
    </row>
    <row r="646">
      <c r="B646" s="124" t="n">
        <v>644</v>
      </c>
      <c r="C646" t="inlineStr">
        <is>
          <t>CANDIA ROSAS GABRIELA</t>
        </is>
      </c>
      <c r="D646" s="540" t="n">
        <v>300</v>
      </c>
      <c r="E646" s="541" t="n"/>
      <c r="F646" s="423" t="n">
        <v>1</v>
      </c>
      <c r="G646" s="423" t="n"/>
      <c r="H646" s="423" t="n"/>
      <c r="J646" s="117" t="n"/>
      <c r="M646" t="inlineStr">
        <is>
          <t>PRIV. DE LA 7 SUR Y 21 PONIENTE</t>
        </is>
      </c>
      <c r="N646" t="n">
        <v>2023</v>
      </c>
    </row>
    <row r="647">
      <c r="B647" s="423" t="n">
        <v>645</v>
      </c>
      <c r="C647" t="inlineStr">
        <is>
          <t>ROSAS ROSAS MARIA DEL JESUS</t>
        </is>
      </c>
      <c r="D647" s="540" t="n"/>
      <c r="E647" s="541" t="n"/>
      <c r="F647" s="423" t="n"/>
      <c r="G647" s="423" t="n"/>
      <c r="H647" s="423" t="n"/>
      <c r="J647" s="117" t="n"/>
      <c r="M647" t="inlineStr">
        <is>
          <t>17 PONIENTE 1702</t>
        </is>
      </c>
      <c r="N647" t="n">
        <v>2023</v>
      </c>
    </row>
    <row r="648">
      <c r="B648" s="423" t="n">
        <v>646</v>
      </c>
      <c r="C648" t="inlineStr">
        <is>
          <t>RODRIGUEZ CANO JUSTINA</t>
        </is>
      </c>
      <c r="D648" s="540" t="n">
        <v>300</v>
      </c>
      <c r="E648" s="541" t="n">
        <v>150</v>
      </c>
      <c r="F648" s="423" t="n"/>
      <c r="G648" s="423" t="n"/>
      <c r="H648" s="423" t="n"/>
      <c r="J648" s="117" t="n"/>
      <c r="M648" t="inlineStr">
        <is>
          <t>PRIV. SIN NOMBRE EN LA 15 PONIENTE S/N BARRIO SAN ANTONIO TECAMACHALCO PUE.</t>
        </is>
      </c>
      <c r="N648" t="n">
        <v>2022</v>
      </c>
    </row>
  </sheetData>
  <autoFilter ref="A1:Z648"/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31" sqref="A31"/>
    </sheetView>
  </sheetViews>
  <sheetFormatPr baseColWidth="10" defaultColWidth="10.7109375" defaultRowHeight="15"/>
  <cols>
    <col width="34.140625" customWidth="1" style="308" min="3" max="3"/>
    <col width="8.85546875" bestFit="1" customWidth="1" style="308" min="4" max="4"/>
    <col width="6.140625" bestFit="1" customWidth="1" style="308" min="5" max="5"/>
  </cols>
  <sheetData>
    <row r="1" ht="26.25" customHeight="1" s="308">
      <c r="B1" s="515" t="inlineStr">
        <is>
          <t>TOMAS ENTREGADAS 2020-2021</t>
        </is>
      </c>
      <c r="C1" s="677" t="n"/>
      <c r="D1" s="677" t="n"/>
      <c r="E1" s="677" t="n"/>
      <c r="F1" s="678" t="n"/>
    </row>
    <row r="2">
      <c r="B2" s="195" t="inlineStr">
        <is>
          <t>USUARIO</t>
        </is>
      </c>
      <c r="C2" s="195" t="inlineStr">
        <is>
          <t>NOMBRE</t>
        </is>
      </c>
      <c r="D2" s="195" t="inlineStr">
        <is>
          <t>DRENAJE</t>
        </is>
      </c>
      <c r="E2" s="195" t="inlineStr">
        <is>
          <t>AGUA</t>
        </is>
      </c>
      <c r="F2" s="126" t="inlineStr">
        <is>
          <t>AGUA-DRENAJE</t>
        </is>
      </c>
    </row>
    <row r="3">
      <c r="B3" s="127" t="n">
        <v>25</v>
      </c>
      <c r="C3" s="195" t="inlineStr">
        <is>
          <t xml:space="preserve">AVELINO ALEJO DANIEL </t>
        </is>
      </c>
      <c r="D3" s="195" t="inlineStr">
        <is>
          <t>X</t>
        </is>
      </c>
      <c r="E3" s="195" t="n"/>
      <c r="F3" s="195" t="n"/>
    </row>
    <row r="4">
      <c r="B4" s="127" t="n">
        <v>34</v>
      </c>
      <c r="C4" s="195" t="inlineStr">
        <is>
          <t>AVELINO NOTARIO GILBERTO</t>
        </is>
      </c>
      <c r="D4" s="195" t="n"/>
      <c r="E4" s="195" t="inlineStr">
        <is>
          <t>X</t>
        </is>
      </c>
      <c r="F4" s="195" t="n"/>
    </row>
    <row r="5">
      <c r="B5" s="127" t="n">
        <v>51</v>
      </c>
      <c r="C5" s="195" t="inlineStr">
        <is>
          <t>AVELINO SANTOS GRICELDA</t>
        </is>
      </c>
      <c r="D5" s="195" t="n"/>
      <c r="E5" s="195" t="n"/>
      <c r="F5" s="195" t="inlineStr">
        <is>
          <t>X</t>
        </is>
      </c>
    </row>
    <row r="6">
      <c r="B6" s="127" t="n">
        <v>60</v>
      </c>
      <c r="C6" s="195" t="inlineStr">
        <is>
          <t>BENITEZ RAMOS MARIA CONCEPCION</t>
        </is>
      </c>
      <c r="D6" s="195" t="inlineStr">
        <is>
          <t>X</t>
        </is>
      </c>
      <c r="E6" s="195" t="n"/>
      <c r="F6" s="195" t="n"/>
    </row>
    <row r="7">
      <c r="B7" s="127" t="n">
        <v>178</v>
      </c>
      <c r="C7" s="195" t="inlineStr">
        <is>
          <t>PELAEZ JUAREZ MA. DE LOURDES</t>
        </is>
      </c>
      <c r="D7" s="195" t="inlineStr">
        <is>
          <t>X</t>
        </is>
      </c>
      <c r="E7" s="195" t="n"/>
      <c r="F7" s="195" t="n"/>
    </row>
    <row r="8">
      <c r="B8" s="127" t="n">
        <v>197</v>
      </c>
      <c r="C8" s="195" t="inlineStr">
        <is>
          <t>LEON RODRIGUEZ GABRIELA</t>
        </is>
      </c>
      <c r="D8" s="195" t="n"/>
      <c r="E8" s="195" t="n"/>
      <c r="F8" s="195" t="inlineStr">
        <is>
          <t>X</t>
        </is>
      </c>
    </row>
    <row r="9">
      <c r="B9" s="127" t="n">
        <v>277</v>
      </c>
      <c r="C9" s="195" t="inlineStr">
        <is>
          <t>MORALES DE LOS SANTOS MARTHA</t>
        </is>
      </c>
      <c r="D9" s="195" t="n"/>
      <c r="E9" s="195" t="n"/>
      <c r="F9" s="195" t="inlineStr">
        <is>
          <t>X</t>
        </is>
      </c>
    </row>
    <row r="10">
      <c r="B10" s="127" t="n">
        <v>369</v>
      </c>
      <c r="C10" s="195" t="inlineStr">
        <is>
          <t>RODRIGUEZ MALDONADO GABINO</t>
        </is>
      </c>
      <c r="D10" s="195" t="n"/>
      <c r="E10" s="195" t="n"/>
      <c r="F10" s="195" t="inlineStr">
        <is>
          <t>X</t>
        </is>
      </c>
    </row>
    <row r="11">
      <c r="B11" s="127" t="n">
        <v>373</v>
      </c>
      <c r="C11" s="195" t="inlineStr">
        <is>
          <t>RODRIGUEZ MALDONADO VIRGINIA</t>
        </is>
      </c>
      <c r="D11" s="195" t="n"/>
      <c r="E11" s="195" t="n"/>
      <c r="F11" s="195" t="inlineStr">
        <is>
          <t>X</t>
        </is>
      </c>
    </row>
    <row r="12">
      <c r="B12" s="127" t="n">
        <v>437</v>
      </c>
      <c r="C12" s="195" t="inlineStr">
        <is>
          <t xml:space="preserve">ROSAS LUNA MANUEL </t>
        </is>
      </c>
      <c r="D12" s="195" t="inlineStr">
        <is>
          <t>X</t>
        </is>
      </c>
      <c r="E12" s="195" t="n"/>
      <c r="F12" s="195" t="n"/>
    </row>
    <row r="13">
      <c r="B13" s="127" t="n">
        <v>439</v>
      </c>
      <c r="C13" s="195" t="inlineStr">
        <is>
          <t>FERNANDEZ SANTOS MARIBEL</t>
        </is>
      </c>
      <c r="D13" s="195" t="n"/>
      <c r="E13" s="195" t="n"/>
      <c r="F13" s="195" t="inlineStr">
        <is>
          <t>X</t>
        </is>
      </c>
    </row>
    <row r="14">
      <c r="B14" s="127" t="n">
        <v>471</v>
      </c>
      <c r="C14" s="195" t="inlineStr">
        <is>
          <t>SANCHEZ VARGAS DIANA LAURA</t>
        </is>
      </c>
      <c r="D14" s="195" t="n"/>
      <c r="E14" s="195" t="n"/>
      <c r="F14" s="195" t="inlineStr">
        <is>
          <t>X</t>
        </is>
      </c>
    </row>
    <row r="15">
      <c r="B15" s="127" t="n">
        <v>497</v>
      </c>
      <c r="C15" s="195" t="inlineStr">
        <is>
          <t>SANTOS MARTINEZ GUILIANI CLAUDIA</t>
        </is>
      </c>
      <c r="D15" s="195" t="n"/>
      <c r="E15" s="195" t="n"/>
      <c r="F15" s="195" t="inlineStr">
        <is>
          <t>X</t>
        </is>
      </c>
    </row>
    <row r="16">
      <c r="B16" s="127" t="n">
        <v>514</v>
      </c>
      <c r="C16" s="195" t="inlineStr">
        <is>
          <t>SANTOS ZAMORA YOLANDA</t>
        </is>
      </c>
      <c r="D16" s="195" t="n"/>
      <c r="E16" s="195" t="n"/>
      <c r="F16" s="195" t="inlineStr">
        <is>
          <t>X</t>
        </is>
      </c>
    </row>
    <row r="17">
      <c r="B17" s="127" t="n">
        <v>556</v>
      </c>
      <c r="C17" s="195" t="inlineStr">
        <is>
          <t>VILLAFAN LEON ARACELI</t>
        </is>
      </c>
      <c r="D17" s="195" t="n"/>
      <c r="E17" s="195" t="n"/>
      <c r="F17" s="195" t="inlineStr">
        <is>
          <t>X</t>
        </is>
      </c>
    </row>
    <row r="18">
      <c r="B18" s="127" t="n">
        <v>557</v>
      </c>
      <c r="C18" s="195" t="inlineStr">
        <is>
          <t>VILLAFAN LEON CECILIA</t>
        </is>
      </c>
      <c r="D18" s="195" t="n"/>
      <c r="E18" s="195" t="inlineStr">
        <is>
          <t>X</t>
        </is>
      </c>
      <c r="F18" s="195" t="n"/>
    </row>
    <row r="19">
      <c r="B19" s="127" t="n">
        <v>560</v>
      </c>
      <c r="C19" s="195" t="inlineStr">
        <is>
          <t>VILLAFAN LEON OSCAR</t>
        </is>
      </c>
      <c r="D19" s="195" t="n"/>
      <c r="E19" s="195" t="n"/>
      <c r="F19" s="195" t="inlineStr">
        <is>
          <t>X</t>
        </is>
      </c>
    </row>
    <row r="20">
      <c r="B20" s="127" t="n">
        <v>566</v>
      </c>
      <c r="C20" s="195" t="inlineStr">
        <is>
          <t>ZAYAGOS GUEVARA MIGUEL</t>
        </is>
      </c>
      <c r="D20" s="195" t="inlineStr">
        <is>
          <t>X</t>
        </is>
      </c>
      <c r="E20" s="195" t="n"/>
      <c r="F20" s="195" t="n"/>
    </row>
    <row r="21">
      <c r="B21" s="127" t="n">
        <v>585</v>
      </c>
      <c r="C21" s="195" t="inlineStr">
        <is>
          <t xml:space="preserve">ROSAS MOLINA DELFINO </t>
        </is>
      </c>
      <c r="D21" s="195" t="n"/>
      <c r="E21" s="195" t="n"/>
      <c r="F21" s="195" t="inlineStr">
        <is>
          <t>X</t>
        </is>
      </c>
    </row>
    <row r="22">
      <c r="B22" s="127" t="n">
        <v>596</v>
      </c>
      <c r="C22" s="195" t="inlineStr">
        <is>
          <t>RODRIGUEZ VELEZ ALBERTO</t>
        </is>
      </c>
      <c r="D22" s="195" t="n"/>
      <c r="E22" s="195" t="inlineStr">
        <is>
          <t>X</t>
        </is>
      </c>
      <c r="F22" s="195" t="n"/>
    </row>
    <row r="23">
      <c r="B23" s="127" t="n">
        <v>600</v>
      </c>
      <c r="C23" s="195" t="inlineStr">
        <is>
          <t>LEON RODRIGUEZ LORENA</t>
        </is>
      </c>
      <c r="D23" s="195" t="n"/>
      <c r="E23" s="195" t="n"/>
      <c r="F23" s="195" t="inlineStr">
        <is>
          <t>X</t>
        </is>
      </c>
    </row>
    <row r="24">
      <c r="B24" s="127" t="n">
        <v>615</v>
      </c>
      <c r="C24" s="195" t="inlineStr">
        <is>
          <t xml:space="preserve"> MENDEZ CLEMENTE VALENTIN PASCUAL</t>
        </is>
      </c>
      <c r="D24" s="195" t="n"/>
      <c r="E24" s="195" t="inlineStr">
        <is>
          <t>X</t>
        </is>
      </c>
      <c r="F24" s="195" t="n"/>
    </row>
    <row r="25">
      <c r="B25" s="127" t="n">
        <v>619</v>
      </c>
      <c r="C25" s="195" t="inlineStr">
        <is>
          <t>GUZMAN TRINIDAD TOMASA</t>
        </is>
      </c>
      <c r="D25" s="195" t="n"/>
      <c r="E25" s="195" t="n"/>
      <c r="F25" s="195" t="inlineStr">
        <is>
          <t>X</t>
        </is>
      </c>
    </row>
    <row r="26">
      <c r="B26" s="127" t="n">
        <v>620</v>
      </c>
      <c r="C26" s="195" t="inlineStr">
        <is>
          <t>LEON LOPEZ PEDRO</t>
        </is>
      </c>
      <c r="D26" s="195" t="n"/>
      <c r="E26" s="195" t="n"/>
      <c r="F26" s="195" t="inlineStr">
        <is>
          <t>X</t>
        </is>
      </c>
    </row>
    <row r="27">
      <c r="B27" s="127" t="n">
        <v>626</v>
      </c>
      <c r="C27" s="195" t="inlineStr">
        <is>
          <t>SANDOVAL DE LA CRUZ ERICA</t>
        </is>
      </c>
      <c r="D27" s="195" t="n"/>
      <c r="E27" s="195" t="n"/>
      <c r="F27" s="195" t="inlineStr">
        <is>
          <t>X</t>
        </is>
      </c>
    </row>
    <row r="28">
      <c r="B28" s="127" t="n">
        <v>627</v>
      </c>
      <c r="C28" s="195" t="inlineStr">
        <is>
          <t>MACHORRO MONTIEL PASCUAL</t>
        </is>
      </c>
      <c r="D28" s="195" t="n"/>
      <c r="E28" s="195" t="n"/>
      <c r="F28" s="195" t="inlineStr">
        <is>
          <t>X</t>
        </is>
      </c>
    </row>
    <row r="29">
      <c r="B29" s="127" t="n">
        <v>628</v>
      </c>
      <c r="C29" s="195" t="inlineStr">
        <is>
          <t>MACHORRO MONTIEL RUBEN</t>
        </is>
      </c>
      <c r="D29" s="195" t="n"/>
      <c r="E29" s="195" t="n"/>
      <c r="F29" s="195" t="inlineStr">
        <is>
          <t>X</t>
        </is>
      </c>
    </row>
    <row r="30">
      <c r="B30" s="127" t="n">
        <v>629</v>
      </c>
      <c r="C30" s="195" t="inlineStr">
        <is>
          <t>MOLINA CORTES ELVIRA</t>
        </is>
      </c>
      <c r="D30" s="195" t="n"/>
      <c r="E30" s="195" t="n"/>
      <c r="F30" s="195" t="inlineStr">
        <is>
          <t>X</t>
        </is>
      </c>
    </row>
    <row r="31">
      <c r="B31" s="127" t="n">
        <v>630</v>
      </c>
      <c r="C31" s="195" t="inlineStr">
        <is>
          <t>MOLINA CORTES SEBASTIANA</t>
        </is>
      </c>
      <c r="D31" s="195" t="n"/>
      <c r="E31" s="195" t="n"/>
      <c r="F31" s="195" t="inlineStr">
        <is>
          <t>X</t>
        </is>
      </c>
    </row>
    <row r="32">
      <c r="B32" s="127" t="n">
        <v>631</v>
      </c>
      <c r="C32" s="195" t="inlineStr">
        <is>
          <t>NOTARIO ANDRADE MOISES</t>
        </is>
      </c>
      <c r="D32" s="195" t="n"/>
      <c r="E32" s="195" t="n"/>
      <c r="F32" s="195" t="inlineStr">
        <is>
          <t>X</t>
        </is>
      </c>
    </row>
    <row r="33">
      <c r="B33" s="127" t="n">
        <v>632</v>
      </c>
      <c r="C33" s="195" t="inlineStr">
        <is>
          <t>VALENCIA VALENCIA MARGARITA</t>
        </is>
      </c>
      <c r="D33" s="195" t="n"/>
      <c r="E33" s="195" t="n"/>
      <c r="F33" s="195" t="inlineStr">
        <is>
          <t>X</t>
        </is>
      </c>
    </row>
    <row r="34">
      <c r="B34" s="127" t="n">
        <v>634</v>
      </c>
      <c r="C34" s="195" t="inlineStr">
        <is>
          <t>ALEJO FLORES BRAYAN</t>
        </is>
      </c>
      <c r="D34" s="195" t="n"/>
      <c r="E34" s="195" t="n"/>
      <c r="F34" s="195" t="inlineStr">
        <is>
          <t>X</t>
        </is>
      </c>
    </row>
    <row r="35">
      <c r="B35" s="127" t="n">
        <v>635</v>
      </c>
      <c r="C35" s="195" t="inlineStr">
        <is>
          <t>GARCIA SANCHEZ SILVIA</t>
        </is>
      </c>
      <c r="D35" s="195" t="n"/>
      <c r="E35" s="195" t="n"/>
      <c r="F35" s="195" t="inlineStr">
        <is>
          <t>X</t>
        </is>
      </c>
    </row>
    <row r="36">
      <c r="B36" s="127" t="n">
        <v>636</v>
      </c>
      <c r="C36" s="195" t="inlineStr">
        <is>
          <t>RODRIGUEZ MORALES MARGARITA</t>
        </is>
      </c>
      <c r="D36" s="195" t="n"/>
      <c r="E36" s="195" t="n"/>
      <c r="F36" s="195" t="inlineStr">
        <is>
          <t>X</t>
        </is>
      </c>
    </row>
    <row r="37">
      <c r="B37" s="127" t="n">
        <v>637</v>
      </c>
      <c r="C37" s="195" t="inlineStr">
        <is>
          <t>BECERRA SANCHEZ MARIA OTILIA</t>
        </is>
      </c>
      <c r="D37" s="195" t="n"/>
      <c r="E37" s="195" t="n"/>
      <c r="F37" s="195" t="inlineStr">
        <is>
          <t>X</t>
        </is>
      </c>
    </row>
    <row r="38">
      <c r="B38" s="127" t="n">
        <v>638</v>
      </c>
      <c r="C38" s="195" t="inlineStr">
        <is>
          <t>SANCHEZ BERISTAIN JOSE ANTONIO</t>
        </is>
      </c>
      <c r="D38" s="195" t="n"/>
      <c r="E38" s="195" t="n"/>
      <c r="F38" s="195" t="inlineStr">
        <is>
          <t>X</t>
        </is>
      </c>
    </row>
    <row r="39">
      <c r="B39" s="127" t="n">
        <v>639</v>
      </c>
      <c r="C39" s="195" t="inlineStr">
        <is>
          <t>CRUZ LOPEZ MA. DE LOURDES</t>
        </is>
      </c>
      <c r="D39" s="195" t="n"/>
      <c r="E39" s="195" t="n"/>
      <c r="F39" s="195" t="inlineStr">
        <is>
          <t>X</t>
        </is>
      </c>
    </row>
    <row r="40">
      <c r="B40" s="127" t="n">
        <v>642</v>
      </c>
      <c r="C40" s="195" t="inlineStr">
        <is>
          <t>CRUZ SANTOS VERONICA</t>
        </is>
      </c>
      <c r="D40" s="195" t="n"/>
      <c r="E40" s="195" t="n"/>
      <c r="F40" s="195" t="inlineStr">
        <is>
          <t>X</t>
        </is>
      </c>
    </row>
    <row r="41">
      <c r="B41" s="127" t="n">
        <v>643</v>
      </c>
      <c r="C41" s="195" t="inlineStr">
        <is>
          <t>RODRIGUEZ CASTRO RUBEN</t>
        </is>
      </c>
      <c r="D41" s="195" t="n"/>
      <c r="E41" s="195" t="n"/>
      <c r="F41" s="195" t="inlineStr">
        <is>
          <t>X</t>
        </is>
      </c>
    </row>
    <row r="42">
      <c r="B42" s="127" t="n">
        <v>644</v>
      </c>
      <c r="C42" s="195" t="inlineStr">
        <is>
          <t>CANDIA ROSAS GABRIELA</t>
        </is>
      </c>
      <c r="D42" s="195" t="n"/>
      <c r="E42" s="195" t="n"/>
      <c r="F42" s="195" t="inlineStr">
        <is>
          <t>X</t>
        </is>
      </c>
    </row>
  </sheetData>
  <mergeCells count="1">
    <mergeCell ref="B1:F1"/>
  </mergeCells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6"/>
  <sheetViews>
    <sheetView topLeftCell="A4" workbookViewId="0">
      <selection activeCell="D24" sqref="D24"/>
    </sheetView>
  </sheetViews>
  <sheetFormatPr baseColWidth="10" defaultColWidth="11.42578125" defaultRowHeight="15"/>
  <cols>
    <col width="10.5703125" customWidth="1" style="407" min="1" max="1"/>
    <col width="16.42578125" customWidth="1" style="407" min="2" max="2"/>
    <col width="27.42578125" customWidth="1" style="407" min="3" max="3"/>
    <col width="10.5703125" customWidth="1" style="407" min="4" max="4"/>
    <col width="8.7109375" customWidth="1" style="407" min="5" max="5"/>
    <col width="7.140625" customWidth="1" style="407" min="6" max="6"/>
    <col width="15" customWidth="1" style="407" min="7" max="7"/>
    <col width="12.28515625" customWidth="1" style="407" min="8" max="8"/>
    <col width="14" customWidth="1" style="407" min="9" max="9"/>
    <col width="9.85546875" customWidth="1" style="407" min="10" max="10"/>
    <col width="6.5703125" customWidth="1" style="407" min="11" max="11"/>
    <col width="11.42578125" customWidth="1" style="407" min="12" max="16384"/>
  </cols>
  <sheetData>
    <row r="1">
      <c r="A1" s="482" t="n"/>
      <c r="B1" s="407" t="n"/>
      <c r="C1" s="407" t="n"/>
      <c r="D1" s="407" t="n"/>
      <c r="E1" s="407" t="n"/>
      <c r="F1" s="407" t="n"/>
      <c r="G1" s="407" t="n"/>
      <c r="H1" s="407" t="n"/>
      <c r="I1" s="407" t="n"/>
      <c r="J1" s="407" t="n"/>
      <c r="K1" s="407" t="n"/>
    </row>
    <row r="2">
      <c r="A2" s="407" t="n"/>
      <c r="B2" s="407" t="n"/>
      <c r="C2" s="407" t="n"/>
      <c r="D2" s="407" t="n"/>
      <c r="E2" s="407" t="n"/>
      <c r="F2" s="407" t="n"/>
      <c r="G2" s="407" t="n"/>
      <c r="H2" s="407" t="n"/>
      <c r="I2" s="407" t="n"/>
      <c r="J2" s="407" t="n"/>
      <c r="K2" s="407" t="n"/>
    </row>
    <row r="3" ht="20.25" customHeight="1" s="308">
      <c r="A3" s="24" t="n"/>
      <c r="B3" s="24" t="n"/>
      <c r="C3" s="24" t="n"/>
      <c r="D3" s="445" t="inlineStr">
        <is>
          <t>COMITÉ DE AGUA POTABLE Y DRENAJE</t>
        </is>
      </c>
      <c r="E3" s="407" t="n"/>
      <c r="F3" s="407" t="n"/>
      <c r="G3" s="407" t="n"/>
      <c r="H3" s="407" t="n"/>
      <c r="I3" s="407" t="n"/>
      <c r="J3" s="407" t="n"/>
      <c r="K3" s="407" t="n"/>
    </row>
    <row r="4" ht="20.25" customHeight="1" s="308">
      <c r="A4" s="24" t="n"/>
      <c r="B4" s="24" t="n"/>
      <c r="C4" s="24" t="n"/>
      <c r="D4" s="445" t="inlineStr">
        <is>
          <t xml:space="preserve"> DEL BARRIO DE SAN ANTONIO TECAMACHALCO, PUE.</t>
        </is>
      </c>
      <c r="E4" s="407" t="n"/>
      <c r="F4" s="407" t="n"/>
      <c r="G4" s="407" t="n"/>
      <c r="H4" s="407" t="n"/>
      <c r="I4" s="407" t="n"/>
      <c r="J4" s="407" t="n"/>
      <c r="K4" s="40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19.5" customHeight="1" s="308">
      <c r="H6" s="25" t="inlineStr">
        <is>
          <t>FECHA:</t>
        </is>
      </c>
      <c r="I6" s="500" t="n"/>
      <c r="J6" s="407" t="n"/>
      <c r="K6" s="679" t="n"/>
    </row>
    <row r="7">
      <c r="D7" s="8" t="n"/>
      <c r="E7" s="565" t="n"/>
      <c r="F7" s="565" t="n"/>
      <c r="G7" s="565" t="n"/>
      <c r="H7" s="565" t="n"/>
      <c r="I7" s="565" t="n"/>
      <c r="J7" s="565" t="n"/>
      <c r="K7" s="565" t="n"/>
    </row>
    <row r="8" ht="18.75" customHeight="1" s="308">
      <c r="A8" s="483" t="n"/>
      <c r="J8" s="10" t="inlineStr">
        <is>
          <t>No.</t>
        </is>
      </c>
      <c r="K8" s="11" t="n"/>
    </row>
    <row r="9" hidden="1" ht="1.5" customFormat="1" customHeight="1" s="279"/>
    <row r="10" ht="23.25" customFormat="1" customHeight="1" s="279">
      <c r="A10" s="499" t="inlineStr">
        <is>
          <t xml:space="preserve">USUARIO </t>
        </is>
      </c>
      <c r="B10" s="499" t="inlineStr">
        <is>
          <t>NOMBRE</t>
        </is>
      </c>
      <c r="F10" s="499" t="inlineStr">
        <is>
          <t>DIRECCION</t>
        </is>
      </c>
    </row>
    <row r="11" ht="15" customFormat="1" customHeight="1" s="279">
      <c r="A11" s="484" t="n"/>
      <c r="B11" s="528" t="n"/>
      <c r="E11" s="530" t="n"/>
    </row>
    <row r="12" ht="15.75" customFormat="1" customHeight="1" s="279" thickBot="1">
      <c r="A12" s="407" t="n"/>
      <c r="B12" s="576" t="n"/>
      <c r="C12" s="576" t="n"/>
      <c r="D12" s="576" t="n"/>
      <c r="E12" s="576" t="n"/>
      <c r="F12" s="576" t="n"/>
      <c r="G12" s="576" t="n"/>
      <c r="H12" s="576" t="n"/>
      <c r="I12" s="576" t="n"/>
      <c r="J12" s="576" t="n"/>
      <c r="K12" s="576" t="n"/>
    </row>
    <row r="13" ht="15.75" customFormat="1" customHeight="1" s="279">
      <c r="A13" s="485" t="inlineStr">
        <is>
          <t>DESCRIPCION</t>
        </is>
      </c>
      <c r="B13" s="566" t="n"/>
      <c r="C13" s="641" t="n"/>
      <c r="D13" s="531" t="inlineStr">
        <is>
          <t>TOTAL</t>
        </is>
      </c>
      <c r="E13" s="531" t="inlineStr">
        <is>
          <t>CUOTA</t>
        </is>
      </c>
      <c r="F13" s="644" t="inlineStr">
        <is>
          <t>VACAS</t>
        </is>
      </c>
      <c r="G13" s="644" t="inlineStr">
        <is>
          <t>INQUILINOS</t>
        </is>
      </c>
      <c r="H13" s="680" t="inlineStr">
        <is>
          <t>INASISTENCIA</t>
        </is>
      </c>
      <c r="I13" s="13" t="inlineStr">
        <is>
          <t>DRENAJE Y</t>
        </is>
      </c>
      <c r="J13" s="495" t="inlineStr">
        <is>
          <t>TOTAL</t>
        </is>
      </c>
      <c r="K13" s="641" t="n"/>
    </row>
    <row r="14" ht="15.75" customFormat="1" customHeight="1" s="279" thickBot="1">
      <c r="A14" s="645" t="n"/>
      <c r="B14" s="646" t="n"/>
      <c r="C14" s="633" t="n"/>
      <c r="D14" s="573" t="n"/>
      <c r="E14" s="573" t="n"/>
      <c r="F14" s="647" t="n"/>
      <c r="G14" s="647" t="n"/>
      <c r="H14" s="577" t="n"/>
      <c r="I14" s="14" t="inlineStr">
        <is>
          <t>EXTRACCION</t>
        </is>
      </c>
      <c r="J14" s="646" t="n"/>
      <c r="K14" s="633" t="n"/>
      <c r="M14" s="516" t="n"/>
      <c r="N14" s="407" t="n"/>
      <c r="O14" s="407" t="n"/>
      <c r="P14" s="407" t="n"/>
      <c r="Q14" s="407" t="n"/>
      <c r="R14" s="407" t="n"/>
      <c r="S14" s="407" t="n"/>
      <c r="T14" s="407" t="n"/>
    </row>
    <row r="15" ht="15" customFormat="1" customHeight="1" s="279">
      <c r="A15" s="681" t="n"/>
      <c r="B15" s="407" t="n"/>
      <c r="C15" s="682" t="n"/>
      <c r="D15" s="521" t="n"/>
      <c r="E15" s="589" t="n">
        <v>45</v>
      </c>
      <c r="F15" s="653" t="n"/>
      <c r="G15" s="653" t="n"/>
      <c r="H15" s="653" t="n"/>
      <c r="I15" s="629" t="n">
        <v>0</v>
      </c>
      <c r="J15" s="683" t="n"/>
      <c r="K15" s="567" t="n"/>
      <c r="M15" s="407" t="n"/>
      <c r="N15" s="407" t="n"/>
      <c r="O15" s="407" t="n"/>
      <c r="P15" s="407" t="n"/>
      <c r="Q15" s="407" t="n"/>
      <c r="R15" s="407" t="n"/>
      <c r="S15" s="407" t="n"/>
      <c r="T15" s="407" t="n"/>
    </row>
    <row r="16" ht="42.75" customFormat="1" customHeight="1" s="279" thickBot="1">
      <c r="A16" s="655" t="n"/>
      <c r="B16" s="656" t="n"/>
      <c r="C16" s="657" t="n"/>
      <c r="D16" s="684" t="n"/>
      <c r="E16" s="658" t="n"/>
      <c r="F16" s="659" t="n"/>
      <c r="G16" s="659" t="n"/>
      <c r="H16" s="659" t="n"/>
      <c r="I16" s="655" t="n"/>
      <c r="J16" s="575" t="n"/>
      <c r="K16" s="577" t="n"/>
    </row>
    <row r="17" ht="11.25" customFormat="1" customHeight="1" s="15"/>
    <row r="18" ht="11.25" customFormat="1" customHeight="1" s="15"/>
    <row r="19" ht="11.25" customFormat="1" customHeight="1" s="15"/>
    <row r="20" ht="12" customFormat="1" customHeight="1" s="15">
      <c r="H20" s="279" t="n"/>
    </row>
    <row r="21">
      <c r="F21" s="15" t="n"/>
      <c r="G21" s="15" t="n"/>
      <c r="H21" s="15" t="n"/>
      <c r="I21" s="15" t="n"/>
      <c r="J21" s="592" t="n"/>
      <c r="K21" s="593" t="n"/>
    </row>
    <row r="22">
      <c r="H22" s="592" t="n"/>
      <c r="I22" s="592" t="n"/>
      <c r="J22" s="592" t="n"/>
      <c r="K22" s="593" t="n"/>
    </row>
    <row r="23">
      <c r="A23" s="407" t="n"/>
      <c r="B23" s="19" t="n"/>
      <c r="C23" s="19" t="n"/>
    </row>
    <row r="24" ht="18.75" customHeight="1" s="308">
      <c r="A24" s="278" t="n"/>
      <c r="B24" s="428" t="inlineStr">
        <is>
          <t>TOMAS RAFAEL MOYA LOPEZ</t>
        </is>
      </c>
      <c r="C24" s="594" t="n"/>
      <c r="D24" s="21" t="n"/>
      <c r="E24" s="406" t="n"/>
      <c r="F24" s="429" t="n"/>
      <c r="G24" s="407" t="n"/>
      <c r="H24" s="407" t="n"/>
      <c r="I24" s="430" t="inlineStr">
        <is>
          <t>SELLO</t>
        </is>
      </c>
      <c r="J24" s="407" t="n"/>
    </row>
    <row r="25">
      <c r="H25" s="592" t="n"/>
      <c r="I25" s="592" t="n"/>
      <c r="J25" s="592" t="n"/>
      <c r="K25" s="593" t="n"/>
    </row>
    <row r="26">
      <c r="H26" s="592" t="n"/>
      <c r="I26" s="592" t="n"/>
      <c r="J26" s="592" t="n"/>
      <c r="K26" s="593" t="n"/>
    </row>
    <row r="27">
      <c r="H27" s="592" t="n"/>
      <c r="I27" s="592" t="n"/>
      <c r="J27" s="592" t="n"/>
      <c r="K27" s="593" t="n"/>
    </row>
    <row r="28">
      <c r="H28" s="592" t="n"/>
      <c r="I28" s="592" t="n"/>
      <c r="J28" s="592" t="n"/>
      <c r="K28" s="593" t="n"/>
    </row>
    <row r="29">
      <c r="H29" s="592" t="n"/>
      <c r="I29" s="592" t="n"/>
      <c r="J29" s="592" t="n"/>
      <c r="K29" s="593" t="n"/>
    </row>
    <row r="30">
      <c r="H30" s="592" t="n"/>
      <c r="I30" s="592" t="n"/>
      <c r="J30" s="592" t="n"/>
      <c r="K30" s="593" t="n"/>
    </row>
    <row r="31">
      <c r="H31" s="592" t="n"/>
      <c r="I31" s="592" t="n"/>
      <c r="J31" s="592" t="n"/>
      <c r="K31" s="593" t="n"/>
    </row>
    <row r="32">
      <c r="H32" s="592" t="n"/>
      <c r="I32" s="592" t="n"/>
      <c r="J32" s="592" t="n"/>
      <c r="K32" s="593" t="n"/>
    </row>
    <row r="33">
      <c r="H33" s="592" t="n"/>
      <c r="I33" s="592" t="n"/>
      <c r="J33" s="592" t="n"/>
      <c r="K33" s="593" t="n"/>
    </row>
    <row r="34">
      <c r="H34" s="592" t="n"/>
      <c r="I34" s="592" t="n"/>
      <c r="J34" s="592" t="n"/>
      <c r="K34" s="593" t="n"/>
    </row>
    <row r="35">
      <c r="K35" s="593" t="n"/>
    </row>
    <row r="36">
      <c r="K36" s="593" t="n"/>
    </row>
  </sheetData>
  <mergeCells count="29">
    <mergeCell ref="F15:F16"/>
    <mergeCell ref="I6:J6"/>
    <mergeCell ref="E13:E14"/>
    <mergeCell ref="G13:G14"/>
    <mergeCell ref="A15:C16"/>
    <mergeCell ref="M14:T15"/>
    <mergeCell ref="D13:D14"/>
    <mergeCell ref="E15:E16"/>
    <mergeCell ref="A8:I8"/>
    <mergeCell ref="G15:G16"/>
    <mergeCell ref="E11:K12"/>
    <mergeCell ref="F13:F14"/>
    <mergeCell ref="D15:D16"/>
    <mergeCell ref="B11:D12"/>
    <mergeCell ref="H13:H14"/>
    <mergeCell ref="I24:J24"/>
    <mergeCell ref="H15:H16"/>
    <mergeCell ref="D4:K4"/>
    <mergeCell ref="J13:K14"/>
    <mergeCell ref="A1:K2"/>
    <mergeCell ref="D3:K3"/>
    <mergeCell ref="B24:C24"/>
    <mergeCell ref="F10:K10"/>
    <mergeCell ref="J15:K16"/>
    <mergeCell ref="I15:I16"/>
    <mergeCell ref="A13:C14"/>
    <mergeCell ref="B10:E10"/>
    <mergeCell ref="A11:A12"/>
    <mergeCell ref="F24:H24"/>
  </mergeCells>
  <pageMargins left="0.1181102362204725" right="0" top="0" bottom="0.7480314960629921" header="0.3149606299212598" footer="0.3149606299212598"/>
  <pageSetup orientation="portrait" scale="75" horizontalDpi="0" verticalDpi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S33"/>
  <sheetViews>
    <sheetView workbookViewId="0">
      <selection activeCell="E21" sqref="E21:E22"/>
    </sheetView>
  </sheetViews>
  <sheetFormatPr baseColWidth="10" defaultColWidth="10.7109375" defaultRowHeight="15"/>
  <cols>
    <col width="9" customWidth="1" style="308" min="1" max="1"/>
    <col width="23.5703125" customWidth="1" style="308" min="2" max="2"/>
    <col width="3.85546875" customWidth="1" style="308" min="3" max="3"/>
    <col width="19.5703125" customWidth="1" style="308" min="4" max="4"/>
    <col width="4.28515625" customWidth="1" style="308" min="5" max="5"/>
    <col width="5.42578125" customWidth="1" style="308" min="6" max="6"/>
    <col width="6.140625" customWidth="1" style="308" min="7" max="7"/>
    <col width="6.42578125" customWidth="1" style="308" min="8" max="8"/>
    <col width="6.140625" customWidth="1" style="308" min="9" max="9"/>
    <col width="6.7109375" customWidth="1" style="308" min="10" max="10"/>
    <col width="6.28515625" customWidth="1" style="308" min="11" max="11"/>
    <col width="4.5703125" customWidth="1" style="308" min="12" max="12"/>
    <col width="5.7109375" customWidth="1" style="308" min="13" max="13"/>
    <col width="4.7109375" customWidth="1" style="308" min="14" max="14"/>
    <col width="3.5703125" customWidth="1" style="308" min="15" max="15"/>
    <col width="3.140625" customWidth="1" style="308" min="16" max="16"/>
    <col width="3.5703125" customWidth="1" style="308" min="17" max="17"/>
  </cols>
  <sheetData>
    <row r="1">
      <c r="A1" s="536" t="inlineStr">
        <is>
          <t>USUARIOS 2011,2012,2013</t>
        </is>
      </c>
    </row>
    <row r="2">
      <c r="A2" s="53" t="inlineStr">
        <is>
          <t>No. USUARIO</t>
        </is>
      </c>
      <c r="B2" s="54" t="inlineStr">
        <is>
          <t>NOMBRE</t>
        </is>
      </c>
      <c r="C2" s="54" t="inlineStr">
        <is>
          <t>TOMA</t>
        </is>
      </c>
      <c r="D2" s="54" t="inlineStr">
        <is>
          <t>DIRECCION</t>
        </is>
      </c>
      <c r="E2" s="54" t="inlineStr">
        <is>
          <t>AÑO</t>
        </is>
      </c>
      <c r="F2" s="53" t="inlineStr">
        <is>
          <t>ENERO</t>
        </is>
      </c>
      <c r="G2" s="53" t="inlineStr">
        <is>
          <t>FEBRERO</t>
        </is>
      </c>
      <c r="H2" s="53" t="inlineStr">
        <is>
          <t>MARZO</t>
        </is>
      </c>
      <c r="I2" s="53" t="inlineStr">
        <is>
          <t>ABRIL</t>
        </is>
      </c>
      <c r="J2" s="53" t="inlineStr">
        <is>
          <t>MAYO</t>
        </is>
      </c>
      <c r="K2" s="53" t="inlineStr">
        <is>
          <t>JUNIO</t>
        </is>
      </c>
      <c r="L2" s="53" t="inlineStr">
        <is>
          <t>JULIO</t>
        </is>
      </c>
      <c r="M2" s="53" t="inlineStr">
        <is>
          <t>AGOSTO</t>
        </is>
      </c>
      <c r="N2" s="53" t="inlineStr">
        <is>
          <t>SEP</t>
        </is>
      </c>
      <c r="O2" s="53" t="inlineStr">
        <is>
          <t>OCT</t>
        </is>
      </c>
      <c r="P2" s="53" t="inlineStr">
        <is>
          <t>NOV</t>
        </is>
      </c>
      <c r="Q2" s="53" t="inlineStr">
        <is>
          <t>DIC</t>
        </is>
      </c>
      <c r="R2" s="110" t="n"/>
      <c r="S2" s="110" t="n"/>
    </row>
    <row r="3">
      <c r="A3" s="53" t="n">
        <v>9</v>
      </c>
      <c r="B3" s="53" t="inlineStr">
        <is>
          <t>ABUNDIO RODRIGUEZ LUIS MANUEL</t>
        </is>
      </c>
      <c r="C3" s="54" t="n">
        <v>1</v>
      </c>
      <c r="D3" s="53" t="inlineStr">
        <is>
          <t xml:space="preserve">15 PTE. NO. 2006 ENT. 7 Y 9 SUR </t>
        </is>
      </c>
      <c r="E3" s="53" t="n">
        <v>2013</v>
      </c>
      <c r="F3" s="42" t="inlineStr">
        <is>
          <t>(cambio de domicilio)</t>
        </is>
      </c>
      <c r="G3" s="53" t="n"/>
      <c r="H3" s="53" t="n"/>
      <c r="I3" s="53" t="n"/>
      <c r="J3" s="53" t="inlineStr">
        <is>
          <t>PAGADO</t>
        </is>
      </c>
      <c r="K3" s="53" t="inlineStr">
        <is>
          <t>PAGADO</t>
        </is>
      </c>
      <c r="L3" s="53" t="inlineStr">
        <is>
          <t>PAGADO</t>
        </is>
      </c>
      <c r="M3" s="53" t="inlineStr">
        <is>
          <t>PAGADO</t>
        </is>
      </c>
      <c r="N3" s="42" t="n"/>
      <c r="O3" s="53" t="n"/>
      <c r="P3" s="53" t="n"/>
      <c r="Q3" s="53" t="n"/>
      <c r="R3" s="110" t="n"/>
      <c r="S3" s="110" t="n"/>
    </row>
    <row r="4">
      <c r="A4" s="53" t="n">
        <v>304</v>
      </c>
      <c r="B4" s="53" t="inlineStr">
        <is>
          <t>ORTIZ REYES ALEJANDRO</t>
        </is>
      </c>
      <c r="C4" s="54" t="n"/>
      <c r="D4" s="53" t="inlineStr">
        <is>
          <t>15 SUR ENTRE 13 Y 15 PTE.</t>
        </is>
      </c>
      <c r="E4" s="53" t="n">
        <v>2013</v>
      </c>
      <c r="F4" s="42" t="inlineStr">
        <is>
          <t>(cambio de domicilio)</t>
        </is>
      </c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110" t="n"/>
      <c r="S4" s="110" t="n"/>
    </row>
    <row r="5">
      <c r="A5" s="53" t="n">
        <v>397</v>
      </c>
      <c r="B5" s="53" t="inlineStr">
        <is>
          <t>RODRIGUEZ TELLEZ JUAN</t>
        </is>
      </c>
      <c r="C5" s="54" t="n"/>
      <c r="D5" s="53" t="inlineStr">
        <is>
          <t>15 SUR ENTRE 13 Y 15 PTE.</t>
        </is>
      </c>
      <c r="E5" s="53" t="n">
        <v>2011</v>
      </c>
      <c r="F5" s="53" t="inlineStr">
        <is>
          <t>PAGADO</t>
        </is>
      </c>
      <c r="G5" s="53" t="inlineStr">
        <is>
          <t>PAGADO</t>
        </is>
      </c>
      <c r="H5" s="53" t="inlineStr">
        <is>
          <t>PAGADO</t>
        </is>
      </c>
      <c r="I5" s="53" t="inlineStr">
        <is>
          <t>PAGADO</t>
        </is>
      </c>
      <c r="J5" s="53" t="inlineStr">
        <is>
          <t>PAGADO</t>
        </is>
      </c>
      <c r="K5" s="42" t="inlineStr">
        <is>
          <t>(cambio de domicilio)</t>
        </is>
      </c>
      <c r="L5" s="53" t="n"/>
      <c r="M5" s="53" t="n"/>
      <c r="N5" s="53" t="n"/>
      <c r="O5" s="53" t="n"/>
      <c r="P5" s="53" t="n"/>
      <c r="Q5" s="53" t="n"/>
      <c r="R5" s="110" t="n"/>
      <c r="S5" s="110" t="n"/>
    </row>
    <row r="6">
      <c r="A6" s="53" t="n">
        <v>536</v>
      </c>
      <c r="B6" s="53" t="inlineStr">
        <is>
          <t>TRUJILLO BERISTAIN FELIPE</t>
        </is>
      </c>
      <c r="C6" s="54" t="n">
        <v>1</v>
      </c>
      <c r="D6" s="53" t="inlineStr">
        <is>
          <t>CARRETERA A XOCHITLAN</t>
        </is>
      </c>
      <c r="E6" s="53" t="n">
        <v>2013</v>
      </c>
      <c r="F6" s="42" t="inlineStr">
        <is>
          <t>(no le lleg agua)</t>
        </is>
      </c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110" t="n"/>
      <c r="S6" s="110" t="n"/>
    </row>
    <row r="7">
      <c r="A7" s="53" t="n">
        <v>553</v>
      </c>
      <c r="B7" s="53" t="inlineStr">
        <is>
          <t xml:space="preserve">VERA MORENO MARIA </t>
        </is>
      </c>
      <c r="C7" s="54" t="n"/>
      <c r="D7" s="53" t="inlineStr">
        <is>
          <t>15 ENTRE 13 Y 21 PTE.</t>
        </is>
      </c>
      <c r="E7" s="53" t="n">
        <v>2011</v>
      </c>
      <c r="F7" s="42" t="inlineStr">
        <is>
          <t>NUERA DE DOÑA PAULINA</t>
        </is>
      </c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110" t="n"/>
      <c r="S7" s="110" t="n"/>
    </row>
    <row r="8">
      <c r="A8" s="53" t="n">
        <v>579</v>
      </c>
      <c r="B8" s="53" t="inlineStr">
        <is>
          <t>RIOS REYES CYNAI</t>
        </is>
      </c>
      <c r="C8" s="54" t="n"/>
      <c r="D8" s="53" t="inlineStr">
        <is>
          <t>15 SUR 1304</t>
        </is>
      </c>
      <c r="E8" s="53" t="n">
        <v>2012</v>
      </c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110" t="n"/>
      <c r="S8" s="110" t="n"/>
    </row>
    <row r="9">
      <c r="A9" s="110" t="n"/>
      <c r="B9" s="110" t="n"/>
      <c r="C9" s="50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0" t="n"/>
      <c r="P9" s="110" t="n"/>
      <c r="Q9" s="110" t="n"/>
      <c r="R9" s="110" t="n"/>
      <c r="S9" s="110" t="n"/>
    </row>
    <row r="10">
      <c r="A10" s="110" t="n"/>
      <c r="B10" s="110" t="n"/>
      <c r="C10" s="5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  <c r="P10" s="110" t="n"/>
      <c r="Q10" s="110" t="n"/>
      <c r="R10" s="110" t="n"/>
      <c r="S10" s="110" t="n"/>
    </row>
    <row r="11">
      <c r="A11" s="110" t="n"/>
      <c r="B11" s="110" t="n"/>
      <c r="C11" s="5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0" t="n"/>
      <c r="N11" s="110" t="n"/>
      <c r="O11" s="110" t="n"/>
      <c r="P11" s="110" t="n"/>
      <c r="Q11" s="110" t="n"/>
      <c r="R11" s="110" t="n"/>
      <c r="S11" s="110" t="n"/>
    </row>
    <row r="12">
      <c r="A12" s="536" t="inlineStr">
        <is>
          <t>USUARIOS 2014, 2015</t>
        </is>
      </c>
    </row>
    <row r="13">
      <c r="A13" s="53" t="inlineStr">
        <is>
          <t>No. USUARIO</t>
        </is>
      </c>
      <c r="B13" s="54" t="inlineStr">
        <is>
          <t>NOMBRE</t>
        </is>
      </c>
      <c r="C13" s="54" t="inlineStr">
        <is>
          <t>TOMA</t>
        </is>
      </c>
      <c r="D13" s="54" t="inlineStr">
        <is>
          <t>DIRECCION</t>
        </is>
      </c>
      <c r="E13" s="54" t="inlineStr">
        <is>
          <t>AÑO</t>
        </is>
      </c>
      <c r="F13" s="53" t="inlineStr">
        <is>
          <t>ENERO</t>
        </is>
      </c>
      <c r="G13" s="53" t="inlineStr">
        <is>
          <t>FEBRERO</t>
        </is>
      </c>
      <c r="H13" s="53" t="inlineStr">
        <is>
          <t>MARZO</t>
        </is>
      </c>
      <c r="I13" s="53" t="inlineStr">
        <is>
          <t>ABRIL</t>
        </is>
      </c>
      <c r="J13" s="53" t="inlineStr">
        <is>
          <t>MAYO</t>
        </is>
      </c>
      <c r="K13" s="53" t="inlineStr">
        <is>
          <t>JUNIO</t>
        </is>
      </c>
      <c r="L13" s="53" t="inlineStr">
        <is>
          <t>JULIO</t>
        </is>
      </c>
      <c r="M13" s="53" t="inlineStr">
        <is>
          <t>AGOSTO</t>
        </is>
      </c>
      <c r="N13" s="53" t="inlineStr">
        <is>
          <t>SEP</t>
        </is>
      </c>
      <c r="O13" s="53" t="inlineStr">
        <is>
          <t>OCT</t>
        </is>
      </c>
      <c r="P13" s="53" t="inlineStr">
        <is>
          <t>NOV</t>
        </is>
      </c>
      <c r="Q13" s="53" t="inlineStr">
        <is>
          <t>DIC</t>
        </is>
      </c>
    </row>
    <row r="14">
      <c r="A14" s="53" t="n">
        <v>203</v>
      </c>
      <c r="B14" s="53" t="inlineStr">
        <is>
          <t>LOPEZ ANDRADE INES</t>
        </is>
      </c>
      <c r="C14" s="54" t="n">
        <v>1</v>
      </c>
      <c r="D14" s="53" t="inlineStr">
        <is>
          <t>7 SUR ANTRE 13 Y 11 PTE.</t>
        </is>
      </c>
      <c r="E14" s="53" t="n">
        <v>2014</v>
      </c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</row>
    <row r="15">
      <c r="A15" s="53" t="n">
        <v>206</v>
      </c>
      <c r="B15" s="53" t="inlineStr">
        <is>
          <t xml:space="preserve">LOPEZ BAURET MIGUEL ANGEL </t>
        </is>
      </c>
      <c r="C15" s="54" t="n">
        <v>1</v>
      </c>
      <c r="D15" s="53" t="inlineStr">
        <is>
          <t xml:space="preserve">15 PTE. ENTRE 7 SUR </t>
        </is>
      </c>
      <c r="E15" s="53" t="n">
        <v>2015</v>
      </c>
      <c r="F15" s="53" t="inlineStr">
        <is>
          <t>PAGADO</t>
        </is>
      </c>
      <c r="G15" s="53" t="inlineStr">
        <is>
          <t>PAGADO</t>
        </is>
      </c>
      <c r="H15" s="53" t="inlineStr">
        <is>
          <t>PAGADO</t>
        </is>
      </c>
      <c r="I15" s="53" t="inlineStr">
        <is>
          <t>PAGADO</t>
        </is>
      </c>
      <c r="J15" s="53" t="inlineStr">
        <is>
          <t>PAGADO</t>
        </is>
      </c>
      <c r="K15" s="53" t="inlineStr">
        <is>
          <t>PAGADO</t>
        </is>
      </c>
      <c r="L15" s="53" t="n"/>
      <c r="M15" s="53" t="n"/>
      <c r="N15" s="53" t="n"/>
      <c r="O15" s="53" t="n"/>
      <c r="P15" s="53" t="n"/>
      <c r="Q15" s="53" t="n"/>
    </row>
    <row r="16">
      <c r="A16" s="53" t="n">
        <v>225</v>
      </c>
      <c r="B16" s="53" t="inlineStr">
        <is>
          <t>LOPEZ SANCHEZ MARIA AMELIA</t>
        </is>
      </c>
      <c r="C16" s="53" t="n"/>
      <c r="D16" s="53" t="inlineStr">
        <is>
          <t xml:space="preserve">15 PTE ENTRE 7 Y 0 SUR </t>
        </is>
      </c>
      <c r="E16" s="53" t="n">
        <v>2014</v>
      </c>
      <c r="F16" s="53" t="inlineStr">
        <is>
          <t>PAGADO</t>
        </is>
      </c>
      <c r="G16" s="53" t="inlineStr">
        <is>
          <t>PAGADO</t>
        </is>
      </c>
      <c r="H16" s="53" t="inlineStr">
        <is>
          <t>PAGADO</t>
        </is>
      </c>
      <c r="I16" s="53" t="inlineStr">
        <is>
          <t>PAGADO</t>
        </is>
      </c>
      <c r="J16" s="53" t="inlineStr">
        <is>
          <t>PAGADO</t>
        </is>
      </c>
      <c r="K16" s="53" t="inlineStr">
        <is>
          <t>PAGADO</t>
        </is>
      </c>
      <c r="L16" s="53" t="n"/>
      <c r="M16" s="53" t="n"/>
      <c r="N16" s="53" t="n"/>
      <c r="O16" s="53" t="n"/>
      <c r="P16" s="53" t="n"/>
      <c r="Q16" s="53" t="n"/>
    </row>
    <row r="17">
      <c r="A17" s="53" t="n">
        <v>227</v>
      </c>
      <c r="B17" s="53" t="inlineStr">
        <is>
          <t>LOPEZ SANCHEZ MARIA DE  LOURDES</t>
        </is>
      </c>
      <c r="C17" s="54" t="n"/>
      <c r="D17" s="53" t="n"/>
      <c r="E17" s="53" t="n">
        <v>2014</v>
      </c>
      <c r="F17" s="53" t="inlineStr">
        <is>
          <t>PAGADO</t>
        </is>
      </c>
      <c r="G17" s="53" t="inlineStr">
        <is>
          <t>PAGADO</t>
        </is>
      </c>
      <c r="H17" s="53" t="inlineStr">
        <is>
          <t>PAGADO</t>
        </is>
      </c>
      <c r="I17" s="53" t="inlineStr">
        <is>
          <t>PAGADO</t>
        </is>
      </c>
      <c r="J17" s="53" t="inlineStr">
        <is>
          <t>PAGADO</t>
        </is>
      </c>
      <c r="K17" s="53" t="inlineStr">
        <is>
          <t>PAGADO</t>
        </is>
      </c>
      <c r="L17" s="53" t="inlineStr">
        <is>
          <t>PAGADO</t>
        </is>
      </c>
      <c r="M17" s="53" t="inlineStr">
        <is>
          <t>PAGADO</t>
        </is>
      </c>
      <c r="N17" s="53" t="n"/>
      <c r="O17" s="53" t="n"/>
      <c r="P17" s="53" t="n"/>
      <c r="Q17" s="53" t="n"/>
    </row>
    <row r="18">
      <c r="A18" s="53" t="n">
        <v>244</v>
      </c>
      <c r="B18" s="53" t="inlineStr">
        <is>
          <t>MALDONADO PELAEZ ALEJANDRO</t>
        </is>
      </c>
      <c r="C18" s="54" t="n"/>
      <c r="D18" s="53" t="inlineStr">
        <is>
          <t>17 PTE. ENTRE 15 Y 17 SUR</t>
        </is>
      </c>
      <c r="E18" s="53" t="n">
        <v>2014</v>
      </c>
      <c r="F18" s="53" t="inlineStr">
        <is>
          <t>PAGADO</t>
        </is>
      </c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>
      <c r="A19" s="53" t="n">
        <v>263</v>
      </c>
      <c r="B19" s="53" t="inlineStr">
        <is>
          <t xml:space="preserve">MONTIEL OREA  MOISES MAXIMILIANO </t>
        </is>
      </c>
      <c r="C19" s="54" t="n">
        <v>1</v>
      </c>
      <c r="D19" s="53" t="inlineStr">
        <is>
          <t>13 SUR ENTRE 19 Y 21 PTE.</t>
        </is>
      </c>
      <c r="E19" s="53" t="n">
        <v>2015</v>
      </c>
      <c r="F19" s="53" t="inlineStr">
        <is>
          <t>PAGADO</t>
        </is>
      </c>
      <c r="G19" s="53" t="inlineStr">
        <is>
          <t>PAGADO</t>
        </is>
      </c>
      <c r="H19" s="53" t="inlineStr">
        <is>
          <t>PAGADO</t>
        </is>
      </c>
      <c r="I19" s="53" t="inlineStr">
        <is>
          <t>PAGADO</t>
        </is>
      </c>
      <c r="J19" s="53" t="inlineStr">
        <is>
          <t>PAGADO</t>
        </is>
      </c>
      <c r="K19" s="53" t="inlineStr">
        <is>
          <t>PAGADO</t>
        </is>
      </c>
      <c r="L19" s="53" t="n"/>
      <c r="M19" s="53" t="n"/>
      <c r="N19" s="53" t="n"/>
      <c r="O19" s="53" t="n"/>
      <c r="P19" s="53" t="n"/>
      <c r="Q19" s="53" t="n"/>
    </row>
    <row r="20">
      <c r="A20" s="53" t="n">
        <v>273</v>
      </c>
      <c r="B20" s="53" t="inlineStr">
        <is>
          <t>MONTIEL VILLEGAS MARINA</t>
        </is>
      </c>
      <c r="C20" s="54" t="n"/>
      <c r="D20" s="53" t="inlineStr">
        <is>
          <t>13 SUR ENTRE 19 Y 21 PTE.</t>
        </is>
      </c>
      <c r="E20" s="53" t="n">
        <v>2014</v>
      </c>
      <c r="F20" s="53" t="inlineStr">
        <is>
          <t>PAGADO</t>
        </is>
      </c>
      <c r="G20" s="53" t="inlineStr">
        <is>
          <t>PAGADO</t>
        </is>
      </c>
      <c r="H20" s="53" t="inlineStr">
        <is>
          <t>PAGADO</t>
        </is>
      </c>
      <c r="I20" s="53" t="inlineStr">
        <is>
          <t>PAGADO</t>
        </is>
      </c>
      <c r="J20" s="53" t="inlineStr">
        <is>
          <t>PAGADO</t>
        </is>
      </c>
      <c r="K20" s="53" t="n"/>
      <c r="L20" s="53" t="n"/>
      <c r="M20" s="53" t="n"/>
      <c r="N20" s="53" t="n"/>
      <c r="O20" s="53" t="n"/>
      <c r="P20" s="53" t="n"/>
      <c r="Q20" s="53" t="n"/>
    </row>
    <row r="21">
      <c r="A21" s="53" t="n">
        <v>345</v>
      </c>
      <c r="B21" s="53" t="inlineStr">
        <is>
          <t>RODRIGUEZ CRISTOBAL MARIA FELIX</t>
        </is>
      </c>
      <c r="C21" s="54" t="n">
        <v>1</v>
      </c>
      <c r="D21" s="53" t="inlineStr">
        <is>
          <t>9 SUR ENTRE 15 Y 17 PTE.</t>
        </is>
      </c>
      <c r="E21" s="53" t="n">
        <v>2014</v>
      </c>
      <c r="F21" s="53" t="inlineStr">
        <is>
          <t>PAGADO</t>
        </is>
      </c>
      <c r="G21" s="53" t="inlineStr">
        <is>
          <t>PAGADO</t>
        </is>
      </c>
      <c r="H21" s="53" t="inlineStr">
        <is>
          <t>PAGADO</t>
        </is>
      </c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>
      <c r="A22" s="53" t="n">
        <v>391</v>
      </c>
      <c r="B22" s="53" t="inlineStr">
        <is>
          <t xml:space="preserve">RODRIGUEZ SANTOS ANGELA </t>
        </is>
      </c>
      <c r="C22" s="54" t="n"/>
      <c r="D22" s="53" t="inlineStr">
        <is>
          <t>17 PTE. ENTRE 19 SUR Y CANAL</t>
        </is>
      </c>
      <c r="E22" s="53" t="n">
        <v>2014</v>
      </c>
      <c r="F22" s="42" t="inlineStr">
        <is>
          <t>(vive en casa de su hermana)</t>
        </is>
      </c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>
      <c r="A23" s="53" t="n">
        <v>403</v>
      </c>
      <c r="B23" s="53" t="inlineStr">
        <is>
          <t>RODRIGUEZ VELEZ ROCIO</t>
        </is>
      </c>
      <c r="C23" s="54" t="n"/>
      <c r="D23" s="53" t="inlineStr">
        <is>
          <t>15 PTE. ESQ. 19 SUR</t>
        </is>
      </c>
      <c r="E23" s="53" t="n">
        <v>2015</v>
      </c>
      <c r="F23" s="53" t="inlineStr">
        <is>
          <t>PAGADO</t>
        </is>
      </c>
      <c r="G23" s="53" t="inlineStr">
        <is>
          <t>PAGADO</t>
        </is>
      </c>
      <c r="H23" s="53" t="inlineStr">
        <is>
          <t>PAGADO</t>
        </is>
      </c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>
      <c r="A24" s="53" t="n">
        <v>434</v>
      </c>
      <c r="B24" s="53" t="inlineStr">
        <is>
          <t>ROSAS HERNANDEZ FABIAN</t>
        </is>
      </c>
      <c r="C24" s="54" t="n"/>
      <c r="D24" s="53" t="inlineStr">
        <is>
          <t>15 PONIENTEE 19  SUR 1710</t>
        </is>
      </c>
      <c r="E24" s="53" t="n">
        <v>2014</v>
      </c>
      <c r="F24" s="53" t="inlineStr">
        <is>
          <t>PAGADO</t>
        </is>
      </c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>
      <c r="A25" s="53" t="n">
        <v>465</v>
      </c>
      <c r="B25" s="53" t="inlineStr">
        <is>
          <t>SANCHEZ DAVILA GUADALUPE</t>
        </is>
      </c>
      <c r="C25" s="54" t="n">
        <v>1</v>
      </c>
      <c r="D25" s="53" t="inlineStr">
        <is>
          <t>13 SUR ENTRE 21 PTE. Y CANAL</t>
        </is>
      </c>
      <c r="E25" s="53" t="n">
        <v>2014</v>
      </c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>
      <c r="A26" s="53" t="n">
        <v>476</v>
      </c>
      <c r="B26" s="53" t="inlineStr">
        <is>
          <t>SANTOS DEONATE ANTONIO</t>
        </is>
      </c>
      <c r="C26" s="54" t="n">
        <v>1</v>
      </c>
      <c r="D26" s="53" t="inlineStr">
        <is>
          <t xml:space="preserve">17 SUR ENTRE 13 Y 15 PTE. </t>
        </is>
      </c>
      <c r="E26" s="53" t="n">
        <v>2014</v>
      </c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>
      <c r="A27" s="53" t="n">
        <v>478</v>
      </c>
      <c r="B27" s="53" t="inlineStr">
        <is>
          <t>SANTOS DEONATE EULALIO</t>
        </is>
      </c>
      <c r="C27" s="54" t="n">
        <v>1</v>
      </c>
      <c r="D27" s="53" t="inlineStr">
        <is>
          <t xml:space="preserve">17 SUR ENTRE 13 Y 15 PTE. </t>
        </is>
      </c>
      <c r="E27" s="53" t="n">
        <v>2015</v>
      </c>
      <c r="F27" s="53" t="inlineStr">
        <is>
          <t>PAGADO</t>
        </is>
      </c>
      <c r="G27" s="53" t="inlineStr">
        <is>
          <t>PAGADO</t>
        </is>
      </c>
      <c r="H27" s="53" t="inlineStr">
        <is>
          <t>PAGADO</t>
        </is>
      </c>
      <c r="I27" s="53" t="inlineStr">
        <is>
          <t>PAGADO</t>
        </is>
      </c>
      <c r="J27" s="53" t="inlineStr">
        <is>
          <t>PAGADO</t>
        </is>
      </c>
      <c r="K27" s="53" t="inlineStr">
        <is>
          <t>PAGADO</t>
        </is>
      </c>
      <c r="L27" s="53" t="inlineStr">
        <is>
          <t>PAGADO</t>
        </is>
      </c>
      <c r="M27" s="53" t="inlineStr">
        <is>
          <t>PAGADO</t>
        </is>
      </c>
      <c r="N27" s="53" t="inlineStr">
        <is>
          <t>PAGADO</t>
        </is>
      </c>
      <c r="O27" s="53" t="inlineStr">
        <is>
          <t>PAGADO</t>
        </is>
      </c>
      <c r="P27" s="53" t="inlineStr">
        <is>
          <t>PAGADO</t>
        </is>
      </c>
      <c r="Q27" s="53" t="n"/>
    </row>
    <row r="28">
      <c r="A28" s="53" t="n">
        <v>525</v>
      </c>
      <c r="B28" s="53" t="inlineStr">
        <is>
          <t>TELLEZ SANTOS ESPERANZA</t>
        </is>
      </c>
      <c r="C28" s="54" t="n">
        <v>1</v>
      </c>
      <c r="D28" s="53" t="inlineStr">
        <is>
          <t>15 SUR ENTRE 13 Y 15 PTE</t>
        </is>
      </c>
      <c r="E28" s="53" t="n">
        <v>2014</v>
      </c>
      <c r="F28" s="53" t="inlineStr">
        <is>
          <t>PAGADO</t>
        </is>
      </c>
      <c r="G28" s="53" t="inlineStr">
        <is>
          <t>PAGADO</t>
        </is>
      </c>
      <c r="H28" s="53" t="inlineStr">
        <is>
          <t>PAGADO</t>
        </is>
      </c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>
      <c r="A29" s="53" t="n">
        <v>533</v>
      </c>
      <c r="B29" s="53" t="inlineStr">
        <is>
          <t>TREJO RODRIGUEZ CLAUDIA</t>
        </is>
      </c>
      <c r="C29" s="54" t="n">
        <v>1</v>
      </c>
      <c r="D29" s="53" t="inlineStr">
        <is>
          <t xml:space="preserve">11 SUR ENTRE 15 Y 17 PTE. </t>
        </is>
      </c>
      <c r="E29" s="53" t="n">
        <v>2015</v>
      </c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>
      <c r="A30" s="53" t="n">
        <v>537</v>
      </c>
      <c r="B30" s="53" t="inlineStr">
        <is>
          <t>TRUJILLO VEGA VALENTIN</t>
        </is>
      </c>
      <c r="C30" s="54" t="n">
        <v>1</v>
      </c>
      <c r="D30" s="53" t="inlineStr">
        <is>
          <t>15 SUR ENTRE 11 Y 13 PTE</t>
        </is>
      </c>
      <c r="E30" s="53" t="n">
        <v>2015</v>
      </c>
      <c r="F30" s="53" t="inlineStr">
        <is>
          <t>PAGADO</t>
        </is>
      </c>
      <c r="G30" s="53" t="inlineStr">
        <is>
          <t>PAGADO</t>
        </is>
      </c>
      <c r="H30" s="53" t="inlineStr">
        <is>
          <t>PAGADO</t>
        </is>
      </c>
      <c r="I30" s="53" t="inlineStr">
        <is>
          <t>PAGADO</t>
        </is>
      </c>
      <c r="J30" s="53" t="inlineStr">
        <is>
          <t>PAGADO</t>
        </is>
      </c>
      <c r="K30" s="53" t="inlineStr">
        <is>
          <t>PAGADO</t>
        </is>
      </c>
      <c r="L30" s="53" t="inlineStr">
        <is>
          <t>PAGADO</t>
        </is>
      </c>
      <c r="M30" s="53" t="inlineStr">
        <is>
          <t>PAGADO</t>
        </is>
      </c>
      <c r="N30" s="53" t="n"/>
      <c r="O30" s="53" t="n"/>
      <c r="P30" s="53" t="n"/>
      <c r="Q30" s="53" t="n"/>
    </row>
    <row r="31">
      <c r="A31" s="53" t="n">
        <v>554</v>
      </c>
      <c r="B31" s="53" t="inlineStr">
        <is>
          <t>VERA ROMERO FRANCISCO</t>
        </is>
      </c>
      <c r="C31" s="54" t="n">
        <v>1</v>
      </c>
      <c r="D31" s="53" t="inlineStr">
        <is>
          <t xml:space="preserve">17 PTE. ENTRE 11 Y 13 SUR </t>
        </is>
      </c>
      <c r="E31" s="53" t="n">
        <v>2015</v>
      </c>
      <c r="F31" s="53" t="inlineStr">
        <is>
          <t>PAGADO</t>
        </is>
      </c>
      <c r="G31" s="53" t="inlineStr">
        <is>
          <t>PAGADO</t>
        </is>
      </c>
      <c r="H31" s="53" t="inlineStr">
        <is>
          <t>PAGADO</t>
        </is>
      </c>
      <c r="I31" s="53" t="inlineStr">
        <is>
          <t>PAGADO</t>
        </is>
      </c>
      <c r="J31" s="53" t="inlineStr">
        <is>
          <t>PAGADO</t>
        </is>
      </c>
      <c r="K31" s="53" t="inlineStr">
        <is>
          <t>PAGADO</t>
        </is>
      </c>
      <c r="L31" s="53" t="inlineStr">
        <is>
          <t>PAGADO</t>
        </is>
      </c>
      <c r="M31" s="53" t="inlineStr">
        <is>
          <t>PAGADO</t>
        </is>
      </c>
      <c r="N31" s="53" t="inlineStr">
        <is>
          <t>PAGADO</t>
        </is>
      </c>
      <c r="O31" s="53" t="inlineStr">
        <is>
          <t>PAGADO</t>
        </is>
      </c>
      <c r="P31" s="53" t="inlineStr">
        <is>
          <t>PAGADO</t>
        </is>
      </c>
      <c r="Q31" s="53" t="n"/>
    </row>
    <row r="32">
      <c r="A32" s="53" t="n">
        <v>572</v>
      </c>
      <c r="B32" s="53" t="inlineStr">
        <is>
          <t xml:space="preserve">DEONATE FERNANDEZ MARCELA </t>
        </is>
      </c>
      <c r="C32" s="54" t="n">
        <v>1</v>
      </c>
      <c r="D32" s="53" t="inlineStr">
        <is>
          <t>15 PONIENTEE 1113</t>
        </is>
      </c>
      <c r="E32" s="53" t="n">
        <v>2014</v>
      </c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>
      <c r="A33" s="53" t="n">
        <v>592</v>
      </c>
      <c r="B33" s="53" t="inlineStr">
        <is>
          <t xml:space="preserve">CHAVEZ MACHORRO SALVADOR </t>
        </is>
      </c>
      <c r="C33" s="54" t="n">
        <v>1</v>
      </c>
      <c r="D33" s="53" t="inlineStr">
        <is>
          <t xml:space="preserve">19 PONIENTE  NO. 1107 ENTRE LA 13 SUR </t>
        </is>
      </c>
      <c r="E33" s="53" t="n">
        <v>2015</v>
      </c>
      <c r="F33" s="53" t="inlineStr">
        <is>
          <t>PAGADO</t>
        </is>
      </c>
      <c r="G33" s="53" t="inlineStr">
        <is>
          <t>PAGADO</t>
        </is>
      </c>
      <c r="H33" s="53" t="inlineStr">
        <is>
          <t>PAGADO</t>
        </is>
      </c>
      <c r="I33" s="53" t="inlineStr">
        <is>
          <t>PAGADO</t>
        </is>
      </c>
      <c r="J33" s="53" t="inlineStr">
        <is>
          <t>PAGADO</t>
        </is>
      </c>
      <c r="K33" s="53" t="inlineStr">
        <is>
          <t>PAGADO</t>
        </is>
      </c>
      <c r="L33" s="53" t="inlineStr">
        <is>
          <t>PAGADO</t>
        </is>
      </c>
      <c r="M33" s="53" t="n"/>
      <c r="N33" s="53" t="n"/>
      <c r="O33" s="53" t="n"/>
      <c r="P33" s="53" t="n"/>
      <c r="Q33" s="53" t="n"/>
    </row>
  </sheetData>
  <mergeCells count="2">
    <mergeCell ref="A1:Q1"/>
    <mergeCell ref="A12:Q12"/>
  </mergeCells>
  <pageMargins left="0.7" right="0.7" top="0.75" bottom="0.75" header="0.3" footer="0.3"/>
  <pageSetup orientation="landscape" horizontalDpi="0" verticalDpi="0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A1:I17"/>
  <sheetViews>
    <sheetView workbookViewId="0">
      <selection activeCell="D17" sqref="D17"/>
    </sheetView>
  </sheetViews>
  <sheetFormatPr baseColWidth="10" defaultColWidth="10.7109375" defaultRowHeight="15"/>
  <cols>
    <col width="11.85546875" customWidth="1" style="308" min="1" max="1"/>
    <col width="36.42578125" customWidth="1" style="308" min="2" max="2"/>
    <col width="5.42578125" customWidth="1" style="308" min="3" max="3"/>
    <col width="34.5703125" customWidth="1" style="308" min="4" max="4"/>
    <col width="45.28515625" customWidth="1" style="308" min="5" max="5"/>
  </cols>
  <sheetData>
    <row r="1">
      <c r="A1" s="44" t="inlineStr">
        <is>
          <t>No. USUARIO</t>
        </is>
      </c>
      <c r="B1" s="45" t="inlineStr">
        <is>
          <t>NOMBRE</t>
        </is>
      </c>
      <c r="C1" s="45" t="inlineStr">
        <is>
          <t>TOMA</t>
        </is>
      </c>
      <c r="D1" s="45" t="inlineStr">
        <is>
          <t>DIRECCION</t>
        </is>
      </c>
      <c r="E1" s="45" t="inlineStr">
        <is>
          <t>AÑO</t>
        </is>
      </c>
    </row>
    <row r="2">
      <c r="A2" s="38" t="n">
        <v>6</v>
      </c>
      <c r="B2" s="38" t="inlineStr">
        <is>
          <t xml:space="preserve">ABUNDIO JUAREZ ROSA MARIA </t>
        </is>
      </c>
      <c r="C2" s="39" t="n">
        <v>1</v>
      </c>
      <c r="D2" s="38" t="inlineStr">
        <is>
          <t>7 SUR ENTRE 15 Y 17 PONIENTE</t>
        </is>
      </c>
      <c r="E2" s="40" t="inlineStr">
        <is>
          <t>cancelada 2014</t>
        </is>
      </c>
      <c r="G2" s="117" t="n"/>
    </row>
    <row r="3">
      <c r="A3" s="38" t="n">
        <v>14</v>
      </c>
      <c r="B3" s="38" t="inlineStr">
        <is>
          <t>ALONSO MONTIEL ARIADNA</t>
        </is>
      </c>
      <c r="C3" s="39" t="n">
        <v>1</v>
      </c>
      <c r="D3" s="38" t="inlineStr">
        <is>
          <t>17 SUR ENTRE 15 Y 17 PTE.</t>
        </is>
      </c>
      <c r="E3" s="40" t="inlineStr">
        <is>
          <t>cortada 2015</t>
        </is>
      </c>
    </row>
    <row r="4">
      <c r="A4" s="38" t="n">
        <v>38</v>
      </c>
      <c r="B4" s="38" t="inlineStr">
        <is>
          <t>AVELINO OJEDA ABRAHAM</t>
        </is>
      </c>
      <c r="C4" s="39" t="n">
        <v>1</v>
      </c>
      <c r="D4" s="38" t="inlineStr">
        <is>
          <t xml:space="preserve">9 SUR ENTRE 21 PTE </t>
        </is>
      </c>
      <c r="E4" s="40" t="inlineStr">
        <is>
          <t>cancelada 2012</t>
        </is>
      </c>
    </row>
    <row r="5">
      <c r="A5" s="38" t="n">
        <v>56</v>
      </c>
      <c r="B5" s="38" t="inlineStr">
        <is>
          <t>AVELINO SANTOS VILIULFO</t>
        </is>
      </c>
      <c r="C5" s="39" t="n">
        <v>1</v>
      </c>
      <c r="D5" s="38" t="inlineStr">
        <is>
          <t xml:space="preserve">21 PONIENTE NUM. 709, SAN ANTONIO </t>
        </is>
      </c>
      <c r="E5" s="40" t="inlineStr">
        <is>
          <t>cancelada  en jul 2017</t>
        </is>
      </c>
    </row>
    <row r="6">
      <c r="A6" s="38" t="n">
        <v>62</v>
      </c>
      <c r="B6" s="38" t="inlineStr">
        <is>
          <t>BONILLA MUÑOZ HILDA</t>
        </is>
      </c>
      <c r="C6" s="39" t="n">
        <v>1</v>
      </c>
      <c r="D6" s="38" t="inlineStr">
        <is>
          <t>9 SUR ENTRE 21 PTE Y CANAL</t>
        </is>
      </c>
      <c r="E6" s="40" t="inlineStr">
        <is>
          <t>cancelada 2010</t>
        </is>
      </c>
      <c r="F6" s="93" t="n"/>
    </row>
    <row r="7">
      <c r="A7" s="38" t="n">
        <v>167</v>
      </c>
      <c r="B7" s="38" t="inlineStr">
        <is>
          <t xml:space="preserve">JIMENEZ ARISTA VICTOR ADAN </t>
        </is>
      </c>
      <c r="C7" s="39" t="n">
        <v>1</v>
      </c>
      <c r="D7" s="38" t="inlineStr">
        <is>
          <t>9 SUR ENTRE 21 PTE Y CANAL</t>
        </is>
      </c>
      <c r="E7" s="40" t="inlineStr">
        <is>
          <t>cancelada 2011</t>
        </is>
      </c>
      <c r="F7" s="93" t="n"/>
    </row>
    <row r="8">
      <c r="A8" s="38" t="n">
        <v>272</v>
      </c>
      <c r="B8" s="38" t="inlineStr">
        <is>
          <t>MONTIEL VILLEGAS KARINA</t>
        </is>
      </c>
      <c r="C8" s="39" t="n">
        <v>1</v>
      </c>
      <c r="D8" s="38" t="inlineStr">
        <is>
          <t>13 SUR ENTRE 19 Y 21 PTE.</t>
        </is>
      </c>
      <c r="E8" s="40" t="inlineStr">
        <is>
          <t>cortada (pago de ene-2011 a oct-2013 recibo por $1565.00</t>
        </is>
      </c>
    </row>
    <row r="9">
      <c r="A9" s="38" t="n">
        <v>298</v>
      </c>
      <c r="B9" s="38" t="inlineStr">
        <is>
          <t>NOTARIO LEON MIGUEL</t>
        </is>
      </c>
      <c r="C9" s="39" t="n"/>
      <c r="D9" s="38" t="inlineStr">
        <is>
          <t xml:space="preserve">9 SUR ENTRE 13 Y 15 PTE. </t>
        </is>
      </c>
      <c r="E9" s="40" t="inlineStr">
        <is>
          <t>cancelado (pago todo 2016)</t>
        </is>
      </c>
    </row>
    <row r="10">
      <c r="A10" s="38" t="n">
        <v>299</v>
      </c>
      <c r="B10" s="38" t="inlineStr">
        <is>
          <t xml:space="preserve">OJEDA NOTARIO AGUSTIN </t>
        </is>
      </c>
      <c r="C10" s="39" t="n">
        <v>1</v>
      </c>
      <c r="D10" s="38" t="inlineStr">
        <is>
          <t>DIAGONAL PREPA</t>
        </is>
      </c>
      <c r="E10" s="41" t="inlineStr">
        <is>
          <t>cancelada en sep-2013</t>
        </is>
      </c>
    </row>
    <row r="11">
      <c r="A11" s="38" t="n">
        <v>311</v>
      </c>
      <c r="B11" s="38" t="inlineStr">
        <is>
          <t>PELAEZ JIMENEZ MARIA DEL CARMEN</t>
        </is>
      </c>
      <c r="C11" s="39" t="n">
        <v>1</v>
      </c>
      <c r="D11" s="38" t="inlineStr">
        <is>
          <t>13 SUR ENTRE 19 Y 21 PTE.</t>
        </is>
      </c>
      <c r="E11" s="42" t="inlineStr">
        <is>
          <t>cancelada  en 2010</t>
        </is>
      </c>
      <c r="F11" s="93" t="n"/>
    </row>
    <row r="12">
      <c r="A12" s="38" t="n">
        <v>321</v>
      </c>
      <c r="B12" s="38" t="inlineStr">
        <is>
          <t>PELAEZ RIOS JOSEFINA</t>
        </is>
      </c>
      <c r="C12" s="39" t="n">
        <v>1</v>
      </c>
      <c r="D12" s="38" t="inlineStr">
        <is>
          <t>17 SUR ENTRE 17 PTE Y CANAL</t>
        </is>
      </c>
      <c r="E12" s="43" t="inlineStr">
        <is>
          <t>cancelada (pago de ene-2011 a jul 2016 )</t>
        </is>
      </c>
      <c r="F12" s="31" t="n"/>
      <c r="G12" s="31" t="n"/>
      <c r="H12" s="31" t="n"/>
      <c r="I12" s="31" t="n"/>
    </row>
    <row r="13">
      <c r="A13" s="38" t="n">
        <v>330</v>
      </c>
      <c r="B13" s="38" t="inlineStr">
        <is>
          <t xml:space="preserve">PORRAS HUERTA MARIA DE LOS ANGELES </t>
        </is>
      </c>
      <c r="C13" s="39" t="n">
        <v>1</v>
      </c>
      <c r="D13" s="38" t="inlineStr">
        <is>
          <t xml:space="preserve">21 PTE. ENTRE 9 Y 11 SUR </t>
        </is>
      </c>
      <c r="E13" s="42" t="inlineStr">
        <is>
          <t xml:space="preserve">finado Don Juan (no ah  pagado el 2014  se le dio recibo por error </t>
        </is>
      </c>
      <c r="F13" s="31" t="n"/>
      <c r="G13" s="31" t="n"/>
      <c r="H13" s="31" t="n"/>
      <c r="I13" s="31" t="n"/>
    </row>
    <row r="14">
      <c r="A14" s="38" t="n">
        <v>338</v>
      </c>
      <c r="B14" s="38" t="inlineStr">
        <is>
          <t>REYES TELLES AMELIA</t>
        </is>
      </c>
      <c r="C14" s="34" t="n"/>
      <c r="D14" s="38" t="inlineStr">
        <is>
          <t>15 SUR ENTRE 13 Y 15 PTE.</t>
        </is>
      </c>
      <c r="E14" s="42" t="inlineStr">
        <is>
          <t>cortada (pago hasta jun- 2012)</t>
        </is>
      </c>
    </row>
    <row r="15">
      <c r="A15" s="38" t="n">
        <v>350</v>
      </c>
      <c r="B15" s="38" t="inlineStr">
        <is>
          <t>RODRIGUEZ GARCIA ALEJANDRO</t>
        </is>
      </c>
      <c r="C15" s="39" t="n">
        <v>1</v>
      </c>
      <c r="D15" s="38" t="n"/>
      <c r="E15" s="42" t="inlineStr">
        <is>
          <t>no vive aquí</t>
        </is>
      </c>
    </row>
    <row r="16">
      <c r="A16" s="38" t="n">
        <v>438</v>
      </c>
      <c r="B16" s="38" t="inlineStr">
        <is>
          <t>ROSAS NOTARIO FACUNDO</t>
        </is>
      </c>
      <c r="C16" s="39" t="n"/>
      <c r="D16" s="38" t="inlineStr">
        <is>
          <t>15 PTE. ESQ. 13 SUR</t>
        </is>
      </c>
      <c r="E16" s="42" t="inlineStr">
        <is>
          <t>(se da de baja 2017)</t>
        </is>
      </c>
    </row>
    <row r="17">
      <c r="A17" s="38" t="n">
        <v>551</v>
      </c>
      <c r="B17" s="38" t="inlineStr">
        <is>
          <t>VELEZ DAVILA JESUS</t>
        </is>
      </c>
      <c r="C17" s="39" t="n"/>
      <c r="D17" s="38" t="inlineStr">
        <is>
          <t>DIAGONAL PREPA</t>
        </is>
      </c>
      <c r="E17" s="42" t="inlineStr">
        <is>
          <t>cancelada en 2010</t>
        </is>
      </c>
    </row>
  </sheetData>
  <pageMargins left="0.25" right="0.25" top="0.75" bottom="0.75" header="0.3" footer="0.3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7030A0"/>
    <outlinePr summaryBelow="1" summaryRight="1"/>
    <pageSetUpPr/>
  </sheetPr>
  <dimension ref="A1:R213"/>
  <sheetViews>
    <sheetView topLeftCell="A202" workbookViewId="0">
      <selection activeCell="A171" sqref="A171:Q213"/>
    </sheetView>
  </sheetViews>
  <sheetFormatPr baseColWidth="10" defaultColWidth="10.7109375" defaultRowHeight="15"/>
  <cols>
    <col width="9" customWidth="1" style="308" min="1" max="1"/>
    <col width="21.5703125" customWidth="1" style="308" min="2" max="2"/>
    <col width="4.85546875" customWidth="1" style="308" min="3" max="3"/>
    <col width="16.7109375" customWidth="1" style="308" min="4" max="4"/>
    <col width="5.42578125" customWidth="1" style="308" min="5" max="5"/>
    <col width="5.140625" customWidth="1" style="308" min="6" max="8"/>
    <col width="5.5703125" customWidth="1" style="308" min="9" max="9"/>
    <col width="4.140625" customWidth="1" style="308" min="10" max="10"/>
    <col width="5.7109375" customWidth="1" style="308" min="11" max="11"/>
    <col width="4.140625" customWidth="1" style="308" min="12" max="12"/>
    <col width="5.7109375" customWidth="1" style="308" min="13" max="13"/>
    <col width="3.140625" customWidth="1" style="308" min="14" max="15"/>
    <col width="3.28515625" customWidth="1" style="308" min="16" max="16"/>
    <col width="4.7109375" customWidth="1" style="308" min="17" max="17"/>
  </cols>
  <sheetData>
    <row r="1">
      <c r="A1" s="536" t="inlineStr">
        <is>
          <t>USUARIOS 2014, 2015</t>
        </is>
      </c>
    </row>
    <row r="2">
      <c r="A2" s="53" t="inlineStr">
        <is>
          <t>No. USUARIO</t>
        </is>
      </c>
      <c r="B2" s="54" t="inlineStr">
        <is>
          <t>NOMBRE</t>
        </is>
      </c>
      <c r="C2" s="54" t="inlineStr">
        <is>
          <t>TOMA</t>
        </is>
      </c>
      <c r="D2" s="54" t="inlineStr">
        <is>
          <t>DIRECCION</t>
        </is>
      </c>
      <c r="E2" s="54" t="inlineStr">
        <is>
          <t>AÑO</t>
        </is>
      </c>
      <c r="F2" s="53" t="inlineStr">
        <is>
          <t>ENERO</t>
        </is>
      </c>
      <c r="G2" s="53" t="inlineStr">
        <is>
          <t>FEBRERO</t>
        </is>
      </c>
      <c r="H2" s="53" t="inlineStr">
        <is>
          <t>MARZO</t>
        </is>
      </c>
      <c r="I2" s="53" t="inlineStr">
        <is>
          <t>ABRIL</t>
        </is>
      </c>
      <c r="J2" s="53" t="inlineStr">
        <is>
          <t>MAYO</t>
        </is>
      </c>
      <c r="K2" s="53" t="inlineStr">
        <is>
          <t>JUNIO</t>
        </is>
      </c>
      <c r="L2" s="53" t="inlineStr">
        <is>
          <t>JULIO</t>
        </is>
      </c>
      <c r="M2" s="53" t="inlineStr">
        <is>
          <t>AGOSTO</t>
        </is>
      </c>
      <c r="N2" s="53" t="inlineStr">
        <is>
          <t>SEP</t>
        </is>
      </c>
      <c r="O2" s="53" t="inlineStr">
        <is>
          <t>OCT</t>
        </is>
      </c>
      <c r="P2" s="53" t="inlineStr">
        <is>
          <t>NOV</t>
        </is>
      </c>
      <c r="Q2" s="53" t="inlineStr">
        <is>
          <t>DIC</t>
        </is>
      </c>
    </row>
    <row r="3">
      <c r="A3" s="53" t="n">
        <v>17</v>
      </c>
      <c r="B3" s="53" t="inlineStr">
        <is>
          <t xml:space="preserve">ANDRADE LOPEZ LUIS </t>
        </is>
      </c>
      <c r="C3" s="54" t="n">
        <v>1</v>
      </c>
      <c r="D3" s="53" t="inlineStr">
        <is>
          <t xml:space="preserve">13 SUR ENTRE 21 </t>
        </is>
      </c>
      <c r="E3" s="53" t="n">
        <v>2017</v>
      </c>
      <c r="F3" s="53" t="inlineStr">
        <is>
          <t>PAGADO</t>
        </is>
      </c>
      <c r="G3" s="53" t="inlineStr">
        <is>
          <t>PAGADO</t>
        </is>
      </c>
      <c r="H3" s="53" t="inlineStr">
        <is>
          <t>PAGADO</t>
        </is>
      </c>
      <c r="I3" s="53" t="inlineStr">
        <is>
          <t>PAGADO</t>
        </is>
      </c>
      <c r="J3" s="53" t="n"/>
      <c r="K3" s="53" t="n"/>
      <c r="L3" s="53" t="n"/>
      <c r="M3" s="53" t="n"/>
      <c r="N3" s="53" t="n"/>
      <c r="O3" s="53" t="n"/>
      <c r="P3" s="53" t="n"/>
      <c r="Q3" s="53" t="n"/>
    </row>
    <row r="4">
      <c r="A4" s="53" t="n">
        <v>18</v>
      </c>
      <c r="B4" s="53" t="inlineStr">
        <is>
          <t xml:space="preserve">ANDRADE MENDEZ JUAN </t>
        </is>
      </c>
      <c r="C4" s="54" t="n">
        <v>1</v>
      </c>
      <c r="D4" s="53" t="inlineStr">
        <is>
          <t>7 PTE. NO. 1503</t>
        </is>
      </c>
      <c r="E4" s="53" t="n">
        <v>2017</v>
      </c>
      <c r="F4" s="53" t="inlineStr">
        <is>
          <t>PAGADO</t>
        </is>
      </c>
      <c r="G4" s="53" t="inlineStr">
        <is>
          <t>PAGADO</t>
        </is>
      </c>
      <c r="H4" s="53" t="inlineStr">
        <is>
          <t>PAGADO</t>
        </is>
      </c>
      <c r="I4" s="53" t="inlineStr">
        <is>
          <t>PAGADO</t>
        </is>
      </c>
      <c r="J4" s="53" t="inlineStr">
        <is>
          <t>PAGADO</t>
        </is>
      </c>
      <c r="K4" s="53" t="inlineStr">
        <is>
          <t>PAGADO</t>
        </is>
      </c>
      <c r="L4" s="53" t="inlineStr">
        <is>
          <t>PAGADO</t>
        </is>
      </c>
      <c r="M4" s="53" t="inlineStr">
        <is>
          <t>PAGADO</t>
        </is>
      </c>
      <c r="N4" s="53" t="inlineStr">
        <is>
          <t>PAGADO</t>
        </is>
      </c>
      <c r="O4" s="53" t="inlineStr">
        <is>
          <t>PAGADO</t>
        </is>
      </c>
      <c r="P4" s="53" t="n"/>
      <c r="Q4" s="53" t="n"/>
    </row>
    <row r="5">
      <c r="A5" s="53" t="n">
        <v>19</v>
      </c>
      <c r="B5" s="53" t="inlineStr">
        <is>
          <t>ANDRADE VAZQUEZ FERNANDO</t>
        </is>
      </c>
      <c r="C5" s="54" t="n">
        <v>2</v>
      </c>
      <c r="D5" s="53" t="inlineStr">
        <is>
          <t>21 PTE.  ENTRE 7 Y 9 SUR</t>
        </is>
      </c>
      <c r="E5" s="53" t="n">
        <v>2017</v>
      </c>
      <c r="F5" s="53" t="inlineStr">
        <is>
          <t xml:space="preserve">PAGADO 2 </t>
        </is>
      </c>
      <c r="G5" s="53" t="inlineStr">
        <is>
          <t xml:space="preserve">PAGADO 2 </t>
        </is>
      </c>
      <c r="H5" s="53" t="inlineStr">
        <is>
          <t>PAGADO2</t>
        </is>
      </c>
      <c r="I5" s="53" t="inlineStr">
        <is>
          <t>PAGADO2</t>
        </is>
      </c>
      <c r="J5" s="53" t="inlineStr">
        <is>
          <t>PAGADO 2</t>
        </is>
      </c>
      <c r="K5" s="53" t="inlineStr">
        <is>
          <t>PAGADO2</t>
        </is>
      </c>
      <c r="L5" s="53" t="n"/>
      <c r="M5" s="53" t="n"/>
      <c r="N5" s="53" t="n"/>
      <c r="O5" s="53" t="n"/>
      <c r="P5" s="53" t="n"/>
      <c r="Q5" s="53" t="n"/>
    </row>
    <row r="6">
      <c r="A6" s="53" t="n">
        <v>20</v>
      </c>
      <c r="B6" s="53" t="inlineStr">
        <is>
          <t xml:space="preserve">APOLINAR VELAZQUEZ JESUS ANTONIO </t>
        </is>
      </c>
      <c r="C6" s="54" t="n">
        <v>1</v>
      </c>
      <c r="D6" s="53" t="inlineStr">
        <is>
          <t>15 PONIENTEE 710  7 Y 9 SUR</t>
        </is>
      </c>
      <c r="E6" s="53" t="n">
        <v>2017</v>
      </c>
      <c r="F6" s="53" t="inlineStr">
        <is>
          <t>PAGADO</t>
        </is>
      </c>
      <c r="G6" s="53" t="inlineStr">
        <is>
          <t>PAGADO</t>
        </is>
      </c>
      <c r="H6" s="53" t="inlineStr">
        <is>
          <t>PAGADO</t>
        </is>
      </c>
      <c r="I6" s="53" t="inlineStr">
        <is>
          <t>PAGADO</t>
        </is>
      </c>
      <c r="J6" s="53" t="inlineStr">
        <is>
          <t>PAGADO</t>
        </is>
      </c>
      <c r="K6" s="53" t="inlineStr">
        <is>
          <t>PAGADO</t>
        </is>
      </c>
      <c r="L6" s="53" t="inlineStr">
        <is>
          <t>PAGADO</t>
        </is>
      </c>
      <c r="M6" s="53" t="inlineStr">
        <is>
          <t>PAGADO</t>
        </is>
      </c>
      <c r="N6" s="53" t="inlineStr">
        <is>
          <t>PAGADO</t>
        </is>
      </c>
      <c r="O6" s="53" t="inlineStr">
        <is>
          <t>PAGADO</t>
        </is>
      </c>
      <c r="P6" s="53" t="inlineStr">
        <is>
          <t>PAGADO</t>
        </is>
      </c>
      <c r="Q6" s="53" t="n"/>
    </row>
    <row r="7">
      <c r="A7" s="53" t="n">
        <v>21</v>
      </c>
      <c r="B7" s="53" t="inlineStr">
        <is>
          <t>ARENAS GONZALEZ JAQUELINE</t>
        </is>
      </c>
      <c r="C7" s="54" t="n">
        <v>1</v>
      </c>
      <c r="D7" s="53" t="inlineStr">
        <is>
          <t>19 PTE. ENTRE 11 Y 13 SUR</t>
        </is>
      </c>
      <c r="E7" s="53" t="n">
        <v>2017</v>
      </c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</row>
    <row r="8">
      <c r="A8" s="53" t="n">
        <v>22</v>
      </c>
      <c r="B8" s="53" t="inlineStr">
        <is>
          <t>ARENAS GONZALEZ RODOLFO</t>
        </is>
      </c>
      <c r="C8" s="54" t="n">
        <v>1</v>
      </c>
      <c r="D8" s="53" t="inlineStr">
        <is>
          <t xml:space="preserve">19 PTE. ESQ. 11 SUR </t>
        </is>
      </c>
      <c r="E8" s="53" t="n">
        <v>2017</v>
      </c>
      <c r="F8" s="53" t="inlineStr">
        <is>
          <t>PAGADO</t>
        </is>
      </c>
      <c r="G8" s="53" t="inlineStr">
        <is>
          <t>PAGADO</t>
        </is>
      </c>
      <c r="H8" s="53" t="inlineStr">
        <is>
          <t>PAGADO</t>
        </is>
      </c>
      <c r="I8" s="53" t="inlineStr">
        <is>
          <t>PAGADO</t>
        </is>
      </c>
      <c r="J8" s="53" t="inlineStr">
        <is>
          <t>PAGADO</t>
        </is>
      </c>
      <c r="K8" s="53" t="inlineStr">
        <is>
          <t>PAGADO</t>
        </is>
      </c>
      <c r="L8" s="53" t="n"/>
      <c r="M8" s="53" t="n"/>
      <c r="N8" s="53" t="n"/>
      <c r="O8" s="53" t="n"/>
      <c r="P8" s="53" t="n"/>
      <c r="Q8" s="53" t="n"/>
    </row>
    <row r="9">
      <c r="A9" s="53" t="n">
        <v>23</v>
      </c>
      <c r="B9" s="53" t="inlineStr">
        <is>
          <t>GONZALEZ ZUÑIGA MARIA ENRIQUETA</t>
        </is>
      </c>
      <c r="C9" s="54" t="n">
        <v>1</v>
      </c>
      <c r="D9" s="53" t="inlineStr">
        <is>
          <t>11 SUR ENTRE 13 Y 15 PTE.</t>
        </is>
      </c>
      <c r="E9" s="53" t="n">
        <v>2017</v>
      </c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</row>
    <row r="10">
      <c r="A10" s="53" t="n">
        <v>25</v>
      </c>
      <c r="B10" s="53" t="inlineStr">
        <is>
          <t xml:space="preserve">AVELINO ALEJO DANIEL </t>
        </is>
      </c>
      <c r="C10" s="54" t="n">
        <v>1</v>
      </c>
      <c r="D10" s="53" t="inlineStr">
        <is>
          <t xml:space="preserve">13 PONIENTE Y 15 SUR </t>
        </is>
      </c>
      <c r="E10" s="53" t="n">
        <v>2017</v>
      </c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</row>
    <row r="11">
      <c r="A11" s="53" t="n">
        <v>26</v>
      </c>
      <c r="B11" s="53" t="inlineStr">
        <is>
          <t>AVELINO ALEJO MIGUEL</t>
        </is>
      </c>
      <c r="C11" s="54" t="n">
        <v>1</v>
      </c>
      <c r="D11" s="53" t="inlineStr">
        <is>
          <t>15 sur 1107</t>
        </is>
      </c>
      <c r="E11" s="53" t="n">
        <v>2017</v>
      </c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</row>
    <row r="12">
      <c r="A12" s="53" t="n">
        <v>27</v>
      </c>
      <c r="B12" s="53" t="inlineStr">
        <is>
          <t>AVELINO ANDRADE RUTH</t>
        </is>
      </c>
      <c r="C12" s="54" t="n">
        <v>1</v>
      </c>
      <c r="D12" s="53" t="inlineStr">
        <is>
          <t>7 SUR ESQ, 17 PTE.</t>
        </is>
      </c>
      <c r="E12" s="53" t="n">
        <v>2017</v>
      </c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</row>
    <row r="13">
      <c r="A13" s="53" t="n">
        <v>28</v>
      </c>
      <c r="B13" s="53" t="inlineStr">
        <is>
          <t>AVELINO HERNANDEZ GABRIEL</t>
        </is>
      </c>
      <c r="C13" s="54" t="n">
        <v>1</v>
      </c>
      <c r="D13" s="53" t="inlineStr">
        <is>
          <t>21 PTE. ENTRE 7 Y 9 SUR5</t>
        </is>
      </c>
      <c r="E13" s="53" t="n">
        <v>2017</v>
      </c>
      <c r="F13" s="53" t="inlineStr">
        <is>
          <t>PAGADO</t>
        </is>
      </c>
      <c r="G13" s="53" t="inlineStr">
        <is>
          <t>PAGADO</t>
        </is>
      </c>
      <c r="H13" s="53" t="inlineStr">
        <is>
          <t>PAGADO</t>
        </is>
      </c>
      <c r="I13" s="53" t="inlineStr">
        <is>
          <t>PAGADO</t>
        </is>
      </c>
      <c r="J13" s="53" t="n"/>
      <c r="K13" s="53" t="n"/>
      <c r="L13" s="53" t="n"/>
      <c r="M13" s="53" t="n"/>
      <c r="N13" s="53" t="n"/>
      <c r="O13" s="53" t="n"/>
      <c r="P13" s="53" t="n"/>
      <c r="Q13" s="53" t="n"/>
    </row>
    <row r="14">
      <c r="A14" s="53" t="n">
        <v>29</v>
      </c>
      <c r="B14" s="53" t="inlineStr">
        <is>
          <t>AVELINO MONTIEL EMILIA</t>
        </is>
      </c>
      <c r="C14" s="54" t="n">
        <v>1</v>
      </c>
      <c r="D14" s="53" t="inlineStr">
        <is>
          <t>13 SUR ENTRE CANAL Y BARRANCA</t>
        </is>
      </c>
      <c r="E14" s="53" t="n">
        <v>2017</v>
      </c>
      <c r="F14" s="53" t="inlineStr">
        <is>
          <t>PAGADO</t>
        </is>
      </c>
      <c r="G14" s="53" t="inlineStr">
        <is>
          <t>PAGADO</t>
        </is>
      </c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</row>
    <row r="15">
      <c r="A15" s="53" t="n">
        <v>30</v>
      </c>
      <c r="B15" s="53" t="inlineStr">
        <is>
          <t>AVELINO MONTIEL GUADALUPE</t>
        </is>
      </c>
      <c r="C15" s="54" t="n">
        <v>1</v>
      </c>
      <c r="D15" s="53" t="inlineStr">
        <is>
          <t xml:space="preserve">9 SUR ENTRE 19 Y 21 PTE </t>
        </is>
      </c>
      <c r="E15" s="53" t="n">
        <v>2017</v>
      </c>
      <c r="F15" s="53" t="inlineStr">
        <is>
          <t>PAGADO</t>
        </is>
      </c>
      <c r="G15" s="53" t="inlineStr">
        <is>
          <t>PAGADO</t>
        </is>
      </c>
      <c r="H15" s="53" t="inlineStr">
        <is>
          <t>PAGADO</t>
        </is>
      </c>
      <c r="I15" s="53" t="inlineStr">
        <is>
          <t>PAGADO</t>
        </is>
      </c>
      <c r="J15" s="53" t="inlineStr">
        <is>
          <t>PAGADO</t>
        </is>
      </c>
      <c r="K15" s="53" t="inlineStr">
        <is>
          <t>PAGADO</t>
        </is>
      </c>
      <c r="L15" s="53" t="inlineStr">
        <is>
          <t>PAGADO</t>
        </is>
      </c>
      <c r="M15" s="53" t="inlineStr">
        <is>
          <t>PAGADO</t>
        </is>
      </c>
      <c r="N15" s="53" t="inlineStr">
        <is>
          <t>PAGADO</t>
        </is>
      </c>
      <c r="O15" s="53" t="n"/>
      <c r="P15" s="53" t="n"/>
      <c r="Q15" s="53" t="n"/>
    </row>
    <row r="16">
      <c r="A16" s="53" t="n">
        <v>31</v>
      </c>
      <c r="B16" s="62" t="inlineStr">
        <is>
          <t xml:space="preserve">AVELINO MONTIEL LUCIA </t>
        </is>
      </c>
      <c r="C16" s="54" t="n">
        <v>2</v>
      </c>
      <c r="D16" s="53" t="inlineStr">
        <is>
          <t xml:space="preserve">13 SUR 1105 Y 9 SUR </t>
        </is>
      </c>
      <c r="E16" s="53" t="n">
        <v>2017</v>
      </c>
      <c r="F16" s="53" t="inlineStr">
        <is>
          <t>PAGADO 2</t>
        </is>
      </c>
      <c r="G16" s="53" t="inlineStr">
        <is>
          <t>PAGADO 2</t>
        </is>
      </c>
      <c r="H16" s="53" t="inlineStr">
        <is>
          <t xml:space="preserve">PAGADO 2 </t>
        </is>
      </c>
      <c r="I16" s="53" t="inlineStr">
        <is>
          <t>PAGADO 2</t>
        </is>
      </c>
      <c r="J16" s="53" t="inlineStr">
        <is>
          <t>PAGADO 2</t>
        </is>
      </c>
      <c r="K16" s="53" t="inlineStr">
        <is>
          <t>PAGADO 2</t>
        </is>
      </c>
      <c r="L16" s="53" t="inlineStr">
        <is>
          <t>PAGADO 2</t>
        </is>
      </c>
      <c r="M16" s="53" t="inlineStr">
        <is>
          <t>PAGADO 2</t>
        </is>
      </c>
      <c r="N16" s="53" t="inlineStr">
        <is>
          <t>PAGADO 2</t>
        </is>
      </c>
      <c r="O16" s="53" t="inlineStr">
        <is>
          <t>PAGADO 2</t>
        </is>
      </c>
      <c r="P16" s="53" t="inlineStr">
        <is>
          <t>PAGADO 2</t>
        </is>
      </c>
      <c r="Q16" s="53" t="inlineStr">
        <is>
          <t>PAGADO 2</t>
        </is>
      </c>
    </row>
    <row r="17">
      <c r="A17" s="53" t="n">
        <v>32</v>
      </c>
      <c r="B17" s="53" t="inlineStr">
        <is>
          <t xml:space="preserve">AVELINO MONTIEL MARCELA </t>
        </is>
      </c>
      <c r="C17" s="54" t="n">
        <v>1</v>
      </c>
      <c r="D17" s="53" t="inlineStr">
        <is>
          <t>13 SUR NO. 1102 ENTRE 11 Y 13 PON</t>
        </is>
      </c>
      <c r="E17" s="53" t="n">
        <v>2017</v>
      </c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</row>
    <row r="18">
      <c r="A18" s="53" t="n">
        <v>33</v>
      </c>
      <c r="B18" s="53" t="inlineStr">
        <is>
          <t xml:space="preserve">AVELINO NOTARIO EFRAIN </t>
        </is>
      </c>
      <c r="C18" s="54" t="n">
        <v>1</v>
      </c>
      <c r="D18" s="53" t="inlineStr">
        <is>
          <t>TRE 7 Y 9 SUR</t>
        </is>
      </c>
      <c r="E18" s="53" t="n">
        <v>2017</v>
      </c>
      <c r="F18" s="53" t="inlineStr">
        <is>
          <t>PAGADO</t>
        </is>
      </c>
      <c r="G18" s="53" t="inlineStr">
        <is>
          <t>PAGADO</t>
        </is>
      </c>
      <c r="H18" s="53" t="inlineStr">
        <is>
          <t>PAGADO</t>
        </is>
      </c>
      <c r="I18" s="53" t="inlineStr">
        <is>
          <t>PAGADO</t>
        </is>
      </c>
      <c r="J18" s="53" t="inlineStr">
        <is>
          <t>PAGADO</t>
        </is>
      </c>
      <c r="K18" s="53" t="inlineStr">
        <is>
          <t>PAGADO</t>
        </is>
      </c>
      <c r="L18" s="53" t="inlineStr">
        <is>
          <t>PAGADO</t>
        </is>
      </c>
      <c r="M18" s="53" t="inlineStr">
        <is>
          <t>PAGADO</t>
        </is>
      </c>
      <c r="N18" s="53" t="n"/>
      <c r="O18" s="53" t="n"/>
      <c r="P18" s="53" t="n"/>
      <c r="Q18" s="53" t="n"/>
    </row>
    <row r="19">
      <c r="A19" s="53" t="n">
        <v>34</v>
      </c>
      <c r="B19" s="53" t="inlineStr">
        <is>
          <t>AVELINO NOTARIO GILBERTO</t>
        </is>
      </c>
      <c r="C19" s="54" t="n">
        <v>1</v>
      </c>
      <c r="D19" s="53" t="inlineStr">
        <is>
          <t>21 PTE. ENTRE 7 Y 9 SUR5</t>
        </is>
      </c>
      <c r="E19" s="53" t="n">
        <v>2017</v>
      </c>
      <c r="F19" s="53" t="inlineStr">
        <is>
          <t>PAGADO</t>
        </is>
      </c>
      <c r="G19" s="53" t="inlineStr">
        <is>
          <t>PAGADO</t>
        </is>
      </c>
      <c r="H19" s="53" t="inlineStr">
        <is>
          <t>PAGADO</t>
        </is>
      </c>
      <c r="I19" s="53" t="inlineStr">
        <is>
          <t>PAGADO</t>
        </is>
      </c>
      <c r="J19" s="53" t="inlineStr">
        <is>
          <t>PAGADO</t>
        </is>
      </c>
      <c r="K19" s="53" t="inlineStr">
        <is>
          <t>PAGADO</t>
        </is>
      </c>
      <c r="L19" s="53" t="n"/>
      <c r="M19" s="53" t="n"/>
      <c r="N19" s="53" t="n"/>
      <c r="O19" s="53" t="n"/>
      <c r="P19" s="53" t="n"/>
      <c r="Q19" s="53" t="n"/>
    </row>
    <row r="20">
      <c r="A20" s="53" t="n">
        <v>35</v>
      </c>
      <c r="B20" s="53" t="inlineStr">
        <is>
          <t>AVELINO NOTARIO LILIA</t>
        </is>
      </c>
      <c r="C20" s="54" t="n">
        <v>1</v>
      </c>
      <c r="D20" s="53" t="inlineStr">
        <is>
          <t xml:space="preserve">21 PTE. ENTRE 7 Y 9 SUR </t>
        </is>
      </c>
      <c r="E20" s="53" t="n">
        <v>2017</v>
      </c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>
      <c r="A21" s="53" t="n">
        <v>36</v>
      </c>
      <c r="B21" s="53" t="inlineStr">
        <is>
          <t>AVELINO NOTARIO MARIELA</t>
        </is>
      </c>
      <c r="C21" s="54" t="n">
        <v>1</v>
      </c>
      <c r="D21" s="53" t="inlineStr">
        <is>
          <t>21 PTE. ENTRE 7 Y 9 SUR5</t>
        </is>
      </c>
      <c r="E21" s="53" t="n">
        <v>2017</v>
      </c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>
      <c r="A22" s="53" t="n">
        <v>39</v>
      </c>
      <c r="B22" s="53" t="inlineStr">
        <is>
          <t>AVELINO ROBLES CANDELARIA</t>
        </is>
      </c>
      <c r="C22" s="54" t="n">
        <v>1</v>
      </c>
      <c r="D22" s="53" t="inlineStr">
        <is>
          <t>11 SUR ENTRE 21 PTE. Y CANAL</t>
        </is>
      </c>
      <c r="E22" s="53" t="n">
        <v>2017</v>
      </c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>
      <c r="A23" s="53" t="n">
        <v>40</v>
      </c>
      <c r="B23" s="53" t="inlineStr">
        <is>
          <t xml:space="preserve">AVELINO ROBLES JUANA </t>
        </is>
      </c>
      <c r="C23" s="54" t="n">
        <v>2</v>
      </c>
      <c r="D23" s="53" t="inlineStr">
        <is>
          <t xml:space="preserve"> 1 T /21 PONIENTE  1T/  17 SUR   1502</t>
        </is>
      </c>
      <c r="E23" s="53" t="n">
        <v>2017</v>
      </c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>
      <c r="A24" s="53" t="n">
        <v>41</v>
      </c>
      <c r="B24" s="53" t="inlineStr">
        <is>
          <t>AVELINO ROBLES MARGARITA</t>
        </is>
      </c>
      <c r="C24" s="54" t="n">
        <v>2</v>
      </c>
      <c r="D24" s="53" t="inlineStr">
        <is>
          <t>11 SUR ENTRE 21 PTE. Y CANAL</t>
        </is>
      </c>
      <c r="E24" s="53" t="n">
        <v>2017</v>
      </c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>
      <c r="A25" s="53" t="n">
        <v>42</v>
      </c>
      <c r="B25" s="53" t="inlineStr">
        <is>
          <t xml:space="preserve">AVELINO ROMERO AGUSTINA </t>
        </is>
      </c>
      <c r="C25" s="54" t="n">
        <v>1</v>
      </c>
      <c r="D25" s="53" t="inlineStr">
        <is>
          <t xml:space="preserve">19 PONIENTE ESQ. 9 SUR </t>
        </is>
      </c>
      <c r="E25" s="53" t="n">
        <v>2017</v>
      </c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>
      <c r="A26" s="53" t="n">
        <v>43</v>
      </c>
      <c r="B26" s="53" t="inlineStr">
        <is>
          <t xml:space="preserve">AVELINO ROMERO JOSE MIGUEL </t>
        </is>
      </c>
      <c r="C26" s="54" t="n">
        <v>3</v>
      </c>
      <c r="D26" s="53" t="inlineStr">
        <is>
          <t>13 SUR ESQUINA 15 PTE</t>
        </is>
      </c>
      <c r="E26" s="53" t="n">
        <v>2017</v>
      </c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>
      <c r="A27" s="53" t="n">
        <v>44</v>
      </c>
      <c r="B27" s="53" t="inlineStr">
        <is>
          <t xml:space="preserve">AVELINO ROMERO MANUEL </t>
        </is>
      </c>
      <c r="C27" s="54" t="n">
        <v>2</v>
      </c>
      <c r="D27" s="53" t="inlineStr">
        <is>
          <t>11 SUR ENTRE 19 Y 21 PTE.</t>
        </is>
      </c>
      <c r="E27" s="53" t="n">
        <v>2017</v>
      </c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>
      <c r="A28" s="53" t="n">
        <v>45</v>
      </c>
      <c r="B28" s="53" t="inlineStr">
        <is>
          <t>AVELINO ROMERO MARCELINO</t>
        </is>
      </c>
      <c r="C28" s="54" t="n">
        <v>1</v>
      </c>
      <c r="D28" s="53" t="n"/>
      <c r="E28" s="53" t="n">
        <v>2017</v>
      </c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>
      <c r="A29" s="53" t="n">
        <v>46</v>
      </c>
      <c r="B29" s="53" t="inlineStr">
        <is>
          <t>AVELINO ROMERO MAURA</t>
        </is>
      </c>
      <c r="C29" s="54" t="n">
        <v>1</v>
      </c>
      <c r="D29" s="53" t="inlineStr">
        <is>
          <t>19 PTE. ESQ. 9 SUR</t>
        </is>
      </c>
      <c r="E29" s="53" t="n">
        <v>2017</v>
      </c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>
      <c r="A30" s="53" t="n">
        <v>47</v>
      </c>
      <c r="B30" s="53" t="inlineStr">
        <is>
          <t>AVELINO ROMERO MAXIMINO</t>
        </is>
      </c>
      <c r="C30" s="54" t="n">
        <v>1</v>
      </c>
      <c r="D30" s="53" t="inlineStr">
        <is>
          <t>9 SUR ENTRE 19 Y 21 PTE.</t>
        </is>
      </c>
      <c r="E30" s="53" t="n">
        <v>2017</v>
      </c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>
      <c r="A31" s="53" t="n">
        <v>48</v>
      </c>
      <c r="B31" s="53" t="inlineStr">
        <is>
          <t>AVELINO SANTOS ALFONSO</t>
        </is>
      </c>
      <c r="C31" s="54" t="n">
        <v>1</v>
      </c>
      <c r="D31" s="53" t="inlineStr">
        <is>
          <t>9 SUR ENTRE 19 Y 21 PTE.</t>
        </is>
      </c>
      <c r="E31" s="53" t="n">
        <v>2017</v>
      </c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>
      <c r="A32" s="53" t="n">
        <v>49</v>
      </c>
      <c r="B32" s="53" t="inlineStr">
        <is>
          <t>AVELINO SANTOS FRANCISCO</t>
        </is>
      </c>
      <c r="C32" s="54" t="n">
        <v>1</v>
      </c>
      <c r="D32" s="53" t="inlineStr">
        <is>
          <t xml:space="preserve">11 SUR  ENTRE LA 21 Y LATERAL VALSEQUILLO </t>
        </is>
      </c>
      <c r="E32" s="53" t="n">
        <v>2017</v>
      </c>
      <c r="F32" s="53" t="inlineStr">
        <is>
          <t>PAGADO</t>
        </is>
      </c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>
      <c r="A33" s="53" t="n">
        <v>50</v>
      </c>
      <c r="B33" s="53" t="inlineStr">
        <is>
          <t>AVELINO SANTOS GAUDENCIO</t>
        </is>
      </c>
      <c r="C33" s="54" t="n">
        <v>1</v>
      </c>
      <c r="D33" s="53" t="inlineStr">
        <is>
          <t>21 PTE- ESQ. 7 SUR</t>
        </is>
      </c>
      <c r="E33" s="53" t="n">
        <v>2017</v>
      </c>
      <c r="F33" s="53" t="inlineStr">
        <is>
          <t>PAGADO</t>
        </is>
      </c>
      <c r="G33" s="53" t="inlineStr">
        <is>
          <t>PAGADO</t>
        </is>
      </c>
      <c r="H33" s="53" t="inlineStr">
        <is>
          <t>PAGADO</t>
        </is>
      </c>
      <c r="I33" s="53" t="inlineStr">
        <is>
          <t>PAGADO</t>
        </is>
      </c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>
      <c r="A34" s="53" t="n">
        <v>51</v>
      </c>
      <c r="B34" s="53" t="inlineStr">
        <is>
          <t>AVELINO SANTOS GRICELDA</t>
        </is>
      </c>
      <c r="C34" s="54" t="n"/>
      <c r="D34" s="53" t="inlineStr">
        <is>
          <t xml:space="preserve">11 SUR ENTRE 21 PTE. Y CANAL </t>
        </is>
      </c>
      <c r="E34" s="53" t="n">
        <v>2017</v>
      </c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>
      <c r="A35" s="53" t="n">
        <v>52</v>
      </c>
      <c r="B35" s="53" t="inlineStr">
        <is>
          <t>AVELINO SANTOS HERMELINDA GUADALUPE</t>
        </is>
      </c>
      <c r="C35" s="54" t="n">
        <v>1</v>
      </c>
      <c r="D35" s="53" t="inlineStr">
        <is>
          <t>11 SUR ENTRE 21 PTE, Y CANAL</t>
        </is>
      </c>
      <c r="E35" s="53" t="n">
        <v>2017</v>
      </c>
      <c r="F35" s="53" t="inlineStr">
        <is>
          <t>PAGADO</t>
        </is>
      </c>
      <c r="G35" s="53" t="inlineStr">
        <is>
          <t>PAGADO</t>
        </is>
      </c>
      <c r="H35" s="53" t="inlineStr">
        <is>
          <t>PAGADO</t>
        </is>
      </c>
      <c r="I35" s="53" t="inlineStr">
        <is>
          <t>PAGADO</t>
        </is>
      </c>
      <c r="J35" s="53" t="inlineStr">
        <is>
          <t>PAGADO</t>
        </is>
      </c>
      <c r="K35" s="53" t="inlineStr">
        <is>
          <t>PAGADO</t>
        </is>
      </c>
      <c r="L35" s="53" t="n"/>
      <c r="M35" s="53" t="n"/>
      <c r="N35" s="53" t="n"/>
      <c r="O35" s="53" t="n"/>
      <c r="P35" s="53" t="n"/>
      <c r="Q35" s="53" t="n"/>
    </row>
    <row r="36">
      <c r="A36" s="53" t="n">
        <v>53</v>
      </c>
      <c r="B36" s="53" t="inlineStr">
        <is>
          <t xml:space="preserve">AVELINO SANTOS JULIA </t>
        </is>
      </c>
      <c r="C36" s="54" t="n">
        <v>1</v>
      </c>
      <c r="D36" s="53" t="inlineStr">
        <is>
          <t>11 SUR ENTRE 21 PTE. Y CANAL</t>
        </is>
      </c>
      <c r="E36" s="53" t="n">
        <v>2017</v>
      </c>
      <c r="F36" s="53" t="inlineStr">
        <is>
          <t>PAGADO</t>
        </is>
      </c>
      <c r="G36" s="53" t="inlineStr">
        <is>
          <t>PAGADO</t>
        </is>
      </c>
      <c r="H36" s="53" t="inlineStr">
        <is>
          <t>PAGADO</t>
        </is>
      </c>
      <c r="I36" s="53" t="inlineStr">
        <is>
          <t>PAGADO</t>
        </is>
      </c>
      <c r="J36" s="53" t="inlineStr">
        <is>
          <t>PAGADO</t>
        </is>
      </c>
      <c r="K36" s="53" t="inlineStr">
        <is>
          <t>PAGADO</t>
        </is>
      </c>
      <c r="L36" s="53" t="inlineStr">
        <is>
          <t>PAGADO</t>
        </is>
      </c>
      <c r="M36" s="53" t="inlineStr">
        <is>
          <t>PAGADO</t>
        </is>
      </c>
      <c r="N36" s="53" t="inlineStr">
        <is>
          <t>PAGADO</t>
        </is>
      </c>
      <c r="O36" s="53" t="inlineStr">
        <is>
          <t>PAGADO</t>
        </is>
      </c>
      <c r="P36" s="53" t="inlineStr">
        <is>
          <t>PAGADO</t>
        </is>
      </c>
      <c r="Q36" s="53" t="inlineStr">
        <is>
          <t>PAGADO</t>
        </is>
      </c>
    </row>
    <row r="37">
      <c r="A37" s="53" t="n">
        <v>54</v>
      </c>
      <c r="B37" s="53" t="inlineStr">
        <is>
          <t>SANTOS PELAEZ MARCELO</t>
        </is>
      </c>
      <c r="C37" s="54" t="n">
        <v>2</v>
      </c>
      <c r="D37" s="53" t="inlineStr">
        <is>
          <t xml:space="preserve">CALLE 15 SUR 1306 SAN ANTONIO </t>
        </is>
      </c>
      <c r="E37" s="53" t="n">
        <v>2017</v>
      </c>
      <c r="F37" s="53" t="inlineStr">
        <is>
          <t>PAGADO 2</t>
        </is>
      </c>
      <c r="G37" s="53" t="inlineStr">
        <is>
          <t>PAGADO2</t>
        </is>
      </c>
      <c r="H37" s="53" t="inlineStr">
        <is>
          <t>PAGADO2</t>
        </is>
      </c>
      <c r="I37" s="53" t="inlineStr">
        <is>
          <t>PAGADO2</t>
        </is>
      </c>
      <c r="J37" s="53" t="inlineStr">
        <is>
          <t>PAGADO2</t>
        </is>
      </c>
      <c r="K37" s="53" t="n"/>
      <c r="L37" s="53" t="n"/>
      <c r="M37" s="53" t="n"/>
      <c r="N37" s="53" t="n"/>
      <c r="O37" s="53" t="n"/>
      <c r="P37" s="53" t="n"/>
      <c r="Q37" s="53" t="n"/>
    </row>
    <row r="38">
      <c r="A38" s="53" t="n">
        <v>55</v>
      </c>
      <c r="B38" s="53" t="inlineStr">
        <is>
          <t>AVELINO SANTOS NATIVIDAD</t>
        </is>
      </c>
      <c r="C38" s="54" t="n">
        <v>1</v>
      </c>
      <c r="D38" s="53" t="inlineStr">
        <is>
          <t>9 SUR ENTRE 21 PTE Y CANAL</t>
        </is>
      </c>
      <c r="E38" s="53" t="n">
        <v>2017</v>
      </c>
      <c r="F38" s="53" t="inlineStr">
        <is>
          <t>PAGADO</t>
        </is>
      </c>
      <c r="G38" s="53" t="inlineStr">
        <is>
          <t>PAGADO</t>
        </is>
      </c>
      <c r="H38" s="53" t="inlineStr">
        <is>
          <t>PAGADO</t>
        </is>
      </c>
      <c r="I38" s="53" t="inlineStr">
        <is>
          <t>PAGADO</t>
        </is>
      </c>
      <c r="J38" s="53" t="inlineStr">
        <is>
          <t>PAGADO</t>
        </is>
      </c>
      <c r="K38" s="53" t="inlineStr">
        <is>
          <t>PAGADO</t>
        </is>
      </c>
      <c r="L38" s="53" t="inlineStr">
        <is>
          <t>PAGADO</t>
        </is>
      </c>
      <c r="M38" s="53" t="inlineStr">
        <is>
          <t>PAGADO</t>
        </is>
      </c>
      <c r="N38" s="53" t="inlineStr">
        <is>
          <t>PAGADO</t>
        </is>
      </c>
      <c r="O38" s="53" t="inlineStr">
        <is>
          <t>PAGADO</t>
        </is>
      </c>
      <c r="P38" s="53" t="inlineStr">
        <is>
          <t>PAGADO</t>
        </is>
      </c>
      <c r="Q38" s="53" t="inlineStr">
        <is>
          <t>PAGADO</t>
        </is>
      </c>
    </row>
    <row r="39">
      <c r="A39" s="53" t="n">
        <v>57</v>
      </c>
      <c r="B39" s="53" t="inlineStr">
        <is>
          <t>BARCENAS AVELINO EDITH</t>
        </is>
      </c>
      <c r="C39" s="54" t="n"/>
      <c r="D39" s="53" t="inlineStr">
        <is>
          <t>7 SUR  ESQ. 11 PTE.</t>
        </is>
      </c>
      <c r="E39" s="53" t="n">
        <v>2017</v>
      </c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</row>
    <row r="40">
      <c r="A40" s="53" t="n">
        <v>58</v>
      </c>
      <c r="B40" s="53" t="inlineStr">
        <is>
          <t>BECERRA SANCHEZ JESUS</t>
        </is>
      </c>
      <c r="C40" s="54" t="n">
        <v>1</v>
      </c>
      <c r="D40" s="53" t="inlineStr">
        <is>
          <t>17 SUR ENTRE 17 PTE Y CANAL</t>
        </is>
      </c>
      <c r="E40" s="53" t="n">
        <v>2017</v>
      </c>
      <c r="F40" s="53" t="inlineStr">
        <is>
          <t>PAGADO</t>
        </is>
      </c>
      <c r="G40" s="53" t="inlineStr">
        <is>
          <t>PAGADO</t>
        </is>
      </c>
      <c r="H40" s="53" t="inlineStr">
        <is>
          <t>PAGADO</t>
        </is>
      </c>
      <c r="I40" s="53" t="inlineStr">
        <is>
          <t>PAGADO</t>
        </is>
      </c>
      <c r="J40" s="53" t="inlineStr">
        <is>
          <t>PAGADO</t>
        </is>
      </c>
      <c r="K40" s="53" t="inlineStr">
        <is>
          <t>PAGADO</t>
        </is>
      </c>
      <c r="L40" s="53" t="inlineStr">
        <is>
          <t>PAGADO</t>
        </is>
      </c>
      <c r="M40" s="53" t="inlineStr">
        <is>
          <t>PAGADO</t>
        </is>
      </c>
      <c r="N40" s="53" t="inlineStr">
        <is>
          <t>PAGADO</t>
        </is>
      </c>
      <c r="O40" s="53" t="inlineStr">
        <is>
          <t>PAGADO</t>
        </is>
      </c>
      <c r="P40" s="53" t="inlineStr">
        <is>
          <t>PAGADO</t>
        </is>
      </c>
      <c r="Q40" s="53" t="inlineStr">
        <is>
          <t>PAGADO</t>
        </is>
      </c>
    </row>
    <row r="41">
      <c r="A41" s="53" t="n">
        <v>59</v>
      </c>
      <c r="B41" s="53" t="inlineStr">
        <is>
          <t xml:space="preserve">ZAMORA ROSAS RAFAEL </t>
        </is>
      </c>
      <c r="C41" s="54" t="n"/>
      <c r="D41" s="53" t="inlineStr">
        <is>
          <t>PRIVADA DE LA SIETE  SUR S/N</t>
        </is>
      </c>
      <c r="E41" s="53" t="n">
        <v>2017</v>
      </c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</row>
    <row r="42">
      <c r="A42" s="53" t="n">
        <v>60</v>
      </c>
      <c r="B42" s="53" t="inlineStr">
        <is>
          <t>BENITEZ RAMOS MARIA CONCEPCION</t>
        </is>
      </c>
      <c r="C42" s="54" t="n">
        <v>1</v>
      </c>
      <c r="D42" s="53" t="inlineStr">
        <is>
          <t>CALE 15 SUR NO 1902 -A</t>
        </is>
      </c>
      <c r="E42" s="53" t="n">
        <v>2017</v>
      </c>
      <c r="F42" s="53" t="inlineStr">
        <is>
          <t>PAGADO</t>
        </is>
      </c>
      <c r="G42" s="53" t="inlineStr">
        <is>
          <t>PAGADO</t>
        </is>
      </c>
      <c r="H42" s="53" t="inlineStr">
        <is>
          <t>PAGADO</t>
        </is>
      </c>
      <c r="I42" s="53" t="inlineStr">
        <is>
          <t>PAGADO</t>
        </is>
      </c>
      <c r="J42" s="53" t="inlineStr">
        <is>
          <t>PAGADO</t>
        </is>
      </c>
      <c r="K42" s="53" t="n"/>
      <c r="L42" s="53" t="n"/>
      <c r="M42" s="53" t="n"/>
      <c r="N42" s="53" t="n"/>
      <c r="O42" s="53" t="n"/>
      <c r="P42" s="53" t="n"/>
      <c r="Q42" s="53" t="n"/>
    </row>
    <row r="43">
      <c r="A43" s="53" t="n">
        <v>61</v>
      </c>
      <c r="B43" s="53" t="inlineStr">
        <is>
          <t>BERNARDO DE JESUS SAUL</t>
        </is>
      </c>
      <c r="C43" s="54" t="n">
        <v>1</v>
      </c>
      <c r="D43" s="53" t="inlineStr">
        <is>
          <t>13 SUR ENTRE 15 Y 17 PTE.</t>
        </is>
      </c>
      <c r="E43" s="53" t="n">
        <v>2017</v>
      </c>
      <c r="F43" s="53" t="inlineStr">
        <is>
          <t>PAGADO</t>
        </is>
      </c>
      <c r="G43" s="53" t="inlineStr">
        <is>
          <t>PAGADO</t>
        </is>
      </c>
      <c r="H43" s="53" t="inlineStr">
        <is>
          <t>PAGADO</t>
        </is>
      </c>
      <c r="I43" s="53" t="inlineStr">
        <is>
          <t>PAGADO</t>
        </is>
      </c>
      <c r="J43" s="53" t="inlineStr">
        <is>
          <t>PAGADO</t>
        </is>
      </c>
      <c r="K43" s="53" t="inlineStr">
        <is>
          <t>PAGADO</t>
        </is>
      </c>
      <c r="L43" s="53" t="inlineStr">
        <is>
          <t>PAGADO</t>
        </is>
      </c>
      <c r="M43" s="53" t="inlineStr">
        <is>
          <t>PAGADO</t>
        </is>
      </c>
      <c r="N43" s="53" t="inlineStr">
        <is>
          <t>PAGADO</t>
        </is>
      </c>
      <c r="O43" s="53" t="inlineStr">
        <is>
          <t>PAGADO</t>
        </is>
      </c>
      <c r="P43" s="53" t="inlineStr">
        <is>
          <t>PAGADO</t>
        </is>
      </c>
      <c r="Q43" s="53" t="inlineStr">
        <is>
          <t>PAGADO</t>
        </is>
      </c>
    </row>
    <row r="44">
      <c r="A44" s="53" t="n">
        <v>63</v>
      </c>
      <c r="B44" s="52" t="inlineStr">
        <is>
          <t>BOURET FLORES AMELIA</t>
        </is>
      </c>
      <c r="C44" s="54" t="n">
        <v>1</v>
      </c>
      <c r="D44" s="53" t="inlineStr">
        <is>
          <t xml:space="preserve">13 PTE ENTRE 7 Y 9 SUR </t>
        </is>
      </c>
      <c r="E44" s="53" t="n">
        <v>2017</v>
      </c>
      <c r="F44" s="53" t="inlineStr">
        <is>
          <t>PAGADO</t>
        </is>
      </c>
      <c r="G44" s="53" t="inlineStr">
        <is>
          <t>PAGADO</t>
        </is>
      </c>
      <c r="H44" s="53" t="inlineStr">
        <is>
          <t>PAGADO</t>
        </is>
      </c>
      <c r="I44" s="53" t="inlineStr">
        <is>
          <t>PAGADO</t>
        </is>
      </c>
      <c r="J44" s="53" t="inlineStr">
        <is>
          <t>PAGADO</t>
        </is>
      </c>
      <c r="K44" s="53" t="inlineStr">
        <is>
          <t>PAGADO</t>
        </is>
      </c>
      <c r="L44" s="53" t="n"/>
      <c r="M44" s="53" t="n"/>
      <c r="N44" s="53" t="n"/>
      <c r="O44" s="53" t="n"/>
      <c r="P44" s="53" t="n"/>
      <c r="Q44" s="53" t="n"/>
    </row>
    <row r="45">
      <c r="A45" s="53" t="n">
        <v>64</v>
      </c>
      <c r="B45" s="53" t="inlineStr">
        <is>
          <t>BRAMBILLA SANTIAGO CIRILO</t>
        </is>
      </c>
      <c r="C45" s="54" t="n">
        <v>1</v>
      </c>
      <c r="D45" s="53" t="n"/>
      <c r="E45" s="53" t="n">
        <v>2017</v>
      </c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</row>
    <row r="46">
      <c r="A46" s="53" t="n">
        <v>65</v>
      </c>
      <c r="B46" s="53" t="inlineStr">
        <is>
          <t>BRETON LIMON ALICIA</t>
        </is>
      </c>
      <c r="C46" s="54" t="n">
        <v>1</v>
      </c>
      <c r="D46" s="53" t="inlineStr">
        <is>
          <t>15 PONIENTE ENTRE 9 Y 11 SUR</t>
        </is>
      </c>
      <c r="E46" s="53" t="n">
        <v>2017</v>
      </c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</row>
    <row r="47">
      <c r="A47" s="53" t="n">
        <v>66</v>
      </c>
      <c r="B47" s="53" t="inlineStr">
        <is>
          <t xml:space="preserve">PELAEZ VASQUEZ GUADALUPE </t>
        </is>
      </c>
      <c r="C47" s="54" t="n">
        <v>1</v>
      </c>
      <c r="D47" s="53" t="inlineStr">
        <is>
          <t>15 SUR ENTRE 15 Y 17 PTE</t>
        </is>
      </c>
      <c r="E47" s="53" t="n">
        <v>2017</v>
      </c>
      <c r="F47" s="53" t="inlineStr">
        <is>
          <t>PAGADO</t>
        </is>
      </c>
      <c r="G47" s="53" t="inlineStr">
        <is>
          <t>PAGADO</t>
        </is>
      </c>
      <c r="H47" s="53" t="inlineStr">
        <is>
          <t>PAGADO</t>
        </is>
      </c>
      <c r="I47" s="53" t="inlineStr">
        <is>
          <t>PAGADO</t>
        </is>
      </c>
      <c r="J47" s="53" t="inlineStr">
        <is>
          <t>PAGADO</t>
        </is>
      </c>
      <c r="K47" s="53" t="inlineStr">
        <is>
          <t>PAGADO</t>
        </is>
      </c>
      <c r="L47" s="53" t="inlineStr">
        <is>
          <t>PAGADO</t>
        </is>
      </c>
      <c r="M47" s="53" t="inlineStr">
        <is>
          <t>PAGADO</t>
        </is>
      </c>
      <c r="N47" s="53" t="n"/>
      <c r="O47" s="53" t="n"/>
      <c r="P47" s="53" t="n"/>
      <c r="Q47" s="53" t="n"/>
    </row>
    <row r="48">
      <c r="A48" s="53" t="n">
        <v>67</v>
      </c>
      <c r="B48" s="53" t="inlineStr">
        <is>
          <t xml:space="preserve">RIOS SALAS DIANA MARIA </t>
        </is>
      </c>
      <c r="C48" s="54" t="n">
        <v>1</v>
      </c>
      <c r="D48" s="53" t="inlineStr">
        <is>
          <t>9 SUR ENTRE 21 PTE Y CANAL</t>
        </is>
      </c>
      <c r="E48" s="53" t="n">
        <v>2017</v>
      </c>
      <c r="F48" s="53" t="inlineStr">
        <is>
          <t>PAGADO</t>
        </is>
      </c>
      <c r="G48" s="53" t="inlineStr">
        <is>
          <t>PAGADO</t>
        </is>
      </c>
      <c r="H48" s="53" t="inlineStr">
        <is>
          <t>PAGADO</t>
        </is>
      </c>
      <c r="I48" s="53" t="inlineStr">
        <is>
          <t>PAGADO</t>
        </is>
      </c>
      <c r="J48" s="53" t="inlineStr">
        <is>
          <t>PAGADO</t>
        </is>
      </c>
      <c r="K48" s="53" t="inlineStr">
        <is>
          <t>PAGADO</t>
        </is>
      </c>
      <c r="L48" s="53" t="inlineStr">
        <is>
          <t>PAGADO</t>
        </is>
      </c>
      <c r="M48" s="53" t="inlineStr">
        <is>
          <t>PAGADO</t>
        </is>
      </c>
      <c r="N48" s="53" t="n"/>
      <c r="O48" s="53" t="n"/>
      <c r="P48" s="53" t="n"/>
      <c r="Q48" s="53" t="n"/>
    </row>
    <row r="49">
      <c r="A49" s="53" t="n">
        <v>68</v>
      </c>
      <c r="B49" s="53" t="inlineStr">
        <is>
          <t>CADENA SANTOS  MARIA  DEL CARMEN</t>
        </is>
      </c>
      <c r="C49" s="54" t="n"/>
      <c r="D49" s="53" t="inlineStr">
        <is>
          <t>15 PONIENTE ENTRE 9 Y 11 SUR</t>
        </is>
      </c>
      <c r="E49" s="53" t="n">
        <v>2017</v>
      </c>
      <c r="F49" s="53" t="inlineStr">
        <is>
          <t>PAGADO</t>
        </is>
      </c>
      <c r="G49" s="53" t="inlineStr">
        <is>
          <t>PAGADO</t>
        </is>
      </c>
      <c r="H49" s="53" t="inlineStr">
        <is>
          <t>PAGADO</t>
        </is>
      </c>
      <c r="I49" s="53" t="inlineStr">
        <is>
          <t>PAGADO</t>
        </is>
      </c>
      <c r="J49" s="53" t="n"/>
      <c r="K49" s="53" t="n"/>
      <c r="L49" s="53" t="n"/>
      <c r="M49" s="53" t="n"/>
      <c r="N49" s="53" t="n"/>
      <c r="O49" s="53" t="n"/>
      <c r="P49" s="53" t="n"/>
      <c r="Q49" s="53" t="n"/>
    </row>
    <row r="50">
      <c r="A50" s="53" t="n">
        <v>70</v>
      </c>
      <c r="B50" s="53" t="inlineStr">
        <is>
          <t>CADENA SANTOS IGNACIO</t>
        </is>
      </c>
      <c r="C50" s="54" t="n">
        <v>1</v>
      </c>
      <c r="D50" s="53" t="inlineStr">
        <is>
          <t>15 PTE ESQ. 11 SUR</t>
        </is>
      </c>
      <c r="E50" s="53" t="n">
        <v>2017</v>
      </c>
      <c r="F50" s="53" t="inlineStr">
        <is>
          <t>PAGADO</t>
        </is>
      </c>
      <c r="G50" s="53" t="inlineStr">
        <is>
          <t>PAGADO</t>
        </is>
      </c>
      <c r="H50" s="53" t="inlineStr">
        <is>
          <t>PAGADO</t>
        </is>
      </c>
      <c r="I50" s="53" t="inlineStr">
        <is>
          <t>PAGADO</t>
        </is>
      </c>
      <c r="J50" s="53" t="inlineStr">
        <is>
          <t>PAGADO</t>
        </is>
      </c>
      <c r="K50" s="53" t="inlineStr">
        <is>
          <t>PAGADO</t>
        </is>
      </c>
      <c r="L50" s="53" t="inlineStr">
        <is>
          <t>PAGADO</t>
        </is>
      </c>
      <c r="M50" s="53" t="inlineStr">
        <is>
          <t>PAGADO</t>
        </is>
      </c>
      <c r="N50" s="53" t="inlineStr">
        <is>
          <t>PAGADO</t>
        </is>
      </c>
      <c r="O50" s="53" t="inlineStr">
        <is>
          <t>PAGADO</t>
        </is>
      </c>
      <c r="P50" s="53" t="inlineStr">
        <is>
          <t>PAGADO</t>
        </is>
      </c>
      <c r="Q50" s="53" t="inlineStr">
        <is>
          <t>PAGADO</t>
        </is>
      </c>
    </row>
    <row r="51">
      <c r="A51" s="53" t="n">
        <v>71</v>
      </c>
      <c r="B51" s="53" t="inlineStr">
        <is>
          <t>CADENA SANTOS MARIA LUISA</t>
        </is>
      </c>
      <c r="C51" s="54" t="n">
        <v>1</v>
      </c>
      <c r="D51" s="53" t="inlineStr">
        <is>
          <t>15 PTE ENTRE 9 Y 11 SUR</t>
        </is>
      </c>
      <c r="E51" s="53" t="n">
        <v>2017</v>
      </c>
      <c r="F51" s="53" t="inlineStr">
        <is>
          <t>PAGADO</t>
        </is>
      </c>
      <c r="G51" s="53" t="inlineStr">
        <is>
          <t>PAGADO</t>
        </is>
      </c>
      <c r="H51" s="53" t="inlineStr">
        <is>
          <t>PAGADO</t>
        </is>
      </c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</row>
    <row r="52">
      <c r="A52" s="53" t="n">
        <v>72</v>
      </c>
      <c r="B52" s="53" t="inlineStr">
        <is>
          <t>CADENA SANTOS PEDRO</t>
        </is>
      </c>
      <c r="C52" s="54" t="n">
        <v>1</v>
      </c>
      <c r="D52" s="53" t="inlineStr">
        <is>
          <t>11 SUR ENTRE 15 Y 17 PTE</t>
        </is>
      </c>
      <c r="E52" s="53" t="n">
        <v>2017</v>
      </c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</row>
    <row r="53">
      <c r="A53" s="53" t="n">
        <v>73</v>
      </c>
      <c r="B53" s="53" t="inlineStr">
        <is>
          <t>ALDUCIN CALDERON GRISELDA</t>
        </is>
      </c>
      <c r="C53" s="54" t="n">
        <v>1</v>
      </c>
      <c r="D53" s="53" t="inlineStr">
        <is>
          <t>PRIVADA DE LA 7 SUR NO 703</t>
        </is>
      </c>
      <c r="E53" s="53" t="n">
        <v>2017</v>
      </c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</row>
    <row r="54">
      <c r="A54" s="53" t="n">
        <v>74</v>
      </c>
      <c r="B54" s="53" t="inlineStr">
        <is>
          <t>CAMACHO SANTOS HILDA</t>
        </is>
      </c>
      <c r="C54" s="54" t="n">
        <v>1</v>
      </c>
      <c r="D54" s="53" t="inlineStr">
        <is>
          <t>17 PTE ENTRE 9 Y 11 SUR</t>
        </is>
      </c>
      <c r="E54" s="53" t="n">
        <v>2017</v>
      </c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</row>
    <row r="55">
      <c r="A55" s="53" t="n">
        <v>75</v>
      </c>
      <c r="B55" s="53" t="inlineStr">
        <is>
          <t>CAMACHO SANTOS ROSA MARIA</t>
        </is>
      </c>
      <c r="C55" s="54" t="n">
        <v>3</v>
      </c>
      <c r="D55" s="53" t="inlineStr">
        <is>
          <t>17 PONIENTE ENTRE 11 Y 13 SUR</t>
        </is>
      </c>
      <c r="E55" s="53" t="n">
        <v>2017</v>
      </c>
      <c r="F55" s="53" t="inlineStr">
        <is>
          <t xml:space="preserve">PAGADO 3 </t>
        </is>
      </c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</row>
    <row r="56">
      <c r="A56" s="53" t="n">
        <v>76</v>
      </c>
      <c r="B56" s="53" t="inlineStr">
        <is>
          <t>CANCINO CANO ANGEL</t>
        </is>
      </c>
      <c r="C56" s="54" t="n">
        <v>2</v>
      </c>
      <c r="D56" s="53" t="inlineStr">
        <is>
          <t xml:space="preserve">17 PTE ENTRE 13 Y 15 SUR </t>
        </is>
      </c>
      <c r="E56" s="53" t="n">
        <v>2017</v>
      </c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</row>
    <row r="57">
      <c r="A57" s="53" t="n">
        <v>78</v>
      </c>
      <c r="B57" s="53" t="inlineStr">
        <is>
          <t>CANCINO CEVADA ARMANDO</t>
        </is>
      </c>
      <c r="C57" s="54" t="n"/>
      <c r="D57" s="53" t="inlineStr">
        <is>
          <t xml:space="preserve">17 PTE ENTRE 13 Y 15 SUR </t>
        </is>
      </c>
      <c r="E57" s="53" t="n">
        <v>2017</v>
      </c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</row>
    <row r="58">
      <c r="A58" s="53" t="n">
        <v>79</v>
      </c>
      <c r="B58" s="53" t="inlineStr">
        <is>
          <t>CANCINO CEBADA CLARA</t>
        </is>
      </c>
      <c r="C58" s="54" t="n">
        <v>1</v>
      </c>
      <c r="D58" s="53" t="inlineStr">
        <is>
          <t xml:space="preserve">17 PTE ENTRE 13 Y 15 SUR </t>
        </is>
      </c>
      <c r="E58" s="53" t="n">
        <v>2017</v>
      </c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</row>
    <row r="59">
      <c r="A59" s="53" t="n">
        <v>80</v>
      </c>
      <c r="B59" s="53" t="inlineStr">
        <is>
          <t>CANCINO CEBADA JAVIER</t>
        </is>
      </c>
      <c r="C59" s="54" t="n">
        <v>1</v>
      </c>
      <c r="D59" s="53" t="inlineStr">
        <is>
          <t xml:space="preserve">17 PTE ENTRE 13 Y 15 SUR </t>
        </is>
      </c>
      <c r="E59" s="53" t="n">
        <v>2017</v>
      </c>
      <c r="F59" s="53" t="inlineStr">
        <is>
          <t>PAGADO</t>
        </is>
      </c>
      <c r="G59" s="53" t="inlineStr">
        <is>
          <t>PAGADO</t>
        </is>
      </c>
      <c r="H59" s="53" t="inlineStr">
        <is>
          <t>PAGADO</t>
        </is>
      </c>
      <c r="I59" s="53" t="inlineStr">
        <is>
          <t>PAGADO</t>
        </is>
      </c>
      <c r="J59" s="53" t="inlineStr">
        <is>
          <t>PAGADO</t>
        </is>
      </c>
      <c r="K59" s="53" t="inlineStr">
        <is>
          <t>PAGADO</t>
        </is>
      </c>
      <c r="L59" s="53" t="n"/>
      <c r="M59" s="53" t="n"/>
      <c r="N59" s="53" t="n"/>
      <c r="O59" s="53" t="n"/>
      <c r="P59" s="53" t="n"/>
      <c r="Q59" s="53" t="n"/>
    </row>
    <row r="60">
      <c r="A60" s="53" t="n">
        <v>81</v>
      </c>
      <c r="B60" s="53" t="inlineStr">
        <is>
          <t>CASTILLO ORDUÑA MARCELINO</t>
        </is>
      </c>
      <c r="C60" s="54" t="n">
        <v>1</v>
      </c>
      <c r="D60" s="53" t="inlineStr">
        <is>
          <t>19 PTE ENTRE 7 Y 9 SUR</t>
        </is>
      </c>
      <c r="E60" s="53" t="n">
        <v>2017</v>
      </c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</row>
    <row r="61">
      <c r="A61" s="53" t="n">
        <v>82</v>
      </c>
      <c r="B61" s="53" t="inlineStr">
        <is>
          <t xml:space="preserve">CEBADA DE LOS SANTOS MARIA GUADALUPE </t>
        </is>
      </c>
      <c r="C61" s="54" t="n"/>
      <c r="D61" s="53" t="inlineStr">
        <is>
          <t>17 PTE S/N ENTRE 13 Y 15 SUR</t>
        </is>
      </c>
      <c r="E61" s="53" t="n">
        <v>2017</v>
      </c>
      <c r="F61" s="53" t="inlineStr">
        <is>
          <t>PAGADO</t>
        </is>
      </c>
      <c r="G61" s="53" t="inlineStr">
        <is>
          <t>PAGADO</t>
        </is>
      </c>
      <c r="H61" s="53" t="inlineStr">
        <is>
          <t>PAGADO</t>
        </is>
      </c>
      <c r="I61" s="53" t="inlineStr">
        <is>
          <t>PAGADO</t>
        </is>
      </c>
      <c r="J61" s="53" t="inlineStr">
        <is>
          <t>PAGADO</t>
        </is>
      </c>
      <c r="K61" s="53" t="inlineStr">
        <is>
          <t>PAGADO</t>
        </is>
      </c>
      <c r="L61" s="53" t="inlineStr">
        <is>
          <t>PAGADO</t>
        </is>
      </c>
      <c r="M61" s="53" t="inlineStr">
        <is>
          <t>PAGADO</t>
        </is>
      </c>
      <c r="N61" s="53" t="inlineStr">
        <is>
          <t>PAGADO</t>
        </is>
      </c>
      <c r="O61" s="53" t="n"/>
      <c r="P61" s="53" t="n"/>
      <c r="Q61" s="53" t="n"/>
    </row>
    <row r="62">
      <c r="A62" s="53" t="n">
        <v>83</v>
      </c>
      <c r="B62" s="53" t="inlineStr">
        <is>
          <t>CEBADA LIMON ROBERTO</t>
        </is>
      </c>
      <c r="C62" s="54" t="n">
        <v>1</v>
      </c>
      <c r="D62" s="53" t="inlineStr">
        <is>
          <t xml:space="preserve">17 PTE ENTRE 13 Y 15 SUR </t>
        </is>
      </c>
      <c r="E62" s="53" t="n">
        <v>2017</v>
      </c>
      <c r="F62" s="53" t="inlineStr">
        <is>
          <t>PAGADO</t>
        </is>
      </c>
      <c r="G62" s="53" t="inlineStr">
        <is>
          <t xml:space="preserve">PAGADO </t>
        </is>
      </c>
      <c r="H62" s="62" t="inlineStr">
        <is>
          <t>PAGADO</t>
        </is>
      </c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</row>
    <row r="63">
      <c r="A63" s="53" t="n">
        <v>84</v>
      </c>
      <c r="B63" s="53" t="inlineStr">
        <is>
          <t>CEREZO RODRIGUEZ  JOSE ALVARO</t>
        </is>
      </c>
      <c r="C63" s="54" t="n">
        <v>1</v>
      </c>
      <c r="D63" s="53" t="inlineStr">
        <is>
          <t>17 SUR ENTRE 13 Y 15 PTE</t>
        </is>
      </c>
      <c r="E63" s="53" t="n">
        <v>2017</v>
      </c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</row>
    <row r="64">
      <c r="A64" s="53" t="n">
        <v>85</v>
      </c>
      <c r="B64" s="53" t="inlineStr">
        <is>
          <t xml:space="preserve">CERVANTES VERA YESSICA </t>
        </is>
      </c>
      <c r="C64" s="54" t="n">
        <v>1</v>
      </c>
      <c r="D64" s="53" t="inlineStr">
        <is>
          <t>15 SUR ENTRE 11 Y 13 PTE</t>
        </is>
      </c>
      <c r="E64" s="53" t="n">
        <v>2017</v>
      </c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</row>
    <row r="65">
      <c r="A65" s="53" t="n">
        <v>86</v>
      </c>
      <c r="B65" s="53" t="inlineStr">
        <is>
          <t>CHAVEZ GUZMAN CESAR</t>
        </is>
      </c>
      <c r="C65" s="54" t="n">
        <v>1</v>
      </c>
      <c r="D65" s="53" t="inlineStr">
        <is>
          <t>13 SUR ENTRE 15 Y 19 PTE</t>
        </is>
      </c>
      <c r="E65" s="53" t="n">
        <v>2017</v>
      </c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</row>
    <row r="66">
      <c r="A66" s="53" t="n">
        <v>87</v>
      </c>
      <c r="B66" s="53" t="inlineStr">
        <is>
          <t>CHAVEZ GUZMAN PABLO</t>
        </is>
      </c>
      <c r="C66" s="54" t="n"/>
      <c r="D66" s="53" t="inlineStr">
        <is>
          <t>13 SUR ENTRE 19 Y 21 PTE</t>
        </is>
      </c>
      <c r="E66" s="53" t="n">
        <v>2017</v>
      </c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</row>
    <row r="67">
      <c r="A67" s="53" t="n">
        <v>88</v>
      </c>
      <c r="B67" s="53" t="inlineStr">
        <is>
          <t>CHAVEZ MACHORRO PABLO</t>
        </is>
      </c>
      <c r="C67" s="54" t="n">
        <v>1</v>
      </c>
      <c r="D67" s="53" t="inlineStr">
        <is>
          <t>13 SUR ENTRE 17 Y 19 PTE</t>
        </is>
      </c>
      <c r="E67" s="53" t="n">
        <v>2017</v>
      </c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</row>
    <row r="68">
      <c r="A68" s="53" t="n">
        <v>89</v>
      </c>
      <c r="B68" s="53" t="inlineStr">
        <is>
          <t>PELAEZ GONZALEZ SONIA</t>
        </is>
      </c>
      <c r="C68" s="54" t="n"/>
      <c r="D68" s="53" t="inlineStr">
        <is>
          <t>13 PONIENTE NO. 1703</t>
        </is>
      </c>
      <c r="E68" s="53" t="n">
        <v>2017</v>
      </c>
      <c r="F68" s="53" t="inlineStr">
        <is>
          <t>PAGADO</t>
        </is>
      </c>
      <c r="G68" s="53" t="inlineStr">
        <is>
          <t>PAGADO</t>
        </is>
      </c>
      <c r="H68" s="53" t="inlineStr">
        <is>
          <t>PAGADO</t>
        </is>
      </c>
      <c r="I68" s="53" t="inlineStr">
        <is>
          <t>PAGADO</t>
        </is>
      </c>
      <c r="J68" s="53" t="inlineStr">
        <is>
          <t>PAGADO</t>
        </is>
      </c>
      <c r="K68" s="53" t="inlineStr">
        <is>
          <t>PAGADO</t>
        </is>
      </c>
      <c r="L68" s="53" t="inlineStr">
        <is>
          <t>PAGADO</t>
        </is>
      </c>
      <c r="M68" s="53" t="inlineStr">
        <is>
          <t>PAGADO</t>
        </is>
      </c>
      <c r="N68" s="53" t="n"/>
      <c r="O68" s="53" t="n"/>
      <c r="P68" s="53" t="n"/>
      <c r="Q68" s="53" t="n"/>
    </row>
    <row r="69">
      <c r="A69" s="53" t="n">
        <v>90</v>
      </c>
      <c r="B69" s="53" t="inlineStr">
        <is>
          <t>CLEMENTE GONZALEZ ESTELA</t>
        </is>
      </c>
      <c r="C69" s="54" t="n">
        <v>1</v>
      </c>
      <c r="D69" s="53" t="inlineStr">
        <is>
          <t>9 SUR ENTRE 13 Y 15 PTE</t>
        </is>
      </c>
      <c r="E69" s="53" t="n">
        <v>2017</v>
      </c>
      <c r="F69" s="53" t="inlineStr">
        <is>
          <t>PAGADO</t>
        </is>
      </c>
      <c r="G69" s="53" t="inlineStr">
        <is>
          <t>PAGADO</t>
        </is>
      </c>
      <c r="H69" s="53" t="inlineStr">
        <is>
          <t>PAGADO</t>
        </is>
      </c>
      <c r="I69" s="53" t="inlineStr">
        <is>
          <t>PAGADO</t>
        </is>
      </c>
      <c r="J69" s="53" t="inlineStr">
        <is>
          <t>PAGADO</t>
        </is>
      </c>
      <c r="K69" s="53" t="inlineStr">
        <is>
          <t>PAGADO</t>
        </is>
      </c>
      <c r="L69" s="53" t="inlineStr">
        <is>
          <t>PAGADO</t>
        </is>
      </c>
      <c r="M69" s="53" t="inlineStr">
        <is>
          <t>PAGADO</t>
        </is>
      </c>
      <c r="N69" s="53" t="inlineStr">
        <is>
          <t>PAGADO</t>
        </is>
      </c>
      <c r="O69" s="53" t="inlineStr">
        <is>
          <t>PAGADO</t>
        </is>
      </c>
      <c r="P69" s="53" t="inlineStr">
        <is>
          <t>PAGADO</t>
        </is>
      </c>
      <c r="Q69" s="53" t="inlineStr">
        <is>
          <t>PAGADO</t>
        </is>
      </c>
    </row>
    <row r="70">
      <c r="A70" s="53" t="n">
        <v>91</v>
      </c>
      <c r="B70" s="53" t="inlineStr">
        <is>
          <t>COETO GARCIA ANGELES</t>
        </is>
      </c>
      <c r="C70" s="54" t="n">
        <v>1</v>
      </c>
      <c r="D70" s="53" t="inlineStr">
        <is>
          <t xml:space="preserve">15 SUR 17 PONIENTE </t>
        </is>
      </c>
      <c r="E70" s="53" t="n">
        <v>2017</v>
      </c>
      <c r="F70" s="53" t="inlineStr">
        <is>
          <t>PAGADO</t>
        </is>
      </c>
      <c r="G70" s="53" t="inlineStr">
        <is>
          <t>PAGADO</t>
        </is>
      </c>
      <c r="H70" s="53" t="inlineStr">
        <is>
          <t>PAGADO</t>
        </is>
      </c>
      <c r="I70" s="53" t="inlineStr">
        <is>
          <t>PAGADO</t>
        </is>
      </c>
      <c r="J70" s="53" t="inlineStr">
        <is>
          <t>PAGADO</t>
        </is>
      </c>
      <c r="K70" s="53" t="inlineStr">
        <is>
          <t>PAGADO</t>
        </is>
      </c>
      <c r="L70" s="53" t="inlineStr">
        <is>
          <t>PAGADO</t>
        </is>
      </c>
      <c r="M70" s="53" t="inlineStr">
        <is>
          <t>PAGADO</t>
        </is>
      </c>
      <c r="N70" s="53" t="inlineStr">
        <is>
          <t>PAGADO</t>
        </is>
      </c>
      <c r="O70" s="53" t="inlineStr">
        <is>
          <t>PAGADO</t>
        </is>
      </c>
      <c r="P70" s="53" t="inlineStr">
        <is>
          <t>PAGADO</t>
        </is>
      </c>
      <c r="Q70" s="53" t="inlineStr">
        <is>
          <t>PAGADO</t>
        </is>
      </c>
    </row>
    <row r="71">
      <c r="A71" s="53" t="n">
        <v>92</v>
      </c>
      <c r="B71" s="53" t="inlineStr">
        <is>
          <t>COETO GARCIA LETICIA</t>
        </is>
      </c>
      <c r="C71" s="54" t="n"/>
      <c r="D71" s="53" t="inlineStr">
        <is>
          <t>15 SUR ESQ. 17 PTE</t>
        </is>
      </c>
      <c r="E71" s="53" t="n">
        <v>2017</v>
      </c>
      <c r="F71" s="53" t="inlineStr">
        <is>
          <t>PAGADO</t>
        </is>
      </c>
      <c r="G71" s="53" t="inlineStr">
        <is>
          <t>PAGADO</t>
        </is>
      </c>
      <c r="H71" s="53" t="inlineStr">
        <is>
          <t>PAGADO</t>
        </is>
      </c>
      <c r="I71" s="53" t="inlineStr">
        <is>
          <t>PAGADO</t>
        </is>
      </c>
      <c r="J71" s="53" t="inlineStr">
        <is>
          <t>PAGADO</t>
        </is>
      </c>
      <c r="K71" s="53" t="inlineStr">
        <is>
          <t>PAGADO</t>
        </is>
      </c>
      <c r="L71" s="53" t="inlineStr">
        <is>
          <t>PAGADO</t>
        </is>
      </c>
      <c r="M71" s="53" t="inlineStr">
        <is>
          <t>PAGADO</t>
        </is>
      </c>
      <c r="N71" s="53" t="inlineStr">
        <is>
          <t>PAGADO</t>
        </is>
      </c>
      <c r="O71" s="53" t="inlineStr">
        <is>
          <t>PAGADO</t>
        </is>
      </c>
      <c r="P71" s="53" t="inlineStr">
        <is>
          <t>PAGADO</t>
        </is>
      </c>
      <c r="Q71" s="53" t="inlineStr">
        <is>
          <t>PAGADO</t>
        </is>
      </c>
    </row>
    <row r="72">
      <c r="A72" s="53" t="n">
        <v>93</v>
      </c>
      <c r="B72" s="53" t="inlineStr">
        <is>
          <t>CONTRERAS RODRIGUEZ EDGAR</t>
        </is>
      </c>
      <c r="C72" s="54" t="n">
        <v>1</v>
      </c>
      <c r="D72" s="53" t="inlineStr">
        <is>
          <t>DIAGONAL ESQ, 15 PTE.</t>
        </is>
      </c>
      <c r="E72" s="53" t="n">
        <v>2017</v>
      </c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</row>
    <row r="73">
      <c r="A73" s="53" t="n">
        <v>94</v>
      </c>
      <c r="B73" s="53" t="inlineStr">
        <is>
          <t>CONTRERAS RODRIGUEZ ARACELI</t>
        </is>
      </c>
      <c r="C73" s="54" t="n"/>
      <c r="D73" s="53" t="inlineStr">
        <is>
          <t>DIAGONAL PREPA</t>
        </is>
      </c>
      <c r="E73" s="53" t="n">
        <v>2017</v>
      </c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</row>
    <row r="74">
      <c r="A74" s="53" t="n">
        <v>97</v>
      </c>
      <c r="B74" s="53" t="inlineStr">
        <is>
          <t>CORTES RODRIGUEZ CONCEPCION</t>
        </is>
      </c>
      <c r="C74" s="54" t="n">
        <v>1</v>
      </c>
      <c r="D74" s="53" t="inlineStr">
        <is>
          <t>13 PTE. 1702 17 Y 19 SUR</t>
        </is>
      </c>
      <c r="E74" s="53" t="n">
        <v>2017</v>
      </c>
      <c r="F74" s="53" t="inlineStr">
        <is>
          <t>PAGADO</t>
        </is>
      </c>
      <c r="G74" s="53" t="inlineStr">
        <is>
          <t>PAGADO</t>
        </is>
      </c>
      <c r="H74" s="53" t="inlineStr">
        <is>
          <t>PAGADO</t>
        </is>
      </c>
      <c r="I74" s="53" t="inlineStr">
        <is>
          <t>PAGADO</t>
        </is>
      </c>
      <c r="J74" s="53" t="inlineStr">
        <is>
          <t>PAGADO</t>
        </is>
      </c>
      <c r="K74" s="53" t="inlineStr">
        <is>
          <t>PAGADO</t>
        </is>
      </c>
      <c r="L74" s="53" t="inlineStr">
        <is>
          <t>PAGADO</t>
        </is>
      </c>
      <c r="M74" s="53" t="inlineStr">
        <is>
          <t>PAGADO</t>
        </is>
      </c>
      <c r="N74" s="53" t="n"/>
      <c r="O74" s="53" t="n"/>
      <c r="P74" s="53" t="n"/>
      <c r="Q74" s="53" t="n"/>
    </row>
    <row r="75">
      <c r="A75" s="53" t="n">
        <v>99</v>
      </c>
      <c r="B75" s="53" t="inlineStr">
        <is>
          <t xml:space="preserve">CRUZ FLORES JUAN CARLOS </t>
        </is>
      </c>
      <c r="C75" s="54" t="n">
        <v>1</v>
      </c>
      <c r="D75" s="53" t="inlineStr">
        <is>
          <t>13 SUR ENTRE 15 Y 17 PTE.</t>
        </is>
      </c>
      <c r="E75" s="53" t="n">
        <v>2017</v>
      </c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</row>
    <row r="76">
      <c r="A76" s="53" t="n">
        <v>100</v>
      </c>
      <c r="B76" s="53" t="inlineStr">
        <is>
          <t>CRUZ IBAÑEZ ALFONSO</t>
        </is>
      </c>
      <c r="C76" s="54" t="n">
        <v>1</v>
      </c>
      <c r="D76" s="53" t="inlineStr">
        <is>
          <t>9  SUR  1505 15 Y 17  PONIENTE</t>
        </is>
      </c>
      <c r="E76" s="53" t="n">
        <v>2017</v>
      </c>
      <c r="F76" s="53" t="inlineStr">
        <is>
          <t>PAGADO</t>
        </is>
      </c>
      <c r="G76" s="53" t="inlineStr">
        <is>
          <t>PAGADO</t>
        </is>
      </c>
      <c r="H76" s="53" t="inlineStr">
        <is>
          <t>PAGADO</t>
        </is>
      </c>
      <c r="I76" s="53" t="inlineStr">
        <is>
          <t>PAGADO</t>
        </is>
      </c>
      <c r="J76" s="53" t="inlineStr">
        <is>
          <t>PAGADO</t>
        </is>
      </c>
      <c r="K76" s="53" t="inlineStr">
        <is>
          <t>PAGADO</t>
        </is>
      </c>
      <c r="L76" s="53" t="inlineStr">
        <is>
          <t>PAGADO</t>
        </is>
      </c>
      <c r="M76" s="53" t="inlineStr">
        <is>
          <t>PAGADO</t>
        </is>
      </c>
      <c r="N76" s="53" t="inlineStr">
        <is>
          <t>PAGADO</t>
        </is>
      </c>
      <c r="O76" s="53" t="inlineStr">
        <is>
          <t>PAGADO</t>
        </is>
      </c>
      <c r="P76" s="53" t="inlineStr">
        <is>
          <t>PAGADO</t>
        </is>
      </c>
      <c r="Q76" s="53" t="inlineStr">
        <is>
          <t>PAGADO</t>
        </is>
      </c>
    </row>
    <row r="77">
      <c r="A77" s="53" t="n">
        <v>101</v>
      </c>
      <c r="B77" s="53" t="inlineStr">
        <is>
          <t>CRUZ IBAÑEZ JOSE BASILIO</t>
        </is>
      </c>
      <c r="C77" s="54" t="n">
        <v>1</v>
      </c>
      <c r="D77" s="53" t="inlineStr">
        <is>
          <t>13 SUR ENTRE 13 Y 15 PTE.</t>
        </is>
      </c>
      <c r="E77" s="53" t="n">
        <v>2017</v>
      </c>
      <c r="F77" s="53" t="inlineStr">
        <is>
          <t>PAGADO</t>
        </is>
      </c>
      <c r="G77" s="53" t="inlineStr">
        <is>
          <t>PAGADO</t>
        </is>
      </c>
      <c r="H77" s="53" t="inlineStr">
        <is>
          <t>PAGADO</t>
        </is>
      </c>
      <c r="I77" s="53" t="inlineStr">
        <is>
          <t>PAGADO</t>
        </is>
      </c>
      <c r="J77" s="53" t="inlineStr">
        <is>
          <t>PAGADO</t>
        </is>
      </c>
      <c r="K77" s="53" t="inlineStr">
        <is>
          <t>PAGADO</t>
        </is>
      </c>
      <c r="L77" s="53" t="inlineStr">
        <is>
          <t>PAGADO</t>
        </is>
      </c>
      <c r="M77" s="53" t="inlineStr">
        <is>
          <t>PAGADO</t>
        </is>
      </c>
      <c r="N77" s="53" t="inlineStr">
        <is>
          <t>PAGADO</t>
        </is>
      </c>
      <c r="O77" s="53" t="inlineStr">
        <is>
          <t>PAGADO</t>
        </is>
      </c>
      <c r="P77" s="53" t="inlineStr">
        <is>
          <t>PAGADO</t>
        </is>
      </c>
      <c r="Q77" s="53" t="inlineStr">
        <is>
          <t>PAGADO</t>
        </is>
      </c>
    </row>
    <row r="78">
      <c r="A78" s="53" t="n">
        <v>102</v>
      </c>
      <c r="B78" s="53" t="inlineStr">
        <is>
          <t>CRUZ IBAÑEZ JOSE LUIS</t>
        </is>
      </c>
      <c r="C78" s="54" t="n">
        <v>1</v>
      </c>
      <c r="D78" s="53" t="inlineStr">
        <is>
          <t xml:space="preserve">9 SUR Y OTRA EN 17 PTE. </t>
        </is>
      </c>
      <c r="E78" s="53" t="n">
        <v>2017</v>
      </c>
      <c r="F78" s="53" t="inlineStr">
        <is>
          <t>PAGADO</t>
        </is>
      </c>
      <c r="G78" s="53" t="inlineStr">
        <is>
          <t>PAGADO</t>
        </is>
      </c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</row>
    <row r="79">
      <c r="A79" s="53" t="n">
        <v>103</v>
      </c>
      <c r="B79" s="53" t="inlineStr">
        <is>
          <t>CRUZ IBAÑEZ TORIBIO</t>
        </is>
      </c>
      <c r="C79" s="54" t="n">
        <v>1</v>
      </c>
      <c r="D79" s="53" t="inlineStr">
        <is>
          <t>9 SUR ENTRE 13 Y 15 PTE</t>
        </is>
      </c>
      <c r="E79" s="53" t="n">
        <v>2017</v>
      </c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</row>
    <row r="80">
      <c r="A80" s="53" t="n">
        <v>104</v>
      </c>
      <c r="B80" s="53" t="inlineStr">
        <is>
          <t xml:space="preserve">CRUZ SANTOS AGUSTIN </t>
        </is>
      </c>
      <c r="C80" s="54" t="n">
        <v>1</v>
      </c>
      <c r="D80" s="53" t="inlineStr">
        <is>
          <t>15 SUR ENTRE 13 Y 15 PTE</t>
        </is>
      </c>
      <c r="E80" s="53" t="n">
        <v>2017</v>
      </c>
      <c r="F80" s="53" t="inlineStr">
        <is>
          <t>PAGADO</t>
        </is>
      </c>
      <c r="G80" s="53" t="inlineStr">
        <is>
          <t>PAGADO</t>
        </is>
      </c>
      <c r="H80" s="53" t="inlineStr">
        <is>
          <t>PAGADO</t>
        </is>
      </c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</row>
    <row r="81">
      <c r="A81" s="53" t="n">
        <v>105</v>
      </c>
      <c r="B81" s="53" t="inlineStr">
        <is>
          <t xml:space="preserve">CRUZ SANTOS ANA LILIA </t>
        </is>
      </c>
      <c r="C81" s="54" t="n"/>
      <c r="D81" s="53" t="inlineStr">
        <is>
          <t>11 SUR ENTRE 15 Y 17 PTE</t>
        </is>
      </c>
      <c r="E81" s="53" t="n">
        <v>2017</v>
      </c>
      <c r="F81" s="53" t="inlineStr">
        <is>
          <t>PAGADO</t>
        </is>
      </c>
      <c r="G81" s="53" t="inlineStr">
        <is>
          <t>PAGADO</t>
        </is>
      </c>
      <c r="H81" s="53" t="inlineStr">
        <is>
          <t>PAGADO</t>
        </is>
      </c>
      <c r="I81" s="53" t="inlineStr">
        <is>
          <t>PAGADO</t>
        </is>
      </c>
      <c r="J81" s="53" t="inlineStr">
        <is>
          <t>PAGADO</t>
        </is>
      </c>
      <c r="K81" s="53" t="inlineStr">
        <is>
          <t>PAGADO</t>
        </is>
      </c>
      <c r="L81" s="53" t="inlineStr">
        <is>
          <t>PAGADO</t>
        </is>
      </c>
      <c r="M81" s="53" t="n"/>
      <c r="N81" s="53" t="n"/>
      <c r="O81" s="53" t="inlineStr">
        <is>
          <t>PAGADO</t>
        </is>
      </c>
      <c r="P81" s="53" t="n"/>
      <c r="Q81" s="53" t="n"/>
    </row>
    <row r="82">
      <c r="A82" s="53" t="n">
        <v>107</v>
      </c>
      <c r="B82" s="53" t="inlineStr">
        <is>
          <t>DE LOS SANTOS CERVANTES MARTHA</t>
        </is>
      </c>
      <c r="C82" s="54" t="n">
        <v>1</v>
      </c>
      <c r="D82" s="53" t="inlineStr">
        <is>
          <t xml:space="preserve">13 PTE- ENTRE 17 Y 19 SUR </t>
        </is>
      </c>
      <c r="E82" s="53" t="n">
        <v>2017</v>
      </c>
      <c r="F82" s="53" t="inlineStr">
        <is>
          <t>PAGADO</t>
        </is>
      </c>
      <c r="G82" s="53" t="inlineStr">
        <is>
          <t>PAGADO</t>
        </is>
      </c>
      <c r="H82" s="53" t="inlineStr">
        <is>
          <t>PAGADO</t>
        </is>
      </c>
      <c r="I82" s="53" t="inlineStr">
        <is>
          <t>PAGADO</t>
        </is>
      </c>
      <c r="J82" s="53" t="inlineStr">
        <is>
          <t>PAGADO</t>
        </is>
      </c>
      <c r="K82" s="53" t="inlineStr">
        <is>
          <t>PAGADO</t>
        </is>
      </c>
      <c r="L82" s="53" t="inlineStr">
        <is>
          <t>PAGADO</t>
        </is>
      </c>
      <c r="M82" s="53" t="inlineStr">
        <is>
          <t>PAGADO</t>
        </is>
      </c>
      <c r="N82" s="53" t="inlineStr">
        <is>
          <t>PAGADO</t>
        </is>
      </c>
      <c r="O82" s="53" t="inlineStr">
        <is>
          <t>PAGADO</t>
        </is>
      </c>
      <c r="P82" s="53" t="inlineStr">
        <is>
          <t>PAGADO</t>
        </is>
      </c>
      <c r="Q82" s="53" t="inlineStr">
        <is>
          <t>PAGADO</t>
        </is>
      </c>
    </row>
    <row r="83">
      <c r="A83" s="53" t="n">
        <v>108</v>
      </c>
      <c r="B83" s="53" t="inlineStr">
        <is>
          <t>DE LOS SANTOS CERVANTES ROSA</t>
        </is>
      </c>
      <c r="C83" s="54" t="n">
        <v>1</v>
      </c>
      <c r="D83" s="53" t="inlineStr">
        <is>
          <t xml:space="preserve">AV 11 PONIENTE 1510 </t>
        </is>
      </c>
      <c r="E83" s="53" t="n">
        <v>2017</v>
      </c>
      <c r="F83" s="53" t="inlineStr">
        <is>
          <t>PAGADO</t>
        </is>
      </c>
      <c r="G83" s="53" t="inlineStr">
        <is>
          <t>PAGADO</t>
        </is>
      </c>
      <c r="H83" s="53" t="inlineStr">
        <is>
          <t>PAGADO</t>
        </is>
      </c>
      <c r="I83" s="53" t="inlineStr">
        <is>
          <t>PAGADO</t>
        </is>
      </c>
      <c r="J83" s="53" t="inlineStr">
        <is>
          <t>PAGADO</t>
        </is>
      </c>
      <c r="K83" s="53" t="inlineStr">
        <is>
          <t>PAGADO</t>
        </is>
      </c>
      <c r="L83" s="53" t="inlineStr">
        <is>
          <t>PAGADO</t>
        </is>
      </c>
      <c r="M83" s="53" t="inlineStr">
        <is>
          <t>PAGADO</t>
        </is>
      </c>
      <c r="N83" s="53" t="inlineStr">
        <is>
          <t>PAGADO</t>
        </is>
      </c>
      <c r="O83" s="53" t="inlineStr">
        <is>
          <t>PAGADO</t>
        </is>
      </c>
      <c r="P83" s="53" t="inlineStr">
        <is>
          <t>PAGADO</t>
        </is>
      </c>
      <c r="Q83" s="53" t="inlineStr">
        <is>
          <t>PAGADO</t>
        </is>
      </c>
    </row>
    <row r="84">
      <c r="A84" s="53" t="n">
        <v>109</v>
      </c>
      <c r="B84" s="53" t="inlineStr">
        <is>
          <t xml:space="preserve">DE LOS SANTOS FLORES SUSANA </t>
        </is>
      </c>
      <c r="C84" s="54" t="n">
        <v>2</v>
      </c>
      <c r="D84" s="53" t="inlineStr">
        <is>
          <t xml:space="preserve">11 SUR ENTRE 15 Y 17 PTE. </t>
        </is>
      </c>
      <c r="E84" s="53" t="n">
        <v>2017</v>
      </c>
      <c r="F84" s="53" t="inlineStr">
        <is>
          <t>PAGADO2</t>
        </is>
      </c>
      <c r="G84" s="53" t="inlineStr">
        <is>
          <t>PAGADO2</t>
        </is>
      </c>
      <c r="H84" s="53" t="inlineStr">
        <is>
          <t>PAGADO2</t>
        </is>
      </c>
      <c r="I84" s="53" t="inlineStr">
        <is>
          <t>PAGADO2</t>
        </is>
      </c>
      <c r="J84" s="53" t="inlineStr">
        <is>
          <t>PAGADO2</t>
        </is>
      </c>
      <c r="K84" s="53" t="inlineStr">
        <is>
          <t>PAGADO2</t>
        </is>
      </c>
      <c r="L84" s="53" t="inlineStr">
        <is>
          <t>PAGADO2</t>
        </is>
      </c>
      <c r="M84" s="53" t="inlineStr">
        <is>
          <t>PAGADO2</t>
        </is>
      </c>
      <c r="N84" s="53" t="inlineStr">
        <is>
          <t>PAGADO2</t>
        </is>
      </c>
      <c r="O84" s="53" t="inlineStr">
        <is>
          <t>PAHGADO2</t>
        </is>
      </c>
      <c r="P84" s="53" t="inlineStr">
        <is>
          <t>PAGADO2</t>
        </is>
      </c>
      <c r="Q84" s="53" t="inlineStr">
        <is>
          <t>PAGADO2</t>
        </is>
      </c>
    </row>
    <row r="85">
      <c r="A85" s="53" t="n">
        <v>110</v>
      </c>
      <c r="B85" s="53" t="inlineStr">
        <is>
          <t xml:space="preserve">DE LOS SANTOS LOPEZ FELIX </t>
        </is>
      </c>
      <c r="C85" s="54" t="n">
        <v>1</v>
      </c>
      <c r="D85" s="53" t="inlineStr">
        <is>
          <t xml:space="preserve">17 PTE. ENTRE 13 Y 15 SUR </t>
        </is>
      </c>
      <c r="E85" s="53" t="n">
        <v>2017</v>
      </c>
      <c r="F85" s="53" t="inlineStr">
        <is>
          <t>PAGADO</t>
        </is>
      </c>
      <c r="G85" s="53" t="inlineStr">
        <is>
          <t>PAGADO</t>
        </is>
      </c>
      <c r="H85" s="53" t="inlineStr">
        <is>
          <t>PAGADO</t>
        </is>
      </c>
      <c r="I85" s="53" t="inlineStr">
        <is>
          <t>PAGADO</t>
        </is>
      </c>
      <c r="J85" s="53" t="inlineStr">
        <is>
          <t>PAGADO</t>
        </is>
      </c>
      <c r="K85" s="53" t="inlineStr">
        <is>
          <t>PAGADO</t>
        </is>
      </c>
      <c r="L85" s="53" t="n"/>
      <c r="M85" s="53" t="n"/>
      <c r="N85" s="53" t="n"/>
      <c r="O85" s="53" t="n"/>
      <c r="P85" s="53" t="n"/>
      <c r="Q85" s="53" t="n"/>
    </row>
    <row r="86">
      <c r="A86" s="53" t="n">
        <v>111</v>
      </c>
      <c r="B86" s="53" t="inlineStr">
        <is>
          <t>DE LOS SANTOS LOPEZ MODESTO</t>
        </is>
      </c>
      <c r="C86" s="54" t="n">
        <v>1</v>
      </c>
      <c r="D86" s="53" t="inlineStr">
        <is>
          <t>17 PTE. ENTRE 13 Y 15 PTE</t>
        </is>
      </c>
      <c r="E86" s="53" t="n">
        <v>2017</v>
      </c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</row>
    <row r="87">
      <c r="A87" s="53" t="n">
        <v>112</v>
      </c>
      <c r="B87" s="53" t="inlineStr">
        <is>
          <t>DE LOS SANTOS MARTINEZ MARCIAL</t>
        </is>
      </c>
      <c r="C87" s="54" t="n">
        <v>1</v>
      </c>
      <c r="D87" s="53" t="inlineStr">
        <is>
          <t>15 SUR ESQ, 17 PTE.</t>
        </is>
      </c>
      <c r="E87" s="53" t="n">
        <v>2017</v>
      </c>
      <c r="F87" s="53" t="inlineStr">
        <is>
          <t>PAGADO</t>
        </is>
      </c>
      <c r="G87" s="53" t="inlineStr">
        <is>
          <t>PAGADO</t>
        </is>
      </c>
      <c r="H87" s="53" t="inlineStr">
        <is>
          <t>PAGADO</t>
        </is>
      </c>
      <c r="I87" s="53" t="inlineStr">
        <is>
          <t>PAGADO</t>
        </is>
      </c>
      <c r="J87" s="53" t="inlineStr">
        <is>
          <t>PAGADO</t>
        </is>
      </c>
      <c r="K87" s="53" t="inlineStr">
        <is>
          <t>PAGADO</t>
        </is>
      </c>
      <c r="L87" s="53" t="inlineStr">
        <is>
          <t>PAGADO</t>
        </is>
      </c>
      <c r="M87" s="53" t="n"/>
      <c r="N87" s="53" t="n"/>
      <c r="O87" s="53" t="n"/>
      <c r="P87" s="53" t="n"/>
      <c r="Q87" s="53" t="n"/>
    </row>
    <row r="88">
      <c r="A88" s="53" t="n">
        <v>113</v>
      </c>
      <c r="B88" s="53" t="inlineStr">
        <is>
          <t>DE LOS SANTOS MARTINEZ OCTAVIO</t>
        </is>
      </c>
      <c r="C88" s="54" t="n">
        <v>1</v>
      </c>
      <c r="D88" s="53" t="inlineStr">
        <is>
          <t>15 SUR ENTRE 17 Y 19 SUR</t>
        </is>
      </c>
      <c r="E88" s="53" t="n">
        <v>2017</v>
      </c>
      <c r="F88" s="53" t="inlineStr">
        <is>
          <t>PAGADO</t>
        </is>
      </c>
      <c r="G88" s="53" t="inlineStr">
        <is>
          <t>PAGADO</t>
        </is>
      </c>
      <c r="H88" s="53" t="inlineStr">
        <is>
          <t>PAGADO</t>
        </is>
      </c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</row>
    <row r="89">
      <c r="A89" s="53" t="n">
        <v>114</v>
      </c>
      <c r="B89" s="53" t="inlineStr">
        <is>
          <t>DE LOS SANTOS VALLADARES ERASMO</t>
        </is>
      </c>
      <c r="C89" s="54" t="n">
        <v>1</v>
      </c>
      <c r="D89" s="53" t="inlineStr">
        <is>
          <t xml:space="preserve">17 PTE. ENTRE 13 Y 15 SUR </t>
        </is>
      </c>
      <c r="E89" s="53" t="n">
        <v>2017</v>
      </c>
      <c r="F89" s="53" t="inlineStr">
        <is>
          <t>PAGADO</t>
        </is>
      </c>
      <c r="G89" s="53" t="inlineStr">
        <is>
          <t>PAGADO</t>
        </is>
      </c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</row>
    <row r="90">
      <c r="A90" s="53" t="n">
        <v>115</v>
      </c>
      <c r="B90" s="53" t="inlineStr">
        <is>
          <t>DE LOS SANTOS VALLADARES MARGARITA</t>
        </is>
      </c>
      <c r="C90" s="54" t="n">
        <v>1</v>
      </c>
      <c r="D90" s="53" t="inlineStr">
        <is>
          <t>7 SUR ESQ. 15 PTE.</t>
        </is>
      </c>
      <c r="E90" s="53" t="n">
        <v>2017</v>
      </c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</row>
    <row r="91">
      <c r="A91" s="53" t="n">
        <v>116</v>
      </c>
      <c r="B91" s="53" t="inlineStr">
        <is>
          <t xml:space="preserve">DE LOS SANTOS VALLADARES VICENTE </t>
        </is>
      </c>
      <c r="C91" s="54" t="n">
        <v>1</v>
      </c>
      <c r="D91" s="53" t="inlineStr">
        <is>
          <t>15 SUR ENTRE 17 PTE. Y CANAL</t>
        </is>
      </c>
      <c r="E91" s="53" t="n">
        <v>2017</v>
      </c>
      <c r="F91" s="53" t="inlineStr">
        <is>
          <t>PAGADO</t>
        </is>
      </c>
      <c r="G91" s="53" t="inlineStr">
        <is>
          <t>PAGADO</t>
        </is>
      </c>
      <c r="H91" s="53" t="inlineStr">
        <is>
          <t>PAGADO</t>
        </is>
      </c>
      <c r="I91" s="53" t="inlineStr">
        <is>
          <t>PAGADO</t>
        </is>
      </c>
      <c r="J91" s="53" t="inlineStr">
        <is>
          <t>PAGADO</t>
        </is>
      </c>
      <c r="K91" s="53" t="inlineStr">
        <is>
          <t>PAGADO</t>
        </is>
      </c>
      <c r="L91" s="53" t="n"/>
      <c r="M91" s="53" t="n"/>
      <c r="N91" s="53" t="n"/>
      <c r="O91" s="53" t="n"/>
      <c r="P91" s="53" t="n"/>
      <c r="Q91" s="53" t="n"/>
    </row>
    <row r="92">
      <c r="A92" s="53" t="n">
        <v>117</v>
      </c>
      <c r="B92" s="52" t="inlineStr">
        <is>
          <t xml:space="preserve">DEONATE ANDRADE ALEANDRO </t>
        </is>
      </c>
      <c r="C92" s="54" t="n"/>
      <c r="D92" s="53" t="inlineStr">
        <is>
          <t xml:space="preserve">11 SUR ENTRE 15 Y 17 PTE. </t>
        </is>
      </c>
      <c r="E92" s="53" t="n">
        <v>2017</v>
      </c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</row>
    <row r="93">
      <c r="A93" s="53" t="n">
        <v>118</v>
      </c>
      <c r="B93" s="53" t="inlineStr">
        <is>
          <t>DEONATE ANDRADE ANGEL</t>
        </is>
      </c>
      <c r="C93" s="54" t="n">
        <v>1</v>
      </c>
      <c r="D93" s="53" t="inlineStr">
        <is>
          <t xml:space="preserve">15 PTE ENTRE 11 Y 13 SUR </t>
        </is>
      </c>
      <c r="E93" s="53" t="n">
        <v>2017</v>
      </c>
      <c r="F93" s="53" t="inlineStr">
        <is>
          <t>PAGADO</t>
        </is>
      </c>
      <c r="G93" s="53" t="inlineStr">
        <is>
          <t>PAGADO</t>
        </is>
      </c>
      <c r="H93" s="53" t="inlineStr">
        <is>
          <t>PAGADO</t>
        </is>
      </c>
      <c r="I93" s="53" t="inlineStr">
        <is>
          <t>PAGADO</t>
        </is>
      </c>
      <c r="J93" s="53" t="inlineStr">
        <is>
          <t>PAGADO</t>
        </is>
      </c>
      <c r="K93" s="53" t="inlineStr">
        <is>
          <t>PAGADO</t>
        </is>
      </c>
      <c r="L93" s="53" t="inlineStr">
        <is>
          <t>PAGADO</t>
        </is>
      </c>
      <c r="M93" s="53" t="inlineStr">
        <is>
          <t>PAGADO</t>
        </is>
      </c>
      <c r="N93" s="53" t="inlineStr">
        <is>
          <t>PAGADO</t>
        </is>
      </c>
      <c r="O93" s="53" t="inlineStr">
        <is>
          <t>PAGADO</t>
        </is>
      </c>
      <c r="P93" s="53" t="n"/>
      <c r="Q93" s="53" t="n"/>
    </row>
    <row r="94">
      <c r="A94" s="53" t="n">
        <v>119</v>
      </c>
      <c r="B94" s="53" t="inlineStr">
        <is>
          <t>DEONATE ANDRADE CLEMENTE</t>
        </is>
      </c>
      <c r="C94" s="54" t="n"/>
      <c r="D94" s="53" t="inlineStr">
        <is>
          <t>11 SUR ENTRE 15 Y 17 PTE</t>
        </is>
      </c>
      <c r="E94" s="53" t="n">
        <v>2017</v>
      </c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</row>
    <row r="95">
      <c r="A95" s="53" t="n">
        <v>120</v>
      </c>
      <c r="B95" s="53" t="inlineStr">
        <is>
          <t>DEONATE ANDRADE FAUSTINO</t>
        </is>
      </c>
      <c r="C95" s="54" t="n"/>
      <c r="D95" s="53" t="inlineStr">
        <is>
          <t>11 SUR ENTRE 15 Y 17 PTE</t>
        </is>
      </c>
      <c r="E95" s="53" t="n">
        <v>2017</v>
      </c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</row>
    <row r="96">
      <c r="A96" s="53" t="n">
        <v>121</v>
      </c>
      <c r="B96" s="53" t="inlineStr">
        <is>
          <t>DEONATE FERNANDEZ MAURICIO</t>
        </is>
      </c>
      <c r="C96" s="54" t="n">
        <v>1</v>
      </c>
      <c r="D96" s="53" t="inlineStr">
        <is>
          <t xml:space="preserve">15 PTE ENTRE 11 Y 13 SUR </t>
        </is>
      </c>
      <c r="E96" s="53" t="n">
        <v>2017</v>
      </c>
      <c r="F96" s="53" t="inlineStr">
        <is>
          <t>PAGADO</t>
        </is>
      </c>
      <c r="G96" s="53" t="inlineStr">
        <is>
          <t>PAGADO</t>
        </is>
      </c>
      <c r="H96" s="53" t="inlineStr">
        <is>
          <t>PAGADO</t>
        </is>
      </c>
      <c r="I96" s="53" t="inlineStr">
        <is>
          <t>PAGADO</t>
        </is>
      </c>
      <c r="J96" s="53" t="inlineStr">
        <is>
          <t>PAGADO</t>
        </is>
      </c>
      <c r="K96" s="53" t="inlineStr">
        <is>
          <t>PAGADO</t>
        </is>
      </c>
      <c r="L96" s="53" t="n"/>
      <c r="M96" s="53" t="n"/>
      <c r="N96" s="53" t="n"/>
      <c r="O96" s="53" t="n"/>
      <c r="P96" s="53" t="n"/>
      <c r="Q96" s="53" t="n"/>
    </row>
    <row r="97">
      <c r="A97" s="53" t="n">
        <v>122</v>
      </c>
      <c r="B97" s="53" t="inlineStr">
        <is>
          <t xml:space="preserve">DEONATE JIMENEZ FAUSTINO </t>
        </is>
      </c>
      <c r="C97" s="54" t="n">
        <v>1</v>
      </c>
      <c r="D97" s="53" t="inlineStr">
        <is>
          <t xml:space="preserve">11 SUR ENTRE 15 Y 17 PTE. </t>
        </is>
      </c>
      <c r="E97" s="53" t="n">
        <v>2017</v>
      </c>
      <c r="F97" s="53" t="inlineStr">
        <is>
          <t>PAGADO</t>
        </is>
      </c>
      <c r="G97" s="53" t="inlineStr">
        <is>
          <t>PAGADO</t>
        </is>
      </c>
      <c r="H97" s="53" t="inlineStr">
        <is>
          <t>PAGADO</t>
        </is>
      </c>
      <c r="I97" s="53" t="inlineStr">
        <is>
          <t>PAGADO</t>
        </is>
      </c>
      <c r="J97" s="53" t="inlineStr">
        <is>
          <t>PAGADO</t>
        </is>
      </c>
      <c r="K97" s="53" t="inlineStr">
        <is>
          <t>PAGADO</t>
        </is>
      </c>
      <c r="L97" s="53" t="inlineStr">
        <is>
          <t>PAGADO</t>
        </is>
      </c>
      <c r="M97" s="53" t="inlineStr">
        <is>
          <t>PAGADO</t>
        </is>
      </c>
      <c r="N97" s="53" t="inlineStr">
        <is>
          <t>PAGADO</t>
        </is>
      </c>
      <c r="O97" s="53" t="inlineStr">
        <is>
          <t>PAGADO</t>
        </is>
      </c>
      <c r="P97" s="53" t="inlineStr">
        <is>
          <t>PAGADO</t>
        </is>
      </c>
      <c r="Q97" s="53" t="inlineStr">
        <is>
          <t>PAGADO</t>
        </is>
      </c>
    </row>
    <row r="98">
      <c r="A98" s="53" t="n">
        <v>123</v>
      </c>
      <c r="B98" s="53" t="inlineStr">
        <is>
          <t>DEONATE NIÑO JOSE IVAN</t>
        </is>
      </c>
      <c r="C98" s="54" t="n">
        <v>1</v>
      </c>
      <c r="D98" s="53" t="inlineStr">
        <is>
          <t>15 PTE. ENTRE 19 Y DIAGONAL</t>
        </is>
      </c>
      <c r="E98" s="53" t="n">
        <v>2017</v>
      </c>
      <c r="F98" s="53" t="inlineStr">
        <is>
          <t>PAGADO</t>
        </is>
      </c>
      <c r="G98" s="53" t="inlineStr">
        <is>
          <t>PAGADO</t>
        </is>
      </c>
      <c r="H98" s="53" t="inlineStr">
        <is>
          <t>PAGAO</t>
        </is>
      </c>
      <c r="I98" s="53" t="inlineStr">
        <is>
          <t>PAGADO</t>
        </is>
      </c>
      <c r="J98" s="53" t="inlineStr">
        <is>
          <t>PAGADO</t>
        </is>
      </c>
      <c r="K98" s="53" t="inlineStr">
        <is>
          <t>PAGADO</t>
        </is>
      </c>
      <c r="L98" s="53" t="inlineStr">
        <is>
          <t>PAGADO</t>
        </is>
      </c>
      <c r="M98" s="53" t="inlineStr">
        <is>
          <t>PAGADO</t>
        </is>
      </c>
      <c r="N98" s="53" t="inlineStr">
        <is>
          <t>PAGADO</t>
        </is>
      </c>
      <c r="O98" s="53" t="inlineStr">
        <is>
          <t>PAGADO</t>
        </is>
      </c>
      <c r="P98" s="53" t="inlineStr">
        <is>
          <t>PAGADO</t>
        </is>
      </c>
      <c r="Q98" s="53" t="inlineStr">
        <is>
          <t>PAGADO</t>
        </is>
      </c>
    </row>
    <row r="99">
      <c r="A99" s="53" t="n">
        <v>124</v>
      </c>
      <c r="B99" s="53" t="inlineStr">
        <is>
          <t>DEONATE NIÑO VICTOR MANUEL</t>
        </is>
      </c>
      <c r="C99" s="54" t="n">
        <v>1</v>
      </c>
      <c r="D99" s="53" t="inlineStr">
        <is>
          <t>15 PTE. 19 SUR Y DIAGONAL</t>
        </is>
      </c>
      <c r="E99" s="53" t="n">
        <v>2017</v>
      </c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</row>
    <row r="100">
      <c r="A100" s="53" t="n">
        <v>125</v>
      </c>
      <c r="B100" s="52" t="inlineStr">
        <is>
          <t xml:space="preserve">DIAZ SANTOS JULIO CESAR </t>
        </is>
      </c>
      <c r="C100" s="54" t="n"/>
      <c r="D100" s="53" t="inlineStr">
        <is>
          <t xml:space="preserve">15 PONIENTE ENTRE 17 Y 19 SUR </t>
        </is>
      </c>
      <c r="E100" s="53" t="n">
        <v>2017</v>
      </c>
      <c r="F100" s="53" t="inlineStr">
        <is>
          <t>PAGADO</t>
        </is>
      </c>
      <c r="G100" s="53" t="inlineStr">
        <is>
          <t>PAGADO</t>
        </is>
      </c>
      <c r="H100" s="53" t="inlineStr">
        <is>
          <t>PAGADO</t>
        </is>
      </c>
      <c r="I100" s="53" t="inlineStr">
        <is>
          <t>PAGADO</t>
        </is>
      </c>
      <c r="J100" s="53" t="n"/>
      <c r="K100" s="53" t="n"/>
      <c r="L100" s="53" t="n"/>
      <c r="M100" s="53" t="n"/>
      <c r="N100" s="53" t="n"/>
      <c r="O100" s="53" t="n"/>
      <c r="P100" s="53" t="n"/>
      <c r="Q100" s="53" t="n"/>
    </row>
    <row r="101">
      <c r="A101" s="53" t="n">
        <v>126</v>
      </c>
      <c r="B101" s="55" t="inlineStr">
        <is>
          <t xml:space="preserve">DIF MUNICIPAL DE TECAMACHALCO </t>
        </is>
      </c>
      <c r="C101" s="54" t="n">
        <v>1</v>
      </c>
      <c r="D101" s="53" t="inlineStr">
        <is>
          <t xml:space="preserve">9 SUR ENTRE 15 Y 17 PONIENTE </t>
        </is>
      </c>
      <c r="E101" s="53" t="n">
        <v>2017</v>
      </c>
      <c r="F101" s="53" t="inlineStr">
        <is>
          <t>PAGADO</t>
        </is>
      </c>
      <c r="G101" s="53" t="inlineStr">
        <is>
          <t>PAGADO</t>
        </is>
      </c>
      <c r="H101" s="53" t="inlineStr">
        <is>
          <t>PAGADO</t>
        </is>
      </c>
      <c r="I101" s="53" t="inlineStr">
        <is>
          <t>PAGADO</t>
        </is>
      </c>
      <c r="J101" s="53" t="n"/>
      <c r="K101" s="53" t="n"/>
      <c r="L101" s="53" t="n"/>
      <c r="M101" s="53" t="n"/>
      <c r="N101" s="53" t="n"/>
      <c r="O101" s="53" t="n"/>
      <c r="P101" s="53" t="n"/>
      <c r="Q101" s="53" t="n"/>
    </row>
    <row r="102">
      <c r="A102" s="53" t="n">
        <v>127</v>
      </c>
      <c r="B102" s="53" t="inlineStr">
        <is>
          <t xml:space="preserve">ENRIQUEZ VERA JOSE SANTANA </t>
        </is>
      </c>
      <c r="C102" s="54" t="n">
        <v>1</v>
      </c>
      <c r="D102" s="53" t="inlineStr">
        <is>
          <t>11 PTE. ENTRE 15 Y 17 SUR</t>
        </is>
      </c>
      <c r="E102" s="53" t="n">
        <v>2017</v>
      </c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</row>
    <row r="103">
      <c r="A103" s="53" t="n">
        <v>128</v>
      </c>
      <c r="B103" s="53" t="inlineStr">
        <is>
          <t>MARTINEZ FERNANDEZ LITZI</t>
        </is>
      </c>
      <c r="C103" s="54" t="n">
        <v>2</v>
      </c>
      <c r="D103" s="53" t="inlineStr">
        <is>
          <t>AV 15 PTE Y 17 Y19 SUR</t>
        </is>
      </c>
      <c r="E103" s="53" t="n">
        <v>2017</v>
      </c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</row>
    <row r="104">
      <c r="A104" s="53" t="n">
        <v>129</v>
      </c>
      <c r="B104" s="53" t="inlineStr">
        <is>
          <t xml:space="preserve">FERNANDEZ LOPEZ NICOLAS </t>
        </is>
      </c>
      <c r="C104" s="54" t="n">
        <v>1</v>
      </c>
      <c r="D104" s="53" t="inlineStr">
        <is>
          <t>21 PONIENTE ENTRE LA 15 Y LA TRECE</t>
        </is>
      </c>
      <c r="E104" s="53" t="n">
        <v>2017</v>
      </c>
      <c r="F104" s="53" t="inlineStr">
        <is>
          <t>PAGADO</t>
        </is>
      </c>
      <c r="G104" s="53" t="inlineStr">
        <is>
          <t>PAGADO</t>
        </is>
      </c>
      <c r="H104" s="53" t="inlineStr">
        <is>
          <t>PAGADO</t>
        </is>
      </c>
      <c r="I104" s="53" t="inlineStr">
        <is>
          <t>PAGADO</t>
        </is>
      </c>
      <c r="J104" s="53" t="inlineStr">
        <is>
          <t>PAGADO</t>
        </is>
      </c>
      <c r="K104" s="53" t="inlineStr">
        <is>
          <t>PAGADO</t>
        </is>
      </c>
      <c r="L104" s="53" t="inlineStr">
        <is>
          <t>PAGADO</t>
        </is>
      </c>
      <c r="M104" s="53" t="inlineStr">
        <is>
          <t>PAGADO</t>
        </is>
      </c>
      <c r="N104" s="53" t="inlineStr">
        <is>
          <t>PAGADO</t>
        </is>
      </c>
      <c r="O104" s="53" t="inlineStr">
        <is>
          <t>PAGADO</t>
        </is>
      </c>
      <c r="P104" s="53" t="inlineStr">
        <is>
          <t>PAGADO</t>
        </is>
      </c>
      <c r="Q104" s="53" t="inlineStr">
        <is>
          <t>PAGADO</t>
        </is>
      </c>
    </row>
    <row r="105">
      <c r="A105" s="53" t="n">
        <v>130</v>
      </c>
      <c r="B105" s="53" t="inlineStr">
        <is>
          <t xml:space="preserve">FERNANDEZ SANCHEZ MARIA DE LOS ANGELES </t>
        </is>
      </c>
      <c r="C105" s="54" t="n"/>
      <c r="D105" s="53" t="inlineStr">
        <is>
          <t>21 PTE. ENTRE 13 Y 15 SUR</t>
        </is>
      </c>
      <c r="E105" s="53" t="n">
        <v>2017</v>
      </c>
      <c r="F105" s="53" t="inlineStr">
        <is>
          <t>PAGADO</t>
        </is>
      </c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</row>
    <row r="106">
      <c r="A106" s="53" t="n">
        <v>131</v>
      </c>
      <c r="B106" s="53" t="inlineStr">
        <is>
          <t>FERNANDEZ SANTOS MARIBEL</t>
        </is>
      </c>
      <c r="C106" s="54" t="n">
        <v>1</v>
      </c>
      <c r="D106" s="53" t="inlineStr">
        <is>
          <t xml:space="preserve">15 PTE. 17 Y 19 SUR </t>
        </is>
      </c>
      <c r="E106" s="53" t="n">
        <v>2017</v>
      </c>
      <c r="F106" s="53" t="inlineStr">
        <is>
          <t>PAGADO</t>
        </is>
      </c>
      <c r="G106" s="53" t="inlineStr">
        <is>
          <t>PAGADO</t>
        </is>
      </c>
      <c r="H106" s="53" t="inlineStr">
        <is>
          <t>PAGADO</t>
        </is>
      </c>
      <c r="I106" s="53" t="inlineStr">
        <is>
          <t>PAGADO</t>
        </is>
      </c>
      <c r="J106" s="53" t="inlineStr">
        <is>
          <t>PAGADO</t>
        </is>
      </c>
      <c r="K106" s="53" t="inlineStr">
        <is>
          <t>PAGADO</t>
        </is>
      </c>
      <c r="L106" s="53" t="inlineStr">
        <is>
          <t>PAGADO</t>
        </is>
      </c>
      <c r="M106" s="53" t="inlineStr">
        <is>
          <t>PAGADO</t>
        </is>
      </c>
      <c r="N106" s="53" t="inlineStr">
        <is>
          <t>PAGADO</t>
        </is>
      </c>
      <c r="O106" s="53" t="inlineStr">
        <is>
          <t>PAGADO</t>
        </is>
      </c>
      <c r="P106" s="53" t="inlineStr">
        <is>
          <t>PAGADO</t>
        </is>
      </c>
      <c r="Q106" s="53" t="inlineStr">
        <is>
          <t>PAGADO</t>
        </is>
      </c>
    </row>
    <row r="107">
      <c r="A107" s="53" t="n">
        <v>132</v>
      </c>
      <c r="B107" s="53" t="inlineStr">
        <is>
          <t>FERNANDEZ SANTOS RAMON</t>
        </is>
      </c>
      <c r="C107" s="54" t="n">
        <v>1</v>
      </c>
      <c r="D107" s="53" t="inlineStr">
        <is>
          <t xml:space="preserve">15 PTE. ENTRE 17 Y 19 SUR </t>
        </is>
      </c>
      <c r="E107" s="53" t="n">
        <v>2017</v>
      </c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</row>
    <row r="108">
      <c r="A108" s="53" t="n">
        <v>133</v>
      </c>
      <c r="B108" s="53" t="inlineStr">
        <is>
          <t>FUENTES GONZALEZ GENOVEVA</t>
        </is>
      </c>
      <c r="C108" s="54" t="n">
        <v>1</v>
      </c>
      <c r="D108" s="53" t="inlineStr">
        <is>
          <t>15 PTE. 1906</t>
        </is>
      </c>
      <c r="E108" s="53" t="n">
        <v>2017</v>
      </c>
      <c r="F108" s="53" t="inlineStr">
        <is>
          <t xml:space="preserve">PAGADO </t>
        </is>
      </c>
      <c r="G108" s="53" t="inlineStr">
        <is>
          <t xml:space="preserve">PAGADO </t>
        </is>
      </c>
      <c r="H108" s="53" t="inlineStr">
        <is>
          <t xml:space="preserve">PAGADO </t>
        </is>
      </c>
      <c r="I108" s="53" t="inlineStr">
        <is>
          <t xml:space="preserve">PAGADO </t>
        </is>
      </c>
      <c r="J108" s="53" t="inlineStr">
        <is>
          <t xml:space="preserve">PAGADO </t>
        </is>
      </c>
      <c r="K108" s="53" t="inlineStr">
        <is>
          <t xml:space="preserve">PAGADO </t>
        </is>
      </c>
      <c r="L108" s="53" t="inlineStr">
        <is>
          <t xml:space="preserve">PAGADO </t>
        </is>
      </c>
      <c r="M108" s="53" t="n"/>
      <c r="N108" s="53" t="n"/>
      <c r="O108" s="53" t="n"/>
      <c r="P108" s="53" t="n"/>
      <c r="Q108" s="53" t="n"/>
    </row>
    <row r="109">
      <c r="A109" s="53" t="n">
        <v>134</v>
      </c>
      <c r="B109" s="53" t="inlineStr">
        <is>
          <t>GAMEZ GONZALEZ ADRIANA</t>
        </is>
      </c>
      <c r="C109" s="54" t="n">
        <v>1</v>
      </c>
      <c r="D109" s="53" t="inlineStr">
        <is>
          <t xml:space="preserve">13 PTE. NO. 1503 </t>
        </is>
      </c>
      <c r="E109" s="53" t="n">
        <v>2017</v>
      </c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</row>
    <row r="110">
      <c r="A110" s="53" t="n">
        <v>136</v>
      </c>
      <c r="B110" s="53" t="inlineStr">
        <is>
          <t>GAMEZ GONZALEZ JUVENCIO</t>
        </is>
      </c>
      <c r="C110" s="54" t="n">
        <v>1</v>
      </c>
      <c r="D110" s="53" t="inlineStr">
        <is>
          <t>13 SUR ENTRE 11 Y 13 PTE.</t>
        </is>
      </c>
      <c r="E110" s="53" t="n">
        <v>2017</v>
      </c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</row>
    <row r="111">
      <c r="A111" s="53" t="n">
        <v>137</v>
      </c>
      <c r="B111" s="53" t="inlineStr">
        <is>
          <t>GARCIA AVELINO MAXIMILIANO</t>
        </is>
      </c>
      <c r="C111" s="54" t="n">
        <v>1</v>
      </c>
      <c r="D111" s="53" t="inlineStr">
        <is>
          <t>19 SUR PREPA</t>
        </is>
      </c>
      <c r="E111" s="53" t="n">
        <v>2017</v>
      </c>
      <c r="F111" s="53" t="inlineStr">
        <is>
          <t>PAGADO</t>
        </is>
      </c>
      <c r="G111" s="53" t="inlineStr">
        <is>
          <t>PAGADO</t>
        </is>
      </c>
      <c r="H111" s="53" t="inlineStr">
        <is>
          <t>PAGADO</t>
        </is>
      </c>
      <c r="I111" s="53" t="inlineStr">
        <is>
          <t>PAGADO</t>
        </is>
      </c>
      <c r="J111" s="53" t="inlineStr">
        <is>
          <t>PAGADO</t>
        </is>
      </c>
      <c r="K111" s="53" t="inlineStr">
        <is>
          <t>PAGADO</t>
        </is>
      </c>
      <c r="L111" s="53" t="inlineStr">
        <is>
          <t>PAGADO</t>
        </is>
      </c>
      <c r="M111" s="53" t="inlineStr">
        <is>
          <t>PAGADO</t>
        </is>
      </c>
      <c r="N111" s="53" t="inlineStr">
        <is>
          <t>PAGADO</t>
        </is>
      </c>
      <c r="O111" s="53" t="inlineStr">
        <is>
          <t>PAGADO</t>
        </is>
      </c>
      <c r="P111" s="53" t="inlineStr">
        <is>
          <t>PAGADO</t>
        </is>
      </c>
      <c r="Q111" s="53" t="inlineStr">
        <is>
          <t>PAGADO</t>
        </is>
      </c>
    </row>
    <row r="112">
      <c r="A112" s="53" t="n">
        <v>138</v>
      </c>
      <c r="B112" s="53" t="inlineStr">
        <is>
          <t>GARCIA CONTRERAS PETRA TOMASA</t>
        </is>
      </c>
      <c r="C112" s="54" t="n">
        <v>1</v>
      </c>
      <c r="D112" s="53" t="inlineStr">
        <is>
          <t xml:space="preserve">17 SUR  1701 </t>
        </is>
      </c>
      <c r="E112" s="53" t="n">
        <v>2017</v>
      </c>
      <c r="F112" s="53" t="inlineStr">
        <is>
          <t>PAGADO</t>
        </is>
      </c>
      <c r="G112" s="53" t="inlineStr">
        <is>
          <t>PAGADO</t>
        </is>
      </c>
      <c r="H112" s="53" t="inlineStr">
        <is>
          <t>PAGADO</t>
        </is>
      </c>
      <c r="I112" s="53" t="inlineStr">
        <is>
          <t>PAGADO</t>
        </is>
      </c>
      <c r="J112" s="53" t="inlineStr">
        <is>
          <t>PAGADO</t>
        </is>
      </c>
      <c r="K112" s="53" t="n"/>
      <c r="L112" s="53" t="n"/>
      <c r="M112" s="53" t="n"/>
      <c r="N112" s="53" t="n"/>
      <c r="O112" s="53" t="n"/>
      <c r="P112" s="53" t="n"/>
      <c r="Q112" s="53" t="n"/>
    </row>
    <row r="113">
      <c r="A113" s="53" t="n">
        <v>139</v>
      </c>
      <c r="B113" s="53" t="inlineStr">
        <is>
          <t xml:space="preserve">GARCIA GARCIA MICAELA CRISTINA </t>
        </is>
      </c>
      <c r="C113" s="54" t="n">
        <v>1</v>
      </c>
      <c r="D113" s="53" t="inlineStr">
        <is>
          <t>15 SUR ENTRE 11 Y 13 PTE. 2015</t>
        </is>
      </c>
      <c r="E113" s="53" t="n">
        <v>2017</v>
      </c>
      <c r="F113" s="53" t="inlineStr">
        <is>
          <t>PAGADO</t>
        </is>
      </c>
      <c r="G113" s="53" t="inlineStr">
        <is>
          <t>PAGADO</t>
        </is>
      </c>
      <c r="H113" s="53" t="inlineStr">
        <is>
          <t>PAGADO</t>
        </is>
      </c>
      <c r="I113" s="53" t="inlineStr">
        <is>
          <t>PAGADO</t>
        </is>
      </c>
      <c r="J113" s="53" t="inlineStr">
        <is>
          <t>PAGADO</t>
        </is>
      </c>
      <c r="K113" s="53" t="inlineStr">
        <is>
          <t>PAGADO</t>
        </is>
      </c>
      <c r="L113" s="53" t="inlineStr">
        <is>
          <t>PAGADO</t>
        </is>
      </c>
      <c r="M113" s="53" t="inlineStr">
        <is>
          <t>PAGADO</t>
        </is>
      </c>
      <c r="N113" s="53" t="inlineStr">
        <is>
          <t>PAGADO</t>
        </is>
      </c>
      <c r="O113" s="53" t="inlineStr">
        <is>
          <t>PAGADO</t>
        </is>
      </c>
      <c r="P113" s="53" t="inlineStr">
        <is>
          <t>PAGADO</t>
        </is>
      </c>
      <c r="Q113" s="53" t="inlineStr">
        <is>
          <t>PAGADO</t>
        </is>
      </c>
    </row>
    <row r="114">
      <c r="A114" s="53" t="n">
        <v>140</v>
      </c>
      <c r="B114" s="53" t="inlineStr">
        <is>
          <t xml:space="preserve">GARCIA JUAREZ JUAN </t>
        </is>
      </c>
      <c r="C114" s="54" t="n">
        <v>1</v>
      </c>
      <c r="D114" s="53" t="inlineStr">
        <is>
          <t xml:space="preserve">15 SUR ESQ. 21 PTE. </t>
        </is>
      </c>
      <c r="E114" s="53" t="n">
        <v>2017</v>
      </c>
      <c r="F114" s="53" t="inlineStr">
        <is>
          <t>PAGADO</t>
        </is>
      </c>
      <c r="G114" s="53" t="inlineStr">
        <is>
          <t>PAGADO</t>
        </is>
      </c>
      <c r="H114" s="53" t="inlineStr">
        <is>
          <t>PAGADO</t>
        </is>
      </c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</row>
    <row r="115">
      <c r="A115" s="53" t="n">
        <v>141</v>
      </c>
      <c r="B115" s="53" t="inlineStr">
        <is>
          <t>GARCIA LETRAS IGNACIO</t>
        </is>
      </c>
      <c r="C115" s="54" t="n">
        <v>1</v>
      </c>
      <c r="D115" s="53" t="inlineStr">
        <is>
          <t>15 SUR ENTRE 17 Y 19 PTE</t>
        </is>
      </c>
      <c r="E115" s="53" t="n">
        <v>2017</v>
      </c>
      <c r="F115" s="53" t="inlineStr">
        <is>
          <t>PAGADO</t>
        </is>
      </c>
      <c r="G115" s="53" t="inlineStr">
        <is>
          <t>PAGADO</t>
        </is>
      </c>
      <c r="H115" s="53" t="inlineStr">
        <is>
          <t>PAGADO</t>
        </is>
      </c>
      <c r="I115" s="53" t="inlineStr">
        <is>
          <t>PAGADO</t>
        </is>
      </c>
      <c r="J115" s="53" t="n"/>
      <c r="K115" s="53" t="n"/>
      <c r="L115" s="53" t="n"/>
      <c r="M115" s="53" t="n"/>
      <c r="N115" s="53" t="n"/>
      <c r="O115" s="53" t="n"/>
      <c r="P115" s="53" t="n"/>
      <c r="Q115" s="53" t="n"/>
    </row>
    <row r="116">
      <c r="A116" s="53" t="n">
        <v>142</v>
      </c>
      <c r="B116" s="53" t="inlineStr">
        <is>
          <t>GARCIA LETRAS PABLO</t>
        </is>
      </c>
      <c r="C116" s="54" t="n">
        <v>1</v>
      </c>
      <c r="D116" s="53" t="inlineStr">
        <is>
          <t xml:space="preserve">15 PTE. ENTRE 7 Y 9 SUR </t>
        </is>
      </c>
      <c r="E116" s="53" t="n">
        <v>2017</v>
      </c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</row>
    <row r="117">
      <c r="A117" s="53" t="n">
        <v>143</v>
      </c>
      <c r="B117" s="53" t="inlineStr">
        <is>
          <t>GARCIA LOPEZ ANDRES</t>
        </is>
      </c>
      <c r="C117" s="54" t="n">
        <v>1</v>
      </c>
      <c r="D117" s="53" t="inlineStr">
        <is>
          <t xml:space="preserve">15 PTE. ENTRE 7 Y 9 SUR </t>
        </is>
      </c>
      <c r="E117" s="53" t="n">
        <v>2017</v>
      </c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</row>
    <row r="118">
      <c r="A118" s="53" t="n">
        <v>144</v>
      </c>
      <c r="B118" s="53" t="inlineStr">
        <is>
          <t>GARCIA LOPEZ LEODEGARIO</t>
        </is>
      </c>
      <c r="C118" s="54" t="n">
        <v>1</v>
      </c>
      <c r="D118" s="53" t="inlineStr">
        <is>
          <t xml:space="preserve">15 PTE. ENTRE 7 Y 9 SUR </t>
        </is>
      </c>
      <c r="E118" s="53" t="n">
        <v>2017</v>
      </c>
      <c r="F118" s="53" t="inlineStr">
        <is>
          <t>PAGADO</t>
        </is>
      </c>
      <c r="G118" s="53" t="inlineStr">
        <is>
          <t>PAGADO</t>
        </is>
      </c>
      <c r="H118" s="53" t="inlineStr">
        <is>
          <t>PAGADO</t>
        </is>
      </c>
      <c r="I118" s="53" t="inlineStr">
        <is>
          <t>PAGADO</t>
        </is>
      </c>
      <c r="J118" s="53" t="inlineStr">
        <is>
          <t>PAGADO</t>
        </is>
      </c>
      <c r="K118" s="53" t="inlineStr">
        <is>
          <t>PAGADO</t>
        </is>
      </c>
      <c r="L118" s="53" t="n"/>
      <c r="M118" s="53" t="n"/>
      <c r="N118" s="53" t="n"/>
      <c r="O118" s="53" t="n"/>
      <c r="P118" s="53" t="n"/>
      <c r="Q118" s="53" t="n"/>
    </row>
    <row r="119">
      <c r="A119" s="53" t="n">
        <v>145</v>
      </c>
      <c r="B119" s="53" t="inlineStr">
        <is>
          <t>GARCIA LOPEZ PABLO</t>
        </is>
      </c>
      <c r="C119" s="54" t="n">
        <v>1</v>
      </c>
      <c r="D119" s="53" t="inlineStr">
        <is>
          <t xml:space="preserve">15 PTE ENTRE 7 Y 9 SUR </t>
        </is>
      </c>
      <c r="E119" s="53" t="n">
        <v>2017</v>
      </c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</row>
    <row r="120">
      <c r="A120" s="53" t="n">
        <v>147</v>
      </c>
      <c r="B120" s="53" t="inlineStr">
        <is>
          <t>GARCIA ROMAN LINA</t>
        </is>
      </c>
      <c r="C120" s="54" t="n"/>
      <c r="D120" s="53" t="inlineStr">
        <is>
          <t xml:space="preserve">15 SUR ESQ. 21 PTE. </t>
        </is>
      </c>
      <c r="E120" s="53" t="n">
        <v>2017</v>
      </c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</row>
    <row r="121">
      <c r="A121" s="53" t="n">
        <v>148</v>
      </c>
      <c r="B121" s="53" t="inlineStr">
        <is>
          <t>GOMEZ BRAVO SABAS</t>
        </is>
      </c>
      <c r="C121" s="54" t="n">
        <v>1</v>
      </c>
      <c r="D121" s="53" t="inlineStr">
        <is>
          <t xml:space="preserve">21 PTE. Y 7 SUR </t>
        </is>
      </c>
      <c r="E121" s="53" t="n">
        <v>2017</v>
      </c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</row>
    <row r="122">
      <c r="A122" s="53" t="n">
        <v>149</v>
      </c>
      <c r="B122" s="53" t="inlineStr">
        <is>
          <t>GONZALEZ AGUILAR GILDARDO</t>
        </is>
      </c>
      <c r="C122" s="54" t="n">
        <v>1</v>
      </c>
      <c r="D122" s="53" t="inlineStr">
        <is>
          <t xml:space="preserve">19 PTE. ENTRE 11 Y 13 SUR </t>
        </is>
      </c>
      <c r="E122" s="53" t="n">
        <v>2017</v>
      </c>
      <c r="F122" s="53" t="inlineStr">
        <is>
          <t>PAGADO</t>
        </is>
      </c>
      <c r="G122" s="53" t="inlineStr">
        <is>
          <t>PAGADO</t>
        </is>
      </c>
      <c r="H122" s="53" t="inlineStr">
        <is>
          <t>PAGADO</t>
        </is>
      </c>
      <c r="I122" s="53" t="inlineStr">
        <is>
          <t>PAGADO</t>
        </is>
      </c>
      <c r="J122" s="53" t="inlineStr">
        <is>
          <t>PAGADO</t>
        </is>
      </c>
      <c r="K122" s="53" t="inlineStr">
        <is>
          <t>PAGADO</t>
        </is>
      </c>
      <c r="L122" s="53" t="inlineStr">
        <is>
          <t>PAGADO</t>
        </is>
      </c>
      <c r="M122" s="53" t="n"/>
      <c r="N122" s="53" t="n"/>
      <c r="O122" s="53" t="n"/>
      <c r="P122" s="53" t="n"/>
      <c r="Q122" s="53" t="n"/>
    </row>
    <row r="123">
      <c r="A123" s="53" t="n">
        <v>150</v>
      </c>
      <c r="B123" s="53" t="inlineStr">
        <is>
          <t>GONZALEZ GUZMAN ROSA</t>
        </is>
      </c>
      <c r="C123" s="54" t="n">
        <v>1</v>
      </c>
      <c r="D123" s="53" t="inlineStr">
        <is>
          <t>19 SUR 1503 ENTRE 15 Y 17 PTE</t>
        </is>
      </c>
      <c r="E123" s="53" t="n">
        <v>2017</v>
      </c>
      <c r="F123" s="53" t="inlineStr">
        <is>
          <t>PAGADO</t>
        </is>
      </c>
      <c r="G123" s="53" t="inlineStr">
        <is>
          <t>PAGADO</t>
        </is>
      </c>
      <c r="H123" s="53" t="inlineStr">
        <is>
          <t>PAGADO</t>
        </is>
      </c>
      <c r="I123" s="53" t="inlineStr">
        <is>
          <t>PAGADO</t>
        </is>
      </c>
      <c r="J123" s="53" t="inlineStr">
        <is>
          <t>PAGADO</t>
        </is>
      </c>
      <c r="K123" s="53" t="inlineStr">
        <is>
          <t>PAGADO</t>
        </is>
      </c>
      <c r="L123" s="53" t="inlineStr">
        <is>
          <t>PAGADO</t>
        </is>
      </c>
      <c r="M123" s="53" t="inlineStr">
        <is>
          <t>PAGADO</t>
        </is>
      </c>
      <c r="N123" s="53" t="inlineStr">
        <is>
          <t>PAGADO</t>
        </is>
      </c>
      <c r="O123" s="53" t="inlineStr">
        <is>
          <t>PAGADO</t>
        </is>
      </c>
      <c r="P123" s="53" t="inlineStr">
        <is>
          <t>PAGADO</t>
        </is>
      </c>
      <c r="Q123" s="53" t="inlineStr">
        <is>
          <t>PAGADO</t>
        </is>
      </c>
    </row>
    <row r="124">
      <c r="A124" s="53" t="n">
        <v>151</v>
      </c>
      <c r="B124" s="53" t="inlineStr">
        <is>
          <t xml:space="preserve">GONZALEZ CONTRERAS  OLGA LIDIA </t>
        </is>
      </c>
      <c r="C124" s="54" t="n">
        <v>1</v>
      </c>
      <c r="D124" s="53" t="inlineStr">
        <is>
          <t xml:space="preserve">15 PTE. ENTRE 17 Y SUR </t>
        </is>
      </c>
      <c r="E124" s="53" t="n">
        <v>2017</v>
      </c>
      <c r="F124" s="53" t="inlineStr">
        <is>
          <t>PAGADO</t>
        </is>
      </c>
      <c r="G124" s="53" t="inlineStr">
        <is>
          <t>PAGADO</t>
        </is>
      </c>
      <c r="H124" s="53" t="inlineStr">
        <is>
          <t>PAGADO</t>
        </is>
      </c>
      <c r="I124" s="53" t="inlineStr">
        <is>
          <t>PAGADO</t>
        </is>
      </c>
      <c r="J124" s="53" t="inlineStr">
        <is>
          <t>PAGADO</t>
        </is>
      </c>
      <c r="K124" s="53" t="inlineStr">
        <is>
          <t>PAGADO</t>
        </is>
      </c>
      <c r="L124" s="53" t="inlineStr">
        <is>
          <t>PAGADO</t>
        </is>
      </c>
      <c r="M124" s="53" t="inlineStr">
        <is>
          <t>PAGADO</t>
        </is>
      </c>
      <c r="N124" s="53" t="inlineStr">
        <is>
          <t>PAGADO</t>
        </is>
      </c>
      <c r="O124" s="53" t="inlineStr">
        <is>
          <t>PAGADO</t>
        </is>
      </c>
      <c r="P124" s="53" t="inlineStr">
        <is>
          <t>PAGADO</t>
        </is>
      </c>
      <c r="Q124" s="53" t="inlineStr">
        <is>
          <t>PAGADO</t>
        </is>
      </c>
    </row>
    <row r="125">
      <c r="A125" s="53" t="n">
        <v>152</v>
      </c>
      <c r="B125" s="53" t="inlineStr">
        <is>
          <t>GONZALEZ GUTIERREZ MARIA LUISA</t>
        </is>
      </c>
      <c r="C125" s="54" t="n">
        <v>1</v>
      </c>
      <c r="D125" s="53" t="inlineStr">
        <is>
          <t>11 PTE Y 15 19 SUR</t>
        </is>
      </c>
      <c r="E125" s="53" t="n">
        <v>2017</v>
      </c>
      <c r="F125" s="53" t="inlineStr">
        <is>
          <t>PAGADO</t>
        </is>
      </c>
      <c r="G125" s="53" t="inlineStr">
        <is>
          <t>PAGADO</t>
        </is>
      </c>
      <c r="H125" s="53" t="inlineStr">
        <is>
          <t>PAGADO</t>
        </is>
      </c>
      <c r="I125" s="53" t="inlineStr">
        <is>
          <t>PAGADO</t>
        </is>
      </c>
      <c r="J125" s="53" t="inlineStr">
        <is>
          <t>PAGADO</t>
        </is>
      </c>
      <c r="K125" s="53" t="inlineStr">
        <is>
          <t>PAGADO</t>
        </is>
      </c>
      <c r="L125" s="53" t="inlineStr">
        <is>
          <t>PAGADO</t>
        </is>
      </c>
      <c r="M125" s="53" t="inlineStr">
        <is>
          <t>PAGADO</t>
        </is>
      </c>
      <c r="N125" s="53" t="inlineStr">
        <is>
          <t>PAGADO</t>
        </is>
      </c>
      <c r="O125" s="53" t="inlineStr">
        <is>
          <t>PAGADO</t>
        </is>
      </c>
      <c r="P125" s="53" t="inlineStr">
        <is>
          <t>PAGADO</t>
        </is>
      </c>
      <c r="Q125" s="53" t="inlineStr">
        <is>
          <t>PAGADO</t>
        </is>
      </c>
    </row>
    <row r="126">
      <c r="A126" s="53" t="n">
        <v>153</v>
      </c>
      <c r="B126" s="53" t="inlineStr">
        <is>
          <t>GONZALEZ GUZMAN ARMANDO FELIX</t>
        </is>
      </c>
      <c r="C126" s="54" t="n">
        <v>1</v>
      </c>
      <c r="D126" s="53" t="inlineStr">
        <is>
          <t>19 SUR ENTRE 15 Y 17 PTE</t>
        </is>
      </c>
      <c r="E126" s="53" t="n">
        <v>2017</v>
      </c>
      <c r="F126" s="53" t="inlineStr">
        <is>
          <t>PAGADO</t>
        </is>
      </c>
      <c r="G126" s="53" t="inlineStr">
        <is>
          <t>PAGADO</t>
        </is>
      </c>
      <c r="H126" s="53" t="inlineStr">
        <is>
          <t>PAGADO</t>
        </is>
      </c>
      <c r="I126" s="53" t="inlineStr">
        <is>
          <t>PAGADO</t>
        </is>
      </c>
      <c r="J126" s="53" t="inlineStr">
        <is>
          <t>PAGADO</t>
        </is>
      </c>
      <c r="K126" s="53" t="inlineStr">
        <is>
          <t>PAGADO</t>
        </is>
      </c>
      <c r="L126" s="53" t="inlineStr">
        <is>
          <t>PAGADO</t>
        </is>
      </c>
      <c r="M126" s="53" t="inlineStr">
        <is>
          <t>PAGADO</t>
        </is>
      </c>
      <c r="N126" s="53" t="inlineStr">
        <is>
          <t>PAGADO</t>
        </is>
      </c>
      <c r="O126" s="53" t="inlineStr">
        <is>
          <t>PAGADO</t>
        </is>
      </c>
      <c r="P126" s="53" t="inlineStr">
        <is>
          <t>PAGADO</t>
        </is>
      </c>
      <c r="Q126" s="53" t="inlineStr">
        <is>
          <t>PAGADO</t>
        </is>
      </c>
    </row>
    <row r="127">
      <c r="A127" s="53" t="n">
        <v>154</v>
      </c>
      <c r="B127" s="53" t="inlineStr">
        <is>
          <t>GONZALEZ MARTINEZ  JOSE ODILON</t>
        </is>
      </c>
      <c r="C127" s="54" t="n">
        <v>1</v>
      </c>
      <c r="D127" s="53" t="inlineStr">
        <is>
          <t xml:space="preserve">21 PTE. ENTRE 13 Y 15 SUR </t>
        </is>
      </c>
      <c r="E127" s="53" t="n">
        <v>2017</v>
      </c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</row>
    <row r="128">
      <c r="A128" s="53" t="n">
        <v>156</v>
      </c>
      <c r="B128" s="53" t="inlineStr">
        <is>
          <t>GONZALEZ ROSAS JOSE OMAR</t>
        </is>
      </c>
      <c r="C128" s="54" t="n">
        <v>1</v>
      </c>
      <c r="D128" s="53" t="inlineStr">
        <is>
          <t xml:space="preserve">21 PTE. ENTRE 13 Y 15 SUR </t>
        </is>
      </c>
      <c r="E128" s="53" t="n">
        <v>2017</v>
      </c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</row>
    <row r="129">
      <c r="A129" s="53" t="n">
        <v>157</v>
      </c>
      <c r="B129" s="53" t="inlineStr">
        <is>
          <t>SANTOS GONZALEZ SANDRA</t>
        </is>
      </c>
      <c r="C129" s="54" t="n"/>
      <c r="D129" s="53" t="inlineStr">
        <is>
          <t>15 PONIENTE NO 1906</t>
        </is>
      </c>
      <c r="E129" s="53" t="n">
        <v>2017</v>
      </c>
      <c r="F129" s="53" t="inlineStr">
        <is>
          <t>PAGADO</t>
        </is>
      </c>
      <c r="G129" s="53" t="inlineStr">
        <is>
          <t>PAGADO</t>
        </is>
      </c>
      <c r="H129" s="53" t="inlineStr">
        <is>
          <t>PAGADO</t>
        </is>
      </c>
      <c r="I129" s="53" t="inlineStr">
        <is>
          <t>PAGADO</t>
        </is>
      </c>
      <c r="J129" s="53" t="inlineStr">
        <is>
          <t>PAGADO</t>
        </is>
      </c>
      <c r="K129" s="53" t="inlineStr">
        <is>
          <t>PAGADO</t>
        </is>
      </c>
      <c r="L129" s="53" t="inlineStr">
        <is>
          <t>PAGADO</t>
        </is>
      </c>
      <c r="M129" s="53" t="inlineStr">
        <is>
          <t>PAGADO</t>
        </is>
      </c>
      <c r="N129" s="53" t="n"/>
      <c r="O129" s="53" t="n"/>
      <c r="P129" s="53" t="n"/>
      <c r="Q129" s="53" t="n"/>
    </row>
    <row r="130">
      <c r="A130" s="53" t="n">
        <v>158</v>
      </c>
      <c r="B130" s="53" t="inlineStr">
        <is>
          <t xml:space="preserve">GUZMAN JUAREZ RIGOBERTO </t>
        </is>
      </c>
      <c r="C130" s="54" t="n">
        <v>1</v>
      </c>
      <c r="D130" s="53" t="inlineStr">
        <is>
          <t>17 SUR ENTRE 15 Y 17 PONIENTE</t>
        </is>
      </c>
      <c r="E130" s="53" t="n">
        <v>2017</v>
      </c>
      <c r="F130" s="53" t="inlineStr">
        <is>
          <t>PAGADO</t>
        </is>
      </c>
      <c r="G130" s="53" t="inlineStr">
        <is>
          <t>PAGADO</t>
        </is>
      </c>
      <c r="H130" s="53" t="inlineStr">
        <is>
          <t>PAGADO</t>
        </is>
      </c>
      <c r="I130" s="53" t="inlineStr">
        <is>
          <t>PAGADO</t>
        </is>
      </c>
      <c r="J130" s="53" t="inlineStr">
        <is>
          <t>PAGADO</t>
        </is>
      </c>
      <c r="K130" s="53" t="inlineStr">
        <is>
          <t>PAGADO</t>
        </is>
      </c>
      <c r="L130" s="53" t="n"/>
      <c r="M130" s="53" t="n"/>
      <c r="N130" s="53" t="n"/>
      <c r="O130" s="53" t="n"/>
      <c r="P130" s="53" t="n"/>
      <c r="Q130" s="53" t="n"/>
    </row>
    <row r="131">
      <c r="A131" s="53" t="n">
        <v>159</v>
      </c>
      <c r="B131" s="53" t="inlineStr">
        <is>
          <t>HEREDIA RAMIREZ MANUEL</t>
        </is>
      </c>
      <c r="C131" s="54" t="n">
        <v>1</v>
      </c>
      <c r="D131" s="53" t="inlineStr">
        <is>
          <t xml:space="preserve">15 PONIENTEE 902 ENTRE  9 Y 11 SUR </t>
        </is>
      </c>
      <c r="E131" s="53" t="n">
        <v>2017</v>
      </c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</row>
    <row r="132">
      <c r="A132" s="53" t="n">
        <v>160</v>
      </c>
      <c r="B132" s="55" t="inlineStr">
        <is>
          <t>HERNANDEZ VAZQUEZ PEDRO</t>
        </is>
      </c>
      <c r="C132" s="54" t="n">
        <v>1</v>
      </c>
      <c r="D132" s="53" t="inlineStr">
        <is>
          <t>15 SUR ENT. 15 Y 17 PTE</t>
        </is>
      </c>
      <c r="E132" s="53" t="n">
        <v>2017</v>
      </c>
      <c r="F132" s="53" t="inlineStr">
        <is>
          <t>PAGADO</t>
        </is>
      </c>
      <c r="G132" s="53" t="inlineStr">
        <is>
          <t>PAGADO</t>
        </is>
      </c>
      <c r="H132" s="53" t="inlineStr">
        <is>
          <t>PAGADO</t>
        </is>
      </c>
      <c r="I132" s="53" t="inlineStr">
        <is>
          <t>PAGADO</t>
        </is>
      </c>
      <c r="J132" s="53" t="inlineStr">
        <is>
          <t>PAGADO</t>
        </is>
      </c>
      <c r="K132" s="53" t="n"/>
      <c r="L132" s="53" t="n"/>
      <c r="M132" s="53" t="n"/>
      <c r="N132" s="53" t="n"/>
      <c r="O132" s="53" t="n"/>
      <c r="P132" s="53" t="n"/>
      <c r="Q132" s="53" t="n"/>
    </row>
    <row r="133">
      <c r="A133" s="53" t="n">
        <v>161</v>
      </c>
      <c r="B133" s="42" t="inlineStr">
        <is>
          <t>HUERTA RODRIGUEZ CARMEN, PAGA UN INQUILINO</t>
        </is>
      </c>
      <c r="C133" s="54" t="inlineStr">
        <is>
          <t xml:space="preserve">MEDIA </t>
        </is>
      </c>
      <c r="D133" s="53" t="inlineStr">
        <is>
          <t xml:space="preserve">17 PONIENTE ENTRE 13 Y 15 SUR </t>
        </is>
      </c>
      <c r="E133" s="53" t="n">
        <v>2017</v>
      </c>
      <c r="F133" s="53" t="inlineStr">
        <is>
          <t>PAGADO</t>
        </is>
      </c>
      <c r="G133" s="53" t="inlineStr">
        <is>
          <t>PAGADO</t>
        </is>
      </c>
      <c r="H133" s="53" t="inlineStr">
        <is>
          <t>PAGADO</t>
        </is>
      </c>
      <c r="I133" s="53" t="inlineStr">
        <is>
          <t>PAGADO</t>
        </is>
      </c>
      <c r="J133" s="53" t="inlineStr">
        <is>
          <t>PAGADO</t>
        </is>
      </c>
      <c r="K133" s="53" t="inlineStr">
        <is>
          <t>PAGADO</t>
        </is>
      </c>
      <c r="L133" s="53" t="n"/>
      <c r="M133" s="53" t="n"/>
      <c r="N133" s="53" t="n"/>
      <c r="O133" s="53" t="n"/>
      <c r="P133" s="53" t="n"/>
      <c r="Q133" s="53" t="n"/>
    </row>
    <row r="134">
      <c r="A134" s="53" t="n">
        <v>162</v>
      </c>
      <c r="B134" s="53" t="inlineStr">
        <is>
          <t xml:space="preserve">HUERTA RODRIGUEZ GILBERTO </t>
        </is>
      </c>
      <c r="C134" s="54" t="n">
        <v>1</v>
      </c>
      <c r="D134" s="53" t="inlineStr">
        <is>
          <t>13 SUR ENTRE 15 Y 17 PTE.</t>
        </is>
      </c>
      <c r="E134" s="53" t="n">
        <v>2017</v>
      </c>
      <c r="F134" s="53" t="inlineStr">
        <is>
          <t xml:space="preserve">PAGADO </t>
        </is>
      </c>
      <c r="G134" s="53" t="inlineStr">
        <is>
          <t>PAGADO</t>
        </is>
      </c>
      <c r="H134" s="53" t="inlineStr">
        <is>
          <t>PAGADO</t>
        </is>
      </c>
      <c r="I134" s="53" t="inlineStr">
        <is>
          <t>PAGADO</t>
        </is>
      </c>
      <c r="J134" s="53" t="inlineStr">
        <is>
          <t>PAGADO</t>
        </is>
      </c>
      <c r="K134" s="53" t="inlineStr">
        <is>
          <t>PAGADO</t>
        </is>
      </c>
      <c r="L134" s="53" t="inlineStr">
        <is>
          <t>PAGADO</t>
        </is>
      </c>
      <c r="M134" s="53" t="inlineStr">
        <is>
          <t>PAGADO</t>
        </is>
      </c>
      <c r="N134" s="53" t="inlineStr">
        <is>
          <t>PAGADO</t>
        </is>
      </c>
      <c r="O134" s="53" t="inlineStr">
        <is>
          <t>PAGADO</t>
        </is>
      </c>
      <c r="P134" s="53" t="inlineStr">
        <is>
          <t>PAGADO</t>
        </is>
      </c>
      <c r="Q134" s="53" t="inlineStr">
        <is>
          <t>PAGADO</t>
        </is>
      </c>
    </row>
    <row r="135">
      <c r="A135" s="53" t="n">
        <v>163</v>
      </c>
      <c r="B135" s="53" t="inlineStr">
        <is>
          <t>HUERTA RODRIGUEZ JAQUELINE</t>
        </is>
      </c>
      <c r="C135" s="54" t="n">
        <v>1</v>
      </c>
      <c r="D135" s="53" t="inlineStr">
        <is>
          <t xml:space="preserve">17 PTE. ENTRE 13 Y 15 SUR </t>
        </is>
      </c>
      <c r="E135" s="53" t="n">
        <v>2017</v>
      </c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</row>
    <row r="136">
      <c r="A136" s="53" t="n">
        <v>164</v>
      </c>
      <c r="B136" s="53" t="inlineStr">
        <is>
          <t>SANTOS GONZALEZ SANDRA</t>
        </is>
      </c>
      <c r="C136" s="54" t="n">
        <v>1</v>
      </c>
      <c r="D136" s="53" t="inlineStr">
        <is>
          <t>15 PTE NO. 1906</t>
        </is>
      </c>
      <c r="E136" s="53" t="n">
        <v>2017</v>
      </c>
      <c r="F136" s="53" t="inlineStr">
        <is>
          <t>PAGADO</t>
        </is>
      </c>
      <c r="G136" s="53" t="inlineStr">
        <is>
          <t>PAGADO</t>
        </is>
      </c>
      <c r="H136" s="53" t="inlineStr">
        <is>
          <t>PAGADO</t>
        </is>
      </c>
      <c r="I136" s="53" t="inlineStr">
        <is>
          <t>PAGADO</t>
        </is>
      </c>
      <c r="J136" s="53" t="inlineStr">
        <is>
          <t>PAGADO</t>
        </is>
      </c>
      <c r="K136" s="53" t="inlineStr">
        <is>
          <t>PAGADO</t>
        </is>
      </c>
      <c r="L136" s="53" t="inlineStr">
        <is>
          <t>PAGADO</t>
        </is>
      </c>
      <c r="M136" s="53" t="inlineStr">
        <is>
          <t>PAGADO</t>
        </is>
      </c>
      <c r="N136" s="53" t="n"/>
      <c r="O136" s="53" t="n"/>
      <c r="P136" s="53" t="n"/>
      <c r="Q136" s="53" t="n"/>
    </row>
    <row r="137">
      <c r="A137" s="53" t="n">
        <v>165</v>
      </c>
      <c r="B137" s="53" t="inlineStr">
        <is>
          <t xml:space="preserve">ISLAS RODRIGUEZ MARIA LUISA </t>
        </is>
      </c>
      <c r="C137" s="54" t="n">
        <v>1</v>
      </c>
      <c r="D137" s="53" t="inlineStr">
        <is>
          <t>11 SUR ENTRE 15 Y 17 PTE</t>
        </is>
      </c>
      <c r="E137" s="53" t="n">
        <v>2017</v>
      </c>
      <c r="F137" s="53" t="inlineStr">
        <is>
          <t>PAGADO</t>
        </is>
      </c>
      <c r="G137" s="53" t="inlineStr">
        <is>
          <t>PAGADO</t>
        </is>
      </c>
      <c r="H137" s="53" t="inlineStr">
        <is>
          <t>PAGADO</t>
        </is>
      </c>
      <c r="I137" s="53" t="inlineStr">
        <is>
          <t>PAGADO</t>
        </is>
      </c>
      <c r="J137" s="53" t="inlineStr">
        <is>
          <t>PAGADO</t>
        </is>
      </c>
      <c r="K137" s="53" t="inlineStr">
        <is>
          <t>PAGADO</t>
        </is>
      </c>
      <c r="L137" s="53" t="inlineStr">
        <is>
          <t>PAGADO</t>
        </is>
      </c>
      <c r="M137" s="53" t="inlineStr">
        <is>
          <t>PAGADO</t>
        </is>
      </c>
      <c r="N137" s="53" t="inlineStr">
        <is>
          <t>PAGADO</t>
        </is>
      </c>
      <c r="O137" s="53" t="inlineStr">
        <is>
          <t>PAGADO</t>
        </is>
      </c>
      <c r="P137" s="53" t="inlineStr">
        <is>
          <t>PAGADO</t>
        </is>
      </c>
      <c r="Q137" s="53" t="inlineStr">
        <is>
          <t>PAGADO</t>
        </is>
      </c>
    </row>
    <row r="138">
      <c r="A138" s="53" t="n">
        <v>166</v>
      </c>
      <c r="B138" s="53" t="inlineStr">
        <is>
          <t>ISLAS SANTOS FERNANDO</t>
        </is>
      </c>
      <c r="C138" s="54" t="n">
        <v>1</v>
      </c>
      <c r="D138" s="53" t="inlineStr">
        <is>
          <t>15 PTE. NO. 1705</t>
        </is>
      </c>
      <c r="E138" s="53" t="n">
        <v>2017</v>
      </c>
      <c r="F138" s="53" t="inlineStr">
        <is>
          <t>PAGADO</t>
        </is>
      </c>
      <c r="G138" s="53" t="inlineStr">
        <is>
          <t>PAGADO</t>
        </is>
      </c>
      <c r="H138" s="53" t="inlineStr">
        <is>
          <t>PAGADO</t>
        </is>
      </c>
      <c r="I138" s="53" t="inlineStr">
        <is>
          <t>PAGADO</t>
        </is>
      </c>
      <c r="J138" s="53" t="inlineStr">
        <is>
          <t>PAGADO</t>
        </is>
      </c>
      <c r="K138" s="53" t="n"/>
      <c r="L138" s="53" t="n"/>
      <c r="M138" s="53" t="n"/>
      <c r="N138" s="53" t="n"/>
      <c r="O138" s="53" t="n"/>
      <c r="P138" s="53" t="n"/>
      <c r="Q138" s="53" t="n"/>
    </row>
    <row r="139">
      <c r="A139" s="53" t="n">
        <v>168</v>
      </c>
      <c r="B139" s="53" t="inlineStr">
        <is>
          <t xml:space="preserve">LETRAS CAMPOS FRANCISCA IGNACIA </t>
        </is>
      </c>
      <c r="C139" s="54" t="n">
        <v>1</v>
      </c>
      <c r="D139" s="53" t="inlineStr">
        <is>
          <t xml:space="preserve">17 SUR NUMERO 1704  </t>
        </is>
      </c>
      <c r="E139" s="53" t="n">
        <v>2017</v>
      </c>
      <c r="F139" s="53" t="inlineStr">
        <is>
          <t>PAGADO</t>
        </is>
      </c>
      <c r="G139" s="53" t="inlineStr">
        <is>
          <t>PAGADO</t>
        </is>
      </c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</row>
    <row r="140">
      <c r="A140" s="53" t="n">
        <v>169</v>
      </c>
      <c r="B140" s="53" t="inlineStr">
        <is>
          <t>LOPEZ HUERTA FRANCO AXEL</t>
        </is>
      </c>
      <c r="C140" s="54" t="n"/>
      <c r="D140" s="53" t="n"/>
      <c r="E140" s="53" t="n">
        <v>2017</v>
      </c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</row>
    <row r="141">
      <c r="A141" s="53" t="n">
        <v>170</v>
      </c>
      <c r="B141" s="53" t="inlineStr">
        <is>
          <t>JIMENEZ JUAREZ MA. DOLORES</t>
        </is>
      </c>
      <c r="C141" s="54" t="n">
        <v>1</v>
      </c>
      <c r="D141" s="53" t="inlineStr">
        <is>
          <t xml:space="preserve">PRIVADA  DE LA 7 SUR </t>
        </is>
      </c>
      <c r="E141" s="53" t="n">
        <v>2017</v>
      </c>
      <c r="F141" s="53" t="inlineStr">
        <is>
          <t>PAGADO</t>
        </is>
      </c>
      <c r="G141" s="53" t="inlineStr">
        <is>
          <t>PAGADO</t>
        </is>
      </c>
      <c r="H141" s="53" t="inlineStr">
        <is>
          <t>PAGADO</t>
        </is>
      </c>
      <c r="I141" s="53" t="inlineStr">
        <is>
          <t>PAGADO</t>
        </is>
      </c>
      <c r="J141" s="53" t="inlineStr">
        <is>
          <t>PAGADO</t>
        </is>
      </c>
      <c r="K141" s="53" t="inlineStr">
        <is>
          <t>PAGADO</t>
        </is>
      </c>
      <c r="L141" s="53" t="n"/>
      <c r="M141" s="53" t="n"/>
      <c r="N141" s="53" t="n"/>
      <c r="O141" s="53" t="n"/>
      <c r="P141" s="53" t="n"/>
      <c r="Q141" s="53" t="n"/>
    </row>
    <row r="142">
      <c r="A142" s="53" t="n">
        <v>171</v>
      </c>
      <c r="B142" s="53" t="inlineStr">
        <is>
          <t>JIMENEZ MARTINEZ AURORA</t>
        </is>
      </c>
      <c r="C142" s="54" t="n">
        <v>1</v>
      </c>
      <c r="D142" s="53" t="inlineStr">
        <is>
          <t xml:space="preserve">17 PTE. ENTRE 11 Y 13 SUR </t>
        </is>
      </c>
      <c r="E142" s="53" t="n">
        <v>2017</v>
      </c>
      <c r="F142" s="53" t="inlineStr">
        <is>
          <t>PAGADO</t>
        </is>
      </c>
      <c r="G142" s="53" t="inlineStr">
        <is>
          <t>PAGADO</t>
        </is>
      </c>
      <c r="H142" s="53" t="inlineStr">
        <is>
          <t>PAGADO</t>
        </is>
      </c>
      <c r="I142" s="53" t="inlineStr">
        <is>
          <t>PAGADO</t>
        </is>
      </c>
      <c r="J142" s="53" t="inlineStr">
        <is>
          <t>PAGADO</t>
        </is>
      </c>
      <c r="K142" s="53" t="n"/>
      <c r="L142" s="53" t="n"/>
      <c r="M142" s="53" t="n"/>
      <c r="N142" s="53" t="n"/>
      <c r="O142" s="53" t="n"/>
      <c r="P142" s="53" t="n"/>
      <c r="Q142" s="53" t="n"/>
    </row>
    <row r="143">
      <c r="A143" s="53" t="n">
        <v>172</v>
      </c>
      <c r="B143" s="53" t="inlineStr">
        <is>
          <t>JIMENEZ MARTINEZ MACARIA</t>
        </is>
      </c>
      <c r="C143" s="54" t="n">
        <v>1</v>
      </c>
      <c r="D143" s="53" t="inlineStr">
        <is>
          <t>17 PTE. ESQ. 11 SUR</t>
        </is>
      </c>
      <c r="E143" s="53" t="n">
        <v>2017</v>
      </c>
      <c r="F143" s="53" t="inlineStr">
        <is>
          <t>PAGADO</t>
        </is>
      </c>
      <c r="G143" s="53" t="inlineStr">
        <is>
          <t>PAGADO</t>
        </is>
      </c>
      <c r="H143" s="53" t="inlineStr">
        <is>
          <t>PAGADO</t>
        </is>
      </c>
      <c r="I143" s="53" t="inlineStr">
        <is>
          <t>PAGADO</t>
        </is>
      </c>
      <c r="J143" s="53" t="inlineStr">
        <is>
          <t>PAGADO</t>
        </is>
      </c>
      <c r="K143" s="53" t="inlineStr">
        <is>
          <t>PAGADO</t>
        </is>
      </c>
      <c r="L143" s="53" t="n"/>
      <c r="M143" s="53" t="n"/>
      <c r="N143" s="53" t="n"/>
      <c r="O143" s="53" t="n"/>
      <c r="P143" s="53" t="n"/>
      <c r="Q143" s="53" t="n"/>
    </row>
    <row r="144">
      <c r="A144" s="53" t="n">
        <v>173</v>
      </c>
      <c r="B144" s="53" t="inlineStr">
        <is>
          <t xml:space="preserve">LEON MENDEZ MARCELO </t>
        </is>
      </c>
      <c r="C144" s="54" t="n"/>
      <c r="D144" s="53" t="inlineStr">
        <is>
          <t>AV. 17 PTE. 1708</t>
        </is>
      </c>
      <c r="E144" s="53" t="n">
        <v>2017</v>
      </c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</row>
    <row r="145">
      <c r="A145" s="53" t="n">
        <v>174</v>
      </c>
      <c r="B145" s="53" t="inlineStr">
        <is>
          <t xml:space="preserve">CASTRO LUNA JOSE DE JESUS </t>
        </is>
      </c>
      <c r="C145" s="54" t="n"/>
      <c r="D145" s="53" t="inlineStr">
        <is>
          <t xml:space="preserve">13 PONIENTE NO. 1109  SAN ANTONIO </t>
        </is>
      </c>
      <c r="E145" s="53" t="n">
        <v>2017</v>
      </c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</row>
    <row r="146">
      <c r="A146" s="53" t="n">
        <v>175</v>
      </c>
      <c r="B146" s="53" t="inlineStr">
        <is>
          <t>JOFFRE BARCENAS BLANCA ESTELA</t>
        </is>
      </c>
      <c r="C146" s="54" t="n">
        <v>2</v>
      </c>
      <c r="D146" s="53" t="inlineStr">
        <is>
          <t>7 SUR ENTRE 15 Y 17 PTE.</t>
        </is>
      </c>
      <c r="E146" s="53" t="n">
        <v>2017</v>
      </c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</row>
    <row r="147">
      <c r="A147" s="53" t="n">
        <v>176</v>
      </c>
      <c r="B147" s="53" t="inlineStr">
        <is>
          <t>JUAREZ ESPINOZA MAURO</t>
        </is>
      </c>
      <c r="C147" s="54" t="n">
        <v>1</v>
      </c>
      <c r="D147" s="53" t="inlineStr">
        <is>
          <t xml:space="preserve">15 PTE. 7 Y 7 SUR </t>
        </is>
      </c>
      <c r="E147" s="53" t="n">
        <v>2017</v>
      </c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</row>
    <row r="148">
      <c r="A148" s="53" t="n">
        <v>177</v>
      </c>
      <c r="B148" s="53" t="inlineStr">
        <is>
          <t>JUAREZ ESPINOZA ROSENDO</t>
        </is>
      </c>
      <c r="C148" s="54" t="n">
        <v>1</v>
      </c>
      <c r="D148" s="53" t="inlineStr">
        <is>
          <t xml:space="preserve">15 PTE. ENTRE 7 SUR </t>
        </is>
      </c>
      <c r="E148" s="53" t="n">
        <v>2017</v>
      </c>
      <c r="F148" s="53" t="inlineStr">
        <is>
          <t>PAGADO</t>
        </is>
      </c>
      <c r="G148" s="53" t="inlineStr">
        <is>
          <t>PAGADO</t>
        </is>
      </c>
      <c r="H148" s="53" t="inlineStr">
        <is>
          <t>PAGADO</t>
        </is>
      </c>
      <c r="I148" s="53" t="inlineStr">
        <is>
          <t>PAGADO</t>
        </is>
      </c>
      <c r="J148" s="53" t="inlineStr">
        <is>
          <t>PAGADO</t>
        </is>
      </c>
      <c r="K148" s="53" t="inlineStr">
        <is>
          <t>PAGADO</t>
        </is>
      </c>
      <c r="L148" s="53" t="inlineStr">
        <is>
          <t>PAGADO</t>
        </is>
      </c>
      <c r="M148" s="53" t="inlineStr">
        <is>
          <t>PAGADO</t>
        </is>
      </c>
      <c r="N148" s="53" t="inlineStr">
        <is>
          <t>PAGADO</t>
        </is>
      </c>
      <c r="O148" s="53" t="inlineStr">
        <is>
          <t>PAGADO</t>
        </is>
      </c>
      <c r="P148" s="53" t="inlineStr">
        <is>
          <t>PAGADO</t>
        </is>
      </c>
      <c r="Q148" s="53" t="inlineStr">
        <is>
          <t>PAGADO</t>
        </is>
      </c>
    </row>
    <row r="149">
      <c r="A149" s="53" t="n">
        <v>178</v>
      </c>
      <c r="B149" s="53" t="inlineStr">
        <is>
          <t>PELAEZ JUAREZ MA. DE LOURDES</t>
        </is>
      </c>
      <c r="C149" s="54" t="n">
        <v>1</v>
      </c>
      <c r="D149" s="53" t="inlineStr">
        <is>
          <t xml:space="preserve">11 PTE. SQ. 17 SUR </t>
        </is>
      </c>
      <c r="E149" s="53" t="n">
        <v>2017</v>
      </c>
      <c r="F149" s="53" t="inlineStr">
        <is>
          <t>PAGADO</t>
        </is>
      </c>
      <c r="G149" s="53" t="inlineStr">
        <is>
          <t>PAGADO</t>
        </is>
      </c>
      <c r="H149" s="53" t="inlineStr">
        <is>
          <t>PAGADO</t>
        </is>
      </c>
      <c r="I149" s="53" t="inlineStr">
        <is>
          <t>PAGADO</t>
        </is>
      </c>
      <c r="J149" s="53" t="inlineStr">
        <is>
          <t>PAGADO</t>
        </is>
      </c>
      <c r="K149" s="53" t="inlineStr">
        <is>
          <t>PAGADO</t>
        </is>
      </c>
      <c r="L149" s="53" t="inlineStr">
        <is>
          <t>PAGADO</t>
        </is>
      </c>
      <c r="M149" s="53" t="inlineStr">
        <is>
          <t>PAGADO</t>
        </is>
      </c>
      <c r="N149" s="53" t="inlineStr">
        <is>
          <t>PAGADO</t>
        </is>
      </c>
      <c r="O149" s="53" t="inlineStr">
        <is>
          <t>PAGADO</t>
        </is>
      </c>
      <c r="P149" s="53" t="inlineStr">
        <is>
          <t>PAGADO</t>
        </is>
      </c>
      <c r="Q149" s="53" t="inlineStr">
        <is>
          <t>PAGADO</t>
        </is>
      </c>
    </row>
    <row r="150">
      <c r="A150" s="53" t="n">
        <v>179</v>
      </c>
      <c r="B150" s="53" t="inlineStr">
        <is>
          <t>TORAL MONTIEL TERESA</t>
        </is>
      </c>
      <c r="C150" s="54" t="n">
        <v>1</v>
      </c>
      <c r="D150" s="53" t="inlineStr">
        <is>
          <t xml:space="preserve">9 SUR ENTRE 13 Y 15 PTE. </t>
        </is>
      </c>
      <c r="E150" s="53" t="n">
        <v>2017</v>
      </c>
      <c r="F150" s="53" t="inlineStr">
        <is>
          <t>PAGADO</t>
        </is>
      </c>
      <c r="G150" s="53" t="inlineStr">
        <is>
          <t>PAGADO</t>
        </is>
      </c>
      <c r="H150" s="53" t="inlineStr">
        <is>
          <t>PAGADO</t>
        </is>
      </c>
      <c r="I150" s="53" t="inlineStr">
        <is>
          <t>PAGADO</t>
        </is>
      </c>
      <c r="J150" s="53" t="inlineStr">
        <is>
          <t>PAGADO</t>
        </is>
      </c>
      <c r="K150" s="53" t="inlineStr">
        <is>
          <t>PAGADOO</t>
        </is>
      </c>
      <c r="L150" s="53" t="inlineStr">
        <is>
          <t>PAGADO</t>
        </is>
      </c>
      <c r="M150" s="53" t="inlineStr">
        <is>
          <t>PAGADO</t>
        </is>
      </c>
      <c r="N150" s="53" t="inlineStr">
        <is>
          <t>PAGADO</t>
        </is>
      </c>
      <c r="O150" s="53" t="inlineStr">
        <is>
          <t>PAGADO</t>
        </is>
      </c>
      <c r="P150" s="53" t="inlineStr">
        <is>
          <t>PAGADO</t>
        </is>
      </c>
      <c r="Q150" s="53" t="inlineStr">
        <is>
          <t>PAGADO</t>
        </is>
      </c>
    </row>
    <row r="151">
      <c r="A151" s="53" t="n">
        <v>180</v>
      </c>
      <c r="B151" s="53" t="inlineStr">
        <is>
          <t>JUAREZ TELLEZ MARIA ROSALINA</t>
        </is>
      </c>
      <c r="C151" s="54" t="n">
        <v>1</v>
      </c>
      <c r="D151" s="53" t="inlineStr">
        <is>
          <t xml:space="preserve">7 SUR ENTRE 15 Y 17 PTE. </t>
        </is>
      </c>
      <c r="E151" s="53" t="n">
        <v>2017</v>
      </c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</row>
    <row r="152">
      <c r="A152" s="53" t="n">
        <v>181</v>
      </c>
      <c r="B152" s="53" t="inlineStr">
        <is>
          <t>JUAREZ MONTIEL ANGELICA</t>
        </is>
      </c>
      <c r="C152" s="54" t="n">
        <v>1</v>
      </c>
      <c r="D152" s="53" t="inlineStr">
        <is>
          <t xml:space="preserve">7 SUR ESQ. 17 PTE. </t>
        </is>
      </c>
      <c r="E152" s="53" t="n">
        <v>2017</v>
      </c>
      <c r="F152" s="53" t="inlineStr">
        <is>
          <t>PAGADO</t>
        </is>
      </c>
      <c r="G152" s="53" t="inlineStr">
        <is>
          <t>PAGADO</t>
        </is>
      </c>
      <c r="H152" s="53" t="inlineStr">
        <is>
          <t>PAGADO</t>
        </is>
      </c>
      <c r="I152" s="53" t="inlineStr">
        <is>
          <t>PAGADO</t>
        </is>
      </c>
      <c r="J152" s="53" t="inlineStr">
        <is>
          <t>PAGADO</t>
        </is>
      </c>
      <c r="K152" s="53" t="inlineStr">
        <is>
          <t>PAGADO</t>
        </is>
      </c>
      <c r="L152" s="53" t="inlineStr">
        <is>
          <t>PAGADO</t>
        </is>
      </c>
      <c r="M152" s="53" t="inlineStr">
        <is>
          <t>PAGADO</t>
        </is>
      </c>
      <c r="N152" s="53" t="inlineStr">
        <is>
          <t>PAGADO</t>
        </is>
      </c>
      <c r="O152" s="53" t="inlineStr">
        <is>
          <t>PAGADO</t>
        </is>
      </c>
      <c r="P152" s="53" t="inlineStr">
        <is>
          <t>PAGADO</t>
        </is>
      </c>
      <c r="Q152" s="53" t="inlineStr">
        <is>
          <t>PAGADO</t>
        </is>
      </c>
    </row>
    <row r="153">
      <c r="A153" s="53" t="n">
        <v>182</v>
      </c>
      <c r="B153" s="53" t="inlineStr">
        <is>
          <t>JUAREZ TELLEZ SARA</t>
        </is>
      </c>
      <c r="C153" s="54" t="n">
        <v>1</v>
      </c>
      <c r="D153" s="53" t="inlineStr">
        <is>
          <t>7 SUR ENTRE 15 Y 17 PTE.</t>
        </is>
      </c>
      <c r="E153" s="53" t="n">
        <v>2017</v>
      </c>
      <c r="F153" s="53" t="inlineStr">
        <is>
          <t>PAGADO</t>
        </is>
      </c>
      <c r="G153" s="53" t="inlineStr">
        <is>
          <t>PAGADO</t>
        </is>
      </c>
      <c r="H153" s="53" t="inlineStr">
        <is>
          <t>PAGADO</t>
        </is>
      </c>
      <c r="I153" s="53" t="inlineStr">
        <is>
          <t>PAGADO</t>
        </is>
      </c>
      <c r="J153" s="53" t="inlineStr">
        <is>
          <t>PAGADO</t>
        </is>
      </c>
      <c r="K153" s="53" t="inlineStr">
        <is>
          <t>PAGADO</t>
        </is>
      </c>
      <c r="L153" s="53" t="inlineStr">
        <is>
          <t>PAGADO</t>
        </is>
      </c>
      <c r="M153" s="53" t="inlineStr">
        <is>
          <t>PAGADO</t>
        </is>
      </c>
      <c r="N153" s="53" t="inlineStr">
        <is>
          <t>PAGADO</t>
        </is>
      </c>
      <c r="O153" s="53" t="n"/>
      <c r="P153" s="53" t="n"/>
      <c r="Q153" s="53" t="n"/>
    </row>
    <row r="154">
      <c r="A154" s="53" t="n">
        <v>184</v>
      </c>
      <c r="B154" s="53" t="inlineStr">
        <is>
          <t>LEON ANDRADE LUIS</t>
        </is>
      </c>
      <c r="C154" s="54" t="n">
        <v>2</v>
      </c>
      <c r="D154" s="53" t="inlineStr">
        <is>
          <t>17 PTE. ENTRE 17 Y 19 SUR</t>
        </is>
      </c>
      <c r="E154" s="53" t="n">
        <v>2017</v>
      </c>
      <c r="F154" s="53" t="inlineStr">
        <is>
          <t>PAGADO</t>
        </is>
      </c>
      <c r="G154" s="53" t="inlineStr">
        <is>
          <t>PAGADO</t>
        </is>
      </c>
      <c r="H154" s="53" t="inlineStr">
        <is>
          <t>PAGADO</t>
        </is>
      </c>
      <c r="I154" s="53" t="inlineStr">
        <is>
          <t>PAGADO</t>
        </is>
      </c>
      <c r="J154" s="53" t="inlineStr">
        <is>
          <t>PAGADO</t>
        </is>
      </c>
      <c r="K154" s="53" t="inlineStr">
        <is>
          <t>PAGADO</t>
        </is>
      </c>
      <c r="L154" s="53" t="n"/>
      <c r="M154" s="53" t="n"/>
      <c r="N154" s="53" t="n"/>
      <c r="O154" s="53" t="n"/>
      <c r="P154" s="53" t="n"/>
      <c r="Q154" s="53" t="n"/>
    </row>
    <row r="155">
      <c r="A155" s="53" t="n">
        <v>185</v>
      </c>
      <c r="B155" s="53" t="inlineStr">
        <is>
          <t>LEON ANDRADE MARCELINA</t>
        </is>
      </c>
      <c r="C155" s="54" t="n">
        <v>2</v>
      </c>
      <c r="D155" s="53" t="inlineStr">
        <is>
          <t xml:space="preserve">17 PTE. ESQ. 19 SUR </t>
        </is>
      </c>
      <c r="E155" s="53" t="n">
        <v>2017</v>
      </c>
      <c r="F155" s="53" t="inlineStr">
        <is>
          <t>PAGADO 2</t>
        </is>
      </c>
      <c r="G155" s="53" t="inlineStr">
        <is>
          <t>PAGADO 2</t>
        </is>
      </c>
      <c r="H155" s="53" t="inlineStr">
        <is>
          <t>PAGADO 2</t>
        </is>
      </c>
      <c r="I155" s="53" t="inlineStr">
        <is>
          <t>PAGADO 2</t>
        </is>
      </c>
      <c r="J155" s="53" t="inlineStr">
        <is>
          <t>PAGADO 2</t>
        </is>
      </c>
      <c r="K155" s="53" t="inlineStr">
        <is>
          <t>PAGADO 2</t>
        </is>
      </c>
      <c r="L155" s="53" t="inlineStr">
        <is>
          <t>PAGADO 2</t>
        </is>
      </c>
      <c r="M155" s="53" t="inlineStr">
        <is>
          <t>PAGADO 2</t>
        </is>
      </c>
      <c r="N155" s="53" t="inlineStr">
        <is>
          <t>PAGADO 2</t>
        </is>
      </c>
      <c r="O155" s="53" t="inlineStr">
        <is>
          <t>PAGADO 2</t>
        </is>
      </c>
      <c r="P155" s="53" t="inlineStr">
        <is>
          <t>PAGADO 2</t>
        </is>
      </c>
      <c r="Q155" s="53" t="inlineStr">
        <is>
          <t>PAGADO 2</t>
        </is>
      </c>
    </row>
    <row r="156">
      <c r="A156" s="53" t="n">
        <v>186</v>
      </c>
      <c r="B156" s="53" t="inlineStr">
        <is>
          <t>LEON ANDRADE MARCELO ENRIQUE</t>
        </is>
      </c>
      <c r="C156" s="54" t="n">
        <v>1</v>
      </c>
      <c r="D156" s="53" t="inlineStr">
        <is>
          <t xml:space="preserve">17 PTE. ENTRE 17 Y 19 SUR </t>
        </is>
      </c>
      <c r="E156" s="53" t="n">
        <v>2017</v>
      </c>
      <c r="F156" s="53" t="inlineStr">
        <is>
          <t>PAGADO</t>
        </is>
      </c>
      <c r="G156" s="53" t="inlineStr">
        <is>
          <t>AGADO</t>
        </is>
      </c>
      <c r="H156" s="53" t="inlineStr">
        <is>
          <t>PAGADO</t>
        </is>
      </c>
      <c r="I156" s="53" t="inlineStr">
        <is>
          <t>PAGADO</t>
        </is>
      </c>
      <c r="J156" s="53" t="inlineStr">
        <is>
          <t>PAGADO</t>
        </is>
      </c>
      <c r="K156" s="53" t="inlineStr">
        <is>
          <t>PAGAD</t>
        </is>
      </c>
      <c r="L156" s="53" t="inlineStr">
        <is>
          <t>PAGADO</t>
        </is>
      </c>
      <c r="M156" s="53" t="inlineStr">
        <is>
          <t>PAGADO</t>
        </is>
      </c>
      <c r="N156" s="53" t="inlineStr">
        <is>
          <t>PAGADO</t>
        </is>
      </c>
      <c r="O156" s="53" t="inlineStr">
        <is>
          <t>PAGADO</t>
        </is>
      </c>
      <c r="P156" s="53" t="inlineStr">
        <is>
          <t>PAGADO</t>
        </is>
      </c>
      <c r="Q156" s="53" t="inlineStr">
        <is>
          <t>PAGADO</t>
        </is>
      </c>
    </row>
    <row r="157">
      <c r="A157" s="53" t="n">
        <v>187</v>
      </c>
      <c r="B157" s="53" t="inlineStr">
        <is>
          <t>LEON ANDRADE PABLO</t>
        </is>
      </c>
      <c r="C157" s="54" t="n">
        <v>1</v>
      </c>
      <c r="D157" s="53" t="inlineStr">
        <is>
          <t>19 SUR ENTRE 17 PTE-</t>
        </is>
      </c>
      <c r="E157" s="53" t="n">
        <v>2017</v>
      </c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</row>
    <row r="158">
      <c r="A158" s="53" t="n">
        <v>189</v>
      </c>
      <c r="B158" s="53" t="inlineStr">
        <is>
          <t>LEON ANDRADE RODRIGO</t>
        </is>
      </c>
      <c r="C158" s="54" t="n">
        <v>1</v>
      </c>
      <c r="D158" s="53" t="inlineStr">
        <is>
          <t>19 SUR ENTRE 15 Y 17 PTE.</t>
        </is>
      </c>
      <c r="E158" s="53" t="n">
        <v>2017</v>
      </c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</row>
    <row r="159">
      <c r="A159" s="53" t="n">
        <v>190</v>
      </c>
      <c r="B159" s="53" t="inlineStr">
        <is>
          <t xml:space="preserve">LEON ANDRADE ROMUALDA </t>
        </is>
      </c>
      <c r="C159" s="54" t="n">
        <v>2</v>
      </c>
      <c r="D159" s="53" t="inlineStr">
        <is>
          <t>9 SUR ENTRE 13 Y 15 PTE -19 SUR ENTRE LA 15SUR 17 PONIENTE</t>
        </is>
      </c>
      <c r="E159" s="53" t="n">
        <v>2017</v>
      </c>
      <c r="F159" s="53" t="inlineStr">
        <is>
          <t>PAGO 2</t>
        </is>
      </c>
      <c r="G159" s="53" t="inlineStr">
        <is>
          <t>PAGO 2</t>
        </is>
      </c>
      <c r="H159" s="53" t="inlineStr">
        <is>
          <t>PAGO 2</t>
        </is>
      </c>
      <c r="I159" s="53" t="inlineStr">
        <is>
          <t>PAGO 2</t>
        </is>
      </c>
      <c r="J159" s="53" t="inlineStr">
        <is>
          <t>PAGO 2</t>
        </is>
      </c>
      <c r="K159" s="53" t="inlineStr">
        <is>
          <t>PAGO 2</t>
        </is>
      </c>
      <c r="L159" s="53" t="inlineStr">
        <is>
          <t>PAGO 2</t>
        </is>
      </c>
      <c r="M159" s="53" t="inlineStr">
        <is>
          <t>PAGO 2</t>
        </is>
      </c>
      <c r="N159" s="53" t="inlineStr">
        <is>
          <t>PAGO 2</t>
        </is>
      </c>
      <c r="O159" s="53" t="inlineStr">
        <is>
          <t>PAGO 2</t>
        </is>
      </c>
      <c r="P159" s="53" t="inlineStr">
        <is>
          <t>PAGO 2</t>
        </is>
      </c>
      <c r="Q159" s="53" t="inlineStr">
        <is>
          <t>PAGO 2</t>
        </is>
      </c>
    </row>
    <row r="160">
      <c r="A160" s="53" t="n">
        <v>191</v>
      </c>
      <c r="B160" s="53" t="inlineStr">
        <is>
          <t xml:space="preserve">LEON BALDERAS BENJAMIN </t>
        </is>
      </c>
      <c r="C160" s="54" t="n">
        <v>1</v>
      </c>
      <c r="D160" s="53" t="inlineStr">
        <is>
          <t xml:space="preserve">15 PTE. ENTRE 7 Y 9 SUR </t>
        </is>
      </c>
      <c r="E160" s="53" t="n">
        <v>2017</v>
      </c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</row>
    <row r="161">
      <c r="A161" s="53" t="n">
        <v>192</v>
      </c>
      <c r="B161" s="53" t="inlineStr">
        <is>
          <t>LEON BALDERAS GERARDO</t>
        </is>
      </c>
      <c r="C161" s="54" t="n">
        <v>2</v>
      </c>
      <c r="D161" s="53" t="inlineStr">
        <is>
          <t xml:space="preserve">7 SUR ENTRE 13 Y 15 SUR </t>
        </is>
      </c>
      <c r="E161" s="53" t="n">
        <v>2017</v>
      </c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</row>
    <row r="162">
      <c r="A162" s="53" t="n">
        <v>193</v>
      </c>
      <c r="B162" s="53" t="inlineStr">
        <is>
          <t>ABUNDIO JUAREZ VICTOR GUILLERMO</t>
        </is>
      </c>
      <c r="C162" s="54" t="n">
        <v>1</v>
      </c>
      <c r="D162" s="53" t="inlineStr">
        <is>
          <t xml:space="preserve">15 PTE. ENTRE 7 Y 9 SUR </t>
        </is>
      </c>
      <c r="E162" s="53" t="n">
        <v>2017</v>
      </c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</row>
    <row r="163">
      <c r="A163" s="53" t="n">
        <v>193</v>
      </c>
      <c r="B163" s="53" t="inlineStr">
        <is>
          <t>LEON BALDERAS JUAN JOSE</t>
        </is>
      </c>
      <c r="C163" s="54" t="n">
        <v>1</v>
      </c>
      <c r="D163" s="53" t="inlineStr">
        <is>
          <t>15 PONIENTE ENTRE 7 Y 9 SUR</t>
        </is>
      </c>
      <c r="E163" s="53" t="n">
        <v>2017</v>
      </c>
      <c r="F163" s="53" t="inlineStr">
        <is>
          <t>PAGADO</t>
        </is>
      </c>
      <c r="G163" s="53" t="inlineStr">
        <is>
          <t>PAGADO</t>
        </is>
      </c>
      <c r="H163" s="53" t="inlineStr">
        <is>
          <t>PAGADO</t>
        </is>
      </c>
      <c r="I163" s="53" t="inlineStr">
        <is>
          <t>PAGADO</t>
        </is>
      </c>
      <c r="J163" s="53" t="inlineStr">
        <is>
          <t>PAGADO</t>
        </is>
      </c>
      <c r="K163" s="53" t="inlineStr">
        <is>
          <t>PAGADO</t>
        </is>
      </c>
      <c r="L163" s="53" t="inlineStr">
        <is>
          <t>PAGADO</t>
        </is>
      </c>
      <c r="M163" s="53" t="inlineStr">
        <is>
          <t>PAGADO</t>
        </is>
      </c>
      <c r="N163" s="53" t="inlineStr">
        <is>
          <t>PAGADO</t>
        </is>
      </c>
      <c r="O163" s="53" t="inlineStr">
        <is>
          <t>PAGADO</t>
        </is>
      </c>
      <c r="P163" s="53" t="inlineStr">
        <is>
          <t>PAGADO</t>
        </is>
      </c>
      <c r="Q163" s="53" t="inlineStr">
        <is>
          <t>PAGADO</t>
        </is>
      </c>
    </row>
    <row r="164">
      <c r="A164" s="53" t="n">
        <v>194</v>
      </c>
      <c r="B164" s="53" t="inlineStr">
        <is>
          <t>LEON BALDERAS CANDIDO  MIGUEL</t>
        </is>
      </c>
      <c r="C164" s="54" t="n">
        <v>2</v>
      </c>
      <c r="D164" s="53" t="inlineStr">
        <is>
          <t>15 PONIENTE ENTRE 7 Y 9 SUR</t>
        </is>
      </c>
      <c r="E164" s="53" t="n">
        <v>2017</v>
      </c>
      <c r="F164" s="53" t="inlineStr">
        <is>
          <t>PAGADO 2</t>
        </is>
      </c>
      <c r="G164" s="53" t="inlineStr">
        <is>
          <t>PAGADO 2</t>
        </is>
      </c>
      <c r="H164" s="53" t="inlineStr">
        <is>
          <t>PAGADO 2</t>
        </is>
      </c>
      <c r="I164" s="53" t="inlineStr">
        <is>
          <t>PAGADO 2</t>
        </is>
      </c>
      <c r="J164" s="53" t="inlineStr">
        <is>
          <t>PAGADO 2</t>
        </is>
      </c>
      <c r="K164" s="53" t="inlineStr">
        <is>
          <t>PAGADO 2</t>
        </is>
      </c>
      <c r="L164" s="53" t="inlineStr">
        <is>
          <t>PAGADO 2</t>
        </is>
      </c>
      <c r="M164" s="53" t="inlineStr">
        <is>
          <t>PAGADO 2</t>
        </is>
      </c>
      <c r="N164" s="53" t="inlineStr">
        <is>
          <t>PAGADO 2</t>
        </is>
      </c>
      <c r="O164" s="53" t="inlineStr">
        <is>
          <t>PAGADO 2</t>
        </is>
      </c>
      <c r="P164" s="53" t="inlineStr">
        <is>
          <t>PAGADO 2</t>
        </is>
      </c>
      <c r="Q164" s="53" t="inlineStr">
        <is>
          <t>PAGADO 2</t>
        </is>
      </c>
    </row>
    <row r="165">
      <c r="A165" s="53" t="n">
        <v>195</v>
      </c>
      <c r="B165" s="53" t="inlineStr">
        <is>
          <t>LEON OJEDA LUIS</t>
        </is>
      </c>
      <c r="C165" s="54" t="n">
        <v>1</v>
      </c>
      <c r="D165" s="53" t="inlineStr">
        <is>
          <t>17 PTE. ENTRE 17 Y 19 SUR</t>
        </is>
      </c>
      <c r="E165" s="53" t="n">
        <v>2017</v>
      </c>
      <c r="F165" s="53" t="inlineStr">
        <is>
          <t>PAGADO</t>
        </is>
      </c>
      <c r="G165" s="53" t="inlineStr">
        <is>
          <t>PAGADO</t>
        </is>
      </c>
      <c r="H165" s="53" t="inlineStr">
        <is>
          <t>PAGADO</t>
        </is>
      </c>
      <c r="I165" s="53" t="inlineStr">
        <is>
          <t>PAGADO</t>
        </is>
      </c>
      <c r="J165" s="53" t="inlineStr">
        <is>
          <t>PAGADO</t>
        </is>
      </c>
      <c r="K165" s="53" t="inlineStr">
        <is>
          <t>PAGADO</t>
        </is>
      </c>
      <c r="L165" s="53" t="inlineStr">
        <is>
          <t>PAGADO</t>
        </is>
      </c>
      <c r="M165" s="53" t="inlineStr">
        <is>
          <t>PAGADO</t>
        </is>
      </c>
      <c r="N165" s="53" t="inlineStr">
        <is>
          <t>PAGADO</t>
        </is>
      </c>
      <c r="O165" s="53" t="inlineStr">
        <is>
          <t>PAGADO</t>
        </is>
      </c>
      <c r="P165" s="53" t="inlineStr">
        <is>
          <t>PAGADO</t>
        </is>
      </c>
      <c r="Q165" s="53" t="inlineStr">
        <is>
          <t>PAGADO</t>
        </is>
      </c>
    </row>
    <row r="166">
      <c r="A166" s="53" t="n">
        <v>197</v>
      </c>
      <c r="B166" s="53" t="inlineStr">
        <is>
          <t>LEON RODRIGUEZ GABRIELA</t>
        </is>
      </c>
      <c r="C166" s="54" t="n">
        <v>1</v>
      </c>
      <c r="D166" s="53" t="inlineStr">
        <is>
          <t>19 SUR ENTRE 15 Y 17 PTE.</t>
        </is>
      </c>
      <c r="E166" s="53" t="n">
        <v>2017</v>
      </c>
      <c r="F166" s="53" t="inlineStr">
        <is>
          <t>PAGADO</t>
        </is>
      </c>
      <c r="G166" s="53" t="inlineStr">
        <is>
          <t>PAGADO</t>
        </is>
      </c>
      <c r="H166" s="53" t="inlineStr">
        <is>
          <t>PAGADO</t>
        </is>
      </c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</row>
    <row r="167">
      <c r="A167" s="53" t="n">
        <v>210</v>
      </c>
      <c r="B167" s="53" t="inlineStr">
        <is>
          <t>LOPEZ CASTILLO  RICARDA NORMA</t>
        </is>
      </c>
      <c r="C167" s="54" t="n">
        <v>1</v>
      </c>
      <c r="D167" s="53" t="n"/>
      <c r="E167" s="53" t="n">
        <v>2017</v>
      </c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</row>
    <row r="168">
      <c r="A168" s="53" t="n">
        <v>223</v>
      </c>
      <c r="B168" s="53" t="inlineStr">
        <is>
          <t xml:space="preserve">LOPEZ SANCHEZ FIDEL </t>
        </is>
      </c>
      <c r="C168" s="54" t="n">
        <v>1</v>
      </c>
      <c r="D168" s="53" t="inlineStr">
        <is>
          <t>21 PTE. ENTRE 13 SUR Y CANAL</t>
        </is>
      </c>
      <c r="E168" s="53" t="n">
        <v>2017</v>
      </c>
      <c r="F168" s="53" t="inlineStr">
        <is>
          <t>PAGADO</t>
        </is>
      </c>
      <c r="G168" s="53" t="inlineStr">
        <is>
          <t>PAGADO</t>
        </is>
      </c>
      <c r="H168" s="53" t="inlineStr">
        <is>
          <t>PAGADO</t>
        </is>
      </c>
      <c r="I168" s="53" t="inlineStr">
        <is>
          <t>PAGADO</t>
        </is>
      </c>
      <c r="J168" s="53" t="inlineStr">
        <is>
          <t>PAGADO</t>
        </is>
      </c>
      <c r="K168" s="53" t="n"/>
      <c r="L168" s="53" t="n"/>
      <c r="M168" s="53" t="n"/>
      <c r="N168" s="53" t="n"/>
      <c r="O168" s="53" t="n"/>
      <c r="P168" s="53" t="n"/>
      <c r="Q168" s="53" t="n"/>
    </row>
    <row r="169">
      <c r="A169" s="53" t="n">
        <v>224</v>
      </c>
      <c r="B169" s="53" t="inlineStr">
        <is>
          <t>LOPEZ SANCHEZ MARIA  SOLEDAD</t>
        </is>
      </c>
      <c r="C169" s="54" t="n"/>
      <c r="D169" s="53" t="inlineStr">
        <is>
          <t>13 SUR  21 PTE Y CANAL</t>
        </is>
      </c>
      <c r="E169" s="53" t="n">
        <v>2017</v>
      </c>
      <c r="F169" s="53" t="inlineStr">
        <is>
          <t>PAGADO</t>
        </is>
      </c>
      <c r="G169" s="53" t="inlineStr">
        <is>
          <t>PAGADO</t>
        </is>
      </c>
      <c r="H169" s="53" t="inlineStr">
        <is>
          <t>PAGADO</t>
        </is>
      </c>
      <c r="I169" s="53" t="inlineStr">
        <is>
          <t>PAGADO</t>
        </is>
      </c>
      <c r="J169" s="53" t="inlineStr">
        <is>
          <t>PAGADO</t>
        </is>
      </c>
      <c r="K169" s="53" t="n"/>
      <c r="L169" s="53" t="n"/>
      <c r="M169" s="53" t="n"/>
      <c r="N169" s="53" t="n"/>
      <c r="O169" s="53" t="n"/>
      <c r="P169" s="53" t="n"/>
      <c r="Q169" s="53" t="n"/>
    </row>
    <row r="170">
      <c r="A170" s="53" t="n">
        <v>229</v>
      </c>
      <c r="B170" s="53" t="inlineStr">
        <is>
          <t xml:space="preserve">LOPEZ SANCHEZ MARTIN </t>
        </is>
      </c>
      <c r="C170" s="54" t="n"/>
      <c r="D170" s="53" t="inlineStr">
        <is>
          <t>13 SUR ENTRE 21 PTE Y CANAL</t>
        </is>
      </c>
      <c r="E170" s="53" t="n">
        <v>2017</v>
      </c>
      <c r="F170" s="53" t="inlineStr">
        <is>
          <t>PAGADO</t>
        </is>
      </c>
      <c r="G170" s="53" t="inlineStr">
        <is>
          <t>PAGADO</t>
        </is>
      </c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</row>
    <row r="171">
      <c r="A171" s="53" t="n">
        <v>260</v>
      </c>
      <c r="B171" s="53" t="inlineStr">
        <is>
          <t xml:space="preserve">MONTIEL JIMENEZ JULIO </t>
        </is>
      </c>
      <c r="C171" s="54" t="n">
        <v>1</v>
      </c>
      <c r="D171" s="53" t="inlineStr">
        <is>
          <t xml:space="preserve">15 SUR ESQ. 21 PTE. </t>
        </is>
      </c>
      <c r="E171" s="53" t="n">
        <v>2017</v>
      </c>
      <c r="F171" s="53" t="inlineStr">
        <is>
          <t>PAGADO</t>
        </is>
      </c>
      <c r="G171" s="53" t="inlineStr">
        <is>
          <t>PAGADO</t>
        </is>
      </c>
      <c r="H171" s="53" t="inlineStr">
        <is>
          <t>PAGADO</t>
        </is>
      </c>
      <c r="I171" s="53" t="inlineStr">
        <is>
          <t>PAGADO</t>
        </is>
      </c>
      <c r="J171" s="53" t="inlineStr">
        <is>
          <t>PAGADO</t>
        </is>
      </c>
      <c r="K171" s="53" t="inlineStr">
        <is>
          <t>PAGADO</t>
        </is>
      </c>
      <c r="L171" s="53" t="n"/>
      <c r="M171" s="53" t="n"/>
      <c r="N171" s="53" t="n"/>
      <c r="O171" s="53" t="n"/>
      <c r="P171" s="53" t="n"/>
      <c r="Q171" s="53" t="n"/>
    </row>
    <row r="172">
      <c r="A172" s="53" t="n">
        <v>267</v>
      </c>
      <c r="B172" s="53" t="inlineStr">
        <is>
          <t>MONTIEL ROMAN GUADALUPE</t>
        </is>
      </c>
      <c r="C172" s="54" t="n">
        <v>1</v>
      </c>
      <c r="D172" s="53" t="inlineStr">
        <is>
          <t xml:space="preserve">11 SUR 1901 ENTRE 19 Y 21 PTE. </t>
        </is>
      </c>
      <c r="E172" s="53" t="n">
        <v>2017</v>
      </c>
      <c r="F172" s="53" t="inlineStr">
        <is>
          <t>PAGADO</t>
        </is>
      </c>
      <c r="G172" s="53" t="inlineStr">
        <is>
          <t>PAGADO</t>
        </is>
      </c>
      <c r="H172" s="53" t="inlineStr">
        <is>
          <t>PAGADO</t>
        </is>
      </c>
      <c r="I172" s="53" t="inlineStr">
        <is>
          <t>PAGADO</t>
        </is>
      </c>
      <c r="J172" s="53" t="inlineStr">
        <is>
          <t>PAGADO</t>
        </is>
      </c>
      <c r="K172" s="53" t="n"/>
      <c r="L172" s="53" t="n"/>
      <c r="M172" s="53" t="n"/>
      <c r="N172" s="53" t="n"/>
      <c r="O172" s="53" t="n"/>
      <c r="P172" s="53" t="n"/>
      <c r="Q172" s="53" t="n"/>
    </row>
    <row r="173">
      <c r="A173" s="53" t="n">
        <v>269</v>
      </c>
      <c r="B173" s="53" t="inlineStr">
        <is>
          <t>MONTIEL ROMAN MARINA</t>
        </is>
      </c>
      <c r="C173" s="54" t="n">
        <v>1</v>
      </c>
      <c r="D173" s="53" t="inlineStr">
        <is>
          <t xml:space="preserve">19 PTE. ENTRE 11 Y 13 SUR </t>
        </is>
      </c>
      <c r="E173" s="53" t="n">
        <v>2017</v>
      </c>
      <c r="F173" s="53" t="inlineStr">
        <is>
          <t>PAGADO</t>
        </is>
      </c>
      <c r="G173" s="53" t="inlineStr">
        <is>
          <t>PAGADO</t>
        </is>
      </c>
      <c r="H173" s="53" t="inlineStr">
        <is>
          <t>PAGADO</t>
        </is>
      </c>
      <c r="I173" s="53" t="inlineStr">
        <is>
          <t>PAGADO</t>
        </is>
      </c>
      <c r="J173" s="53" t="inlineStr">
        <is>
          <t>PAGADO</t>
        </is>
      </c>
      <c r="K173" s="53" t="inlineStr">
        <is>
          <t>PAGADO</t>
        </is>
      </c>
      <c r="L173" s="53" t="inlineStr">
        <is>
          <t>PAGADO</t>
        </is>
      </c>
      <c r="M173" s="53" t="inlineStr">
        <is>
          <t>PAGADO</t>
        </is>
      </c>
      <c r="N173" s="53" t="inlineStr">
        <is>
          <t>PAGADO</t>
        </is>
      </c>
      <c r="O173" s="53" t="inlineStr">
        <is>
          <t>PAGADO</t>
        </is>
      </c>
      <c r="P173" s="53" t="n"/>
      <c r="Q173" s="53" t="n"/>
    </row>
    <row r="174">
      <c r="A174" s="53" t="n">
        <v>274</v>
      </c>
      <c r="B174" s="53" t="inlineStr">
        <is>
          <t>MONTIEL VILLEGAS NOEMI</t>
        </is>
      </c>
      <c r="C174" s="54" t="n">
        <v>1</v>
      </c>
      <c r="D174" s="53" t="inlineStr">
        <is>
          <t>13 SUR ESQ. 19 PONIENTE</t>
        </is>
      </c>
      <c r="E174" s="53" t="n">
        <v>2017</v>
      </c>
      <c r="F174" s="53" t="inlineStr">
        <is>
          <t>PAGADO</t>
        </is>
      </c>
      <c r="G174" s="53" t="inlineStr">
        <is>
          <t>PAGADO</t>
        </is>
      </c>
      <c r="H174" s="53" t="inlineStr">
        <is>
          <t>PAGADO</t>
        </is>
      </c>
      <c r="I174" s="53" t="inlineStr">
        <is>
          <t>PAGADO</t>
        </is>
      </c>
      <c r="J174" s="53" t="inlineStr">
        <is>
          <t>PAGADO</t>
        </is>
      </c>
      <c r="K174" s="53" t="n"/>
      <c r="L174" s="53" t="n"/>
      <c r="M174" s="53" t="n"/>
      <c r="N174" s="53" t="n"/>
      <c r="O174" s="53" t="n"/>
      <c r="P174" s="53" t="n"/>
      <c r="Q174" s="53" t="n"/>
    </row>
    <row r="175">
      <c r="A175" s="53" t="n">
        <v>287</v>
      </c>
      <c r="B175" s="53" t="inlineStr">
        <is>
          <t>MOYA ZAMBRANO ALICIA</t>
        </is>
      </c>
      <c r="C175" s="54" t="n">
        <v>1</v>
      </c>
      <c r="D175" s="53" t="inlineStr">
        <is>
          <t>9 SUR NO. 2008 ENTRE 21 PTE. Y CANAL</t>
        </is>
      </c>
      <c r="E175" s="53" t="n">
        <v>2016</v>
      </c>
      <c r="F175" s="53" t="inlineStr">
        <is>
          <t>PAGADO</t>
        </is>
      </c>
      <c r="G175" s="53" t="inlineStr">
        <is>
          <t>CORTADA</t>
        </is>
      </c>
      <c r="H175" s="53" t="inlineStr">
        <is>
          <t>CORTADA</t>
        </is>
      </c>
      <c r="I175" s="53" t="inlineStr">
        <is>
          <t>PAGADO</t>
        </is>
      </c>
      <c r="J175" s="53" t="inlineStr">
        <is>
          <t>PAGADO</t>
        </is>
      </c>
      <c r="K175" s="53" t="inlineStr">
        <is>
          <t>PAGADO</t>
        </is>
      </c>
      <c r="L175" s="53" t="inlineStr">
        <is>
          <t>PAGADO</t>
        </is>
      </c>
      <c r="M175" s="53" t="n"/>
      <c r="N175" s="53" t="n"/>
      <c r="O175" s="53" t="n"/>
      <c r="P175" s="53" t="n"/>
      <c r="Q175" s="53" t="n"/>
    </row>
    <row r="176">
      <c r="A176" s="53" t="n">
        <v>301</v>
      </c>
      <c r="B176" s="53" t="inlineStr">
        <is>
          <t>OJEDA RODRIGUEZ CONCEPCION</t>
        </is>
      </c>
      <c r="C176" s="54" t="n">
        <v>1</v>
      </c>
      <c r="D176" s="53" t="inlineStr">
        <is>
          <t>19 SUR ENTRE 15 Y 17 PTE</t>
        </is>
      </c>
      <c r="E176" s="53" t="n">
        <v>2017</v>
      </c>
      <c r="F176" s="53" t="inlineStr">
        <is>
          <t>PAGADO</t>
        </is>
      </c>
      <c r="G176" s="53" t="inlineStr">
        <is>
          <t>PAGADO</t>
        </is>
      </c>
      <c r="H176" s="53" t="inlineStr">
        <is>
          <t>PAGADO</t>
        </is>
      </c>
      <c r="I176" s="53" t="inlineStr">
        <is>
          <t>PAGADO</t>
        </is>
      </c>
      <c r="J176" s="53" t="inlineStr">
        <is>
          <t>PAGADO</t>
        </is>
      </c>
      <c r="K176" s="53" t="inlineStr">
        <is>
          <t>PAGADO</t>
        </is>
      </c>
      <c r="L176" s="53" t="inlineStr">
        <is>
          <t>PAGADO</t>
        </is>
      </c>
      <c r="M176" s="53" t="inlineStr">
        <is>
          <t>PAGADO</t>
        </is>
      </c>
      <c r="N176" s="53" t="inlineStr">
        <is>
          <t>PAGADO</t>
        </is>
      </c>
      <c r="O176" s="53" t="n"/>
      <c r="P176" s="53" t="n"/>
      <c r="Q176" s="53" t="n"/>
    </row>
    <row r="177">
      <c r="A177" s="53" t="n">
        <v>305</v>
      </c>
      <c r="B177" s="53" t="inlineStr">
        <is>
          <t xml:space="preserve">OYARZABAL MONTERROSAS MA. SILVINA BERNARDA </t>
        </is>
      </c>
      <c r="C177" s="54" t="n">
        <v>1</v>
      </c>
      <c r="D177" s="53" t="inlineStr">
        <is>
          <t xml:space="preserve">17 PTE. ENTRE 11 Y 13 SUR </t>
        </is>
      </c>
      <c r="E177" s="53" t="n">
        <v>2017</v>
      </c>
      <c r="F177" s="53" t="inlineStr">
        <is>
          <t>PAGADO</t>
        </is>
      </c>
      <c r="G177" s="53" t="inlineStr">
        <is>
          <t>PAGADO</t>
        </is>
      </c>
      <c r="H177" s="53" t="inlineStr">
        <is>
          <t>PAGADO</t>
        </is>
      </c>
      <c r="I177" s="53" t="inlineStr">
        <is>
          <t>PAGADO</t>
        </is>
      </c>
      <c r="J177" s="53" t="inlineStr">
        <is>
          <t>PAGADO</t>
        </is>
      </c>
      <c r="K177" s="53" t="inlineStr">
        <is>
          <t>PAGADO</t>
        </is>
      </c>
      <c r="L177" s="53" t="inlineStr">
        <is>
          <t>PAGADO</t>
        </is>
      </c>
      <c r="M177" s="53" t="inlineStr">
        <is>
          <t>PAGADO</t>
        </is>
      </c>
      <c r="N177" s="53" t="inlineStr">
        <is>
          <t>PAGADO</t>
        </is>
      </c>
      <c r="O177" s="53" t="n"/>
      <c r="P177" s="53" t="n"/>
      <c r="Q177" s="53" t="n"/>
    </row>
    <row r="178">
      <c r="A178" s="53" t="n">
        <v>328</v>
      </c>
      <c r="B178" s="53" t="inlineStr">
        <is>
          <t>PEREZ FLORES JAIME</t>
        </is>
      </c>
      <c r="C178" s="54" t="n">
        <v>1</v>
      </c>
      <c r="D178" s="53" t="inlineStr">
        <is>
          <t>21 PTE. PRIVADA 7 SUR XOCHITLAN</t>
        </is>
      </c>
      <c r="E178" s="53" t="n">
        <v>2016</v>
      </c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</row>
    <row r="179">
      <c r="A179" s="53" t="n">
        <v>333</v>
      </c>
      <c r="B179" s="53" t="inlineStr">
        <is>
          <t>RAMIREZ RODRIGUEZ ANA MARIA</t>
        </is>
      </c>
      <c r="C179" s="54" t="n"/>
      <c r="D179" s="53" t="inlineStr">
        <is>
          <t>15 SUR ENTRE 13 Y 15 PTE.</t>
        </is>
      </c>
      <c r="E179" s="53" t="n">
        <v>2017</v>
      </c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</row>
    <row r="180">
      <c r="A180" s="53" t="n">
        <v>335</v>
      </c>
      <c r="B180" s="53" t="inlineStr">
        <is>
          <t>RAMIREZ RODRIGUEZ SULLY</t>
        </is>
      </c>
      <c r="C180" s="54" t="n">
        <v>1</v>
      </c>
      <c r="D180" s="53" t="inlineStr">
        <is>
          <t xml:space="preserve">21 PTE Y 15 SUR </t>
        </is>
      </c>
      <c r="E180" s="53" t="n">
        <v>2016</v>
      </c>
      <c r="F180" s="53" t="inlineStr">
        <is>
          <t>PAGADO</t>
        </is>
      </c>
      <c r="G180" s="53" t="inlineStr">
        <is>
          <t>PAGADO</t>
        </is>
      </c>
      <c r="H180" s="53" t="inlineStr">
        <is>
          <t>PAGADO</t>
        </is>
      </c>
      <c r="I180" s="53" t="inlineStr">
        <is>
          <t>PAGADO</t>
        </is>
      </c>
      <c r="J180" s="53" t="inlineStr">
        <is>
          <t>PAGADO</t>
        </is>
      </c>
      <c r="K180" s="53" t="inlineStr">
        <is>
          <t>PAGADO</t>
        </is>
      </c>
      <c r="L180" s="53" t="inlineStr">
        <is>
          <t>PAGADO</t>
        </is>
      </c>
      <c r="M180" s="53" t="n"/>
      <c r="N180" s="53" t="n"/>
      <c r="O180" s="53" t="n"/>
      <c r="P180" s="53" t="n"/>
      <c r="Q180" s="53" t="n"/>
    </row>
    <row r="181">
      <c r="A181" s="53" t="n">
        <v>336</v>
      </c>
      <c r="B181" s="53" t="inlineStr">
        <is>
          <t>RAMOS LOPEZ LUCIO</t>
        </is>
      </c>
      <c r="C181" s="54" t="n">
        <v>1</v>
      </c>
      <c r="D181" s="53" t="inlineStr">
        <is>
          <t xml:space="preserve">CALLE 9 SUR NO 1504 ENRE 15 Y 17 </t>
        </is>
      </c>
      <c r="E181" s="53" t="n">
        <v>2016</v>
      </c>
      <c r="F181" s="53" t="inlineStr">
        <is>
          <t>PAGADO</t>
        </is>
      </c>
      <c r="G181" s="53" t="inlineStr">
        <is>
          <t>PAGADO</t>
        </is>
      </c>
      <c r="H181" s="53" t="inlineStr">
        <is>
          <t>PAGADOPAGADO</t>
        </is>
      </c>
      <c r="I181" s="53" t="inlineStr">
        <is>
          <t>PAGADO</t>
        </is>
      </c>
      <c r="J181" s="53" t="inlineStr">
        <is>
          <t>PAGADO</t>
        </is>
      </c>
      <c r="K181" s="53" t="inlineStr">
        <is>
          <t>PAGADO</t>
        </is>
      </c>
      <c r="L181" s="53" t="inlineStr">
        <is>
          <t>PAGADO</t>
        </is>
      </c>
      <c r="M181" s="53" t="inlineStr">
        <is>
          <t>PAGADO</t>
        </is>
      </c>
      <c r="N181" s="53" t="inlineStr">
        <is>
          <t>PAGADO</t>
        </is>
      </c>
      <c r="O181" s="53" t="inlineStr">
        <is>
          <t>PAGADO</t>
        </is>
      </c>
      <c r="P181" s="53" t="n"/>
      <c r="Q181" s="53" t="n"/>
    </row>
    <row r="182">
      <c r="A182" s="53" t="n">
        <v>351</v>
      </c>
      <c r="B182" s="53" t="inlineStr">
        <is>
          <t>RODRIGUEZ GONZALEZ FRANCISCO JAVIER</t>
        </is>
      </c>
      <c r="C182" s="54" t="n">
        <v>1</v>
      </c>
      <c r="D182" s="53" t="inlineStr">
        <is>
          <t>15 SUR ENTRE 13 Y 17 PTE.</t>
        </is>
      </c>
      <c r="E182" s="53" t="n">
        <v>2017</v>
      </c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</row>
    <row r="183">
      <c r="A183" s="53" t="n">
        <v>356</v>
      </c>
      <c r="B183" s="53" t="inlineStr">
        <is>
          <t>RODRIGUEZ JIMENEZ ANDRES</t>
        </is>
      </c>
      <c r="C183" s="54" t="n"/>
      <c r="D183" s="53" t="inlineStr">
        <is>
          <t xml:space="preserve">AV 15 PONIENTE  1105 SAN ANTONIO </t>
        </is>
      </c>
      <c r="E183" s="53" t="n">
        <v>2017</v>
      </c>
      <c r="F183" s="53" t="inlineStr">
        <is>
          <t>PAGADO</t>
        </is>
      </c>
      <c r="G183" s="53" t="inlineStr">
        <is>
          <t>PAGADO</t>
        </is>
      </c>
      <c r="H183" s="53" t="inlineStr">
        <is>
          <t>PAGADO</t>
        </is>
      </c>
      <c r="I183" s="53" t="inlineStr">
        <is>
          <t>PAGADO</t>
        </is>
      </c>
      <c r="J183" s="53" t="inlineStr">
        <is>
          <t>PAGADO</t>
        </is>
      </c>
      <c r="K183" s="53" t="inlineStr">
        <is>
          <t>PAGADO</t>
        </is>
      </c>
      <c r="L183" s="53" t="inlineStr">
        <is>
          <t>PAGADO</t>
        </is>
      </c>
      <c r="M183" s="53" t="n"/>
      <c r="N183" s="53" t="n"/>
      <c r="O183" s="53" t="n"/>
      <c r="P183" s="53" t="n"/>
      <c r="Q183" s="53" t="n"/>
    </row>
    <row r="184">
      <c r="A184" s="53" t="n">
        <v>359</v>
      </c>
      <c r="B184" s="52" t="inlineStr">
        <is>
          <t xml:space="preserve">GONZALEZ BAUTISTA MISAEL </t>
        </is>
      </c>
      <c r="C184" s="54" t="n"/>
      <c r="D184" s="53" t="n"/>
      <c r="E184" s="53" t="n">
        <v>2016</v>
      </c>
      <c r="F184" s="53" t="n"/>
      <c r="G184" s="53" t="n"/>
      <c r="H184" s="53" t="n"/>
      <c r="I184" s="53" t="n"/>
      <c r="J184" s="53" t="n"/>
      <c r="K184" s="53" t="n"/>
      <c r="L184" s="53" t="n"/>
      <c r="M184" s="53" t="inlineStr">
        <is>
          <t>AGOSTO ALTA</t>
        </is>
      </c>
      <c r="N184" s="53" t="n"/>
      <c r="O184" s="53" t="n"/>
      <c r="P184" s="53" t="n"/>
      <c r="Q184" s="53" t="n"/>
    </row>
    <row r="185">
      <c r="A185" s="53" t="n">
        <v>385</v>
      </c>
      <c r="B185" s="53" t="inlineStr">
        <is>
          <t>RODRIGUEZ RODRIGUEZ JESUS</t>
        </is>
      </c>
      <c r="C185" s="54" t="n">
        <v>1</v>
      </c>
      <c r="D185" s="53" t="inlineStr">
        <is>
          <t xml:space="preserve">13 PONIENTE Y 15 SUR </t>
        </is>
      </c>
      <c r="E185" s="53" t="n">
        <v>2017</v>
      </c>
      <c r="F185" s="53" t="inlineStr">
        <is>
          <t>PAGADO</t>
        </is>
      </c>
      <c r="G185" s="53" t="inlineStr">
        <is>
          <t>PAGADO</t>
        </is>
      </c>
      <c r="H185" s="53" t="inlineStr">
        <is>
          <t>PAGADO</t>
        </is>
      </c>
      <c r="I185" s="53" t="inlineStr">
        <is>
          <t>PAGADO</t>
        </is>
      </c>
      <c r="J185" s="53" t="inlineStr">
        <is>
          <t>PAGADO</t>
        </is>
      </c>
      <c r="K185" s="53" t="inlineStr">
        <is>
          <t>PAGADO</t>
        </is>
      </c>
      <c r="L185" s="53" t="n"/>
      <c r="M185" s="53" t="n"/>
      <c r="N185" s="53" t="n"/>
      <c r="O185" s="53" t="n"/>
      <c r="P185" s="53" t="n"/>
      <c r="Q185" s="53" t="n"/>
    </row>
    <row r="186">
      <c r="A186" s="53" t="n">
        <v>387</v>
      </c>
      <c r="B186" s="53" t="inlineStr">
        <is>
          <t>RODRIGUEZ RODRIGUEZ MAXIMO</t>
        </is>
      </c>
      <c r="C186" s="54" t="n">
        <v>1</v>
      </c>
      <c r="D186" s="53" t="inlineStr">
        <is>
          <t>19 PTE. ENTRE 7 Y 9 SUR</t>
        </is>
      </c>
      <c r="E186" s="53" t="n">
        <v>2017</v>
      </c>
      <c r="F186" s="53" t="inlineStr">
        <is>
          <t>PAGADO</t>
        </is>
      </c>
      <c r="G186" s="53" t="inlineStr">
        <is>
          <t>PAGADO</t>
        </is>
      </c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</row>
    <row r="187">
      <c r="A187" s="53" t="n">
        <v>392</v>
      </c>
      <c r="B187" s="53" t="inlineStr">
        <is>
          <t>RODRIGUEZ SANTOS JUAN  CARLOS</t>
        </is>
      </c>
      <c r="C187" s="54" t="n">
        <v>1</v>
      </c>
      <c r="D187" s="53" t="inlineStr">
        <is>
          <t xml:space="preserve">15 PONIENTE NO.  1505 BARRIO SAN ANTONIO </t>
        </is>
      </c>
      <c r="E187" s="53" t="n">
        <v>2017</v>
      </c>
      <c r="F187" s="53" t="inlineStr">
        <is>
          <t>PAGADO</t>
        </is>
      </c>
      <c r="G187" s="53" t="inlineStr">
        <is>
          <t>PAGADO</t>
        </is>
      </c>
      <c r="H187" s="53" t="inlineStr">
        <is>
          <t>PAGADO</t>
        </is>
      </c>
      <c r="I187" s="53" t="inlineStr">
        <is>
          <t>PAGADO</t>
        </is>
      </c>
      <c r="J187" s="53" t="inlineStr">
        <is>
          <t>PAGADO</t>
        </is>
      </c>
      <c r="K187" s="53" t="inlineStr">
        <is>
          <t>PAGADO</t>
        </is>
      </c>
      <c r="L187" s="53" t="n"/>
      <c r="M187" s="53" t="n"/>
      <c r="N187" s="53" t="n"/>
      <c r="O187" s="53" t="n"/>
      <c r="P187" s="53" t="n"/>
      <c r="Q187" s="53" t="n"/>
    </row>
    <row r="188">
      <c r="A188" s="53" t="n">
        <v>393</v>
      </c>
      <c r="B188" s="52" t="inlineStr">
        <is>
          <t>ROMERO  LOPEZ ANA ROSA</t>
        </is>
      </c>
      <c r="C188" s="54" t="n"/>
      <c r="D188" s="53" t="inlineStr">
        <is>
          <t xml:space="preserve">13 PONIENTE S N </t>
        </is>
      </c>
      <c r="E188" s="53" t="n">
        <v>2016</v>
      </c>
      <c r="F188" s="53" t="n"/>
      <c r="G188" s="53" t="n"/>
      <c r="H188" s="53" t="n"/>
      <c r="I188" s="53" t="n"/>
      <c r="J188" s="53" t="n"/>
      <c r="K188" s="53" t="n"/>
      <c r="L188" s="53" t="inlineStr">
        <is>
          <t>ALTA</t>
        </is>
      </c>
      <c r="M188" s="53" t="n"/>
      <c r="N188" s="53" t="n"/>
      <c r="O188" s="53" t="n"/>
      <c r="P188" s="53" t="n"/>
      <c r="Q188" s="53" t="n"/>
    </row>
    <row r="189">
      <c r="A189" s="53" t="n">
        <v>394</v>
      </c>
      <c r="B189" s="53" t="inlineStr">
        <is>
          <t>RODRIGUEZ SANTOS FILEMON GUADALUPE</t>
        </is>
      </c>
      <c r="C189" s="54" t="n"/>
      <c r="D189" s="53" t="inlineStr">
        <is>
          <t xml:space="preserve">11 SUR ENTRE 15 Y 17 PTE. </t>
        </is>
      </c>
      <c r="E189" s="53" t="n">
        <v>2017</v>
      </c>
      <c r="F189" s="53" t="inlineStr">
        <is>
          <t>PAGADO</t>
        </is>
      </c>
      <c r="G189" s="53" t="inlineStr">
        <is>
          <t>PAGADO</t>
        </is>
      </c>
      <c r="H189" s="53" t="inlineStr">
        <is>
          <t>PAGADO</t>
        </is>
      </c>
      <c r="I189" s="53" t="inlineStr">
        <is>
          <t>PAGADO</t>
        </is>
      </c>
      <c r="J189" s="53" t="inlineStr">
        <is>
          <t>PAGADO</t>
        </is>
      </c>
      <c r="K189" s="53" t="inlineStr">
        <is>
          <t>PAGADO</t>
        </is>
      </c>
      <c r="L189" s="53" t="inlineStr">
        <is>
          <t>PAGADO</t>
        </is>
      </c>
      <c r="M189" s="53" t="n"/>
      <c r="N189" s="53" t="n"/>
      <c r="O189" s="53" t="n"/>
      <c r="P189" s="53" t="n"/>
      <c r="Q189" s="53" t="n"/>
    </row>
    <row r="190">
      <c r="A190" s="53" t="n">
        <v>399</v>
      </c>
      <c r="B190" s="53" t="inlineStr">
        <is>
          <t>RODRIGUEZ VALLADARES CONCEPCION</t>
        </is>
      </c>
      <c r="C190" s="54" t="n">
        <v>1</v>
      </c>
      <c r="D190" s="53" t="inlineStr">
        <is>
          <t xml:space="preserve">11 SUR ENTRE 15 Y 17 PTE. </t>
        </is>
      </c>
      <c r="E190" s="53" t="n">
        <v>2017</v>
      </c>
      <c r="F190" s="53" t="inlineStr">
        <is>
          <t>PAGADO</t>
        </is>
      </c>
      <c r="G190" s="53" t="inlineStr">
        <is>
          <t>PAGADO</t>
        </is>
      </c>
      <c r="H190" s="53" t="inlineStr">
        <is>
          <t>PAGADO</t>
        </is>
      </c>
      <c r="I190" s="53" t="inlineStr">
        <is>
          <t>PAGADO</t>
        </is>
      </c>
      <c r="J190" s="53" t="inlineStr">
        <is>
          <t>PAGADO</t>
        </is>
      </c>
      <c r="K190" s="53" t="inlineStr">
        <is>
          <t>PAGADO</t>
        </is>
      </c>
      <c r="L190" s="53" t="inlineStr">
        <is>
          <t>PAGADO</t>
        </is>
      </c>
      <c r="M190" s="53" t="n"/>
      <c r="N190" s="53" t="n"/>
      <c r="O190" s="53" t="n"/>
      <c r="P190" s="53" t="n"/>
      <c r="Q190" s="53" t="n"/>
    </row>
    <row r="191">
      <c r="A191" s="53" t="n">
        <v>418</v>
      </c>
      <c r="B191" s="62" t="inlineStr">
        <is>
          <t>ROSAS HERNANDEZ JUAN GILMARL</t>
        </is>
      </c>
      <c r="C191" s="54" t="n">
        <v>1</v>
      </c>
      <c r="D191" s="53" t="inlineStr">
        <is>
          <t>15 PTE NO. 1710</t>
        </is>
      </c>
      <c r="E191" s="53" t="n">
        <v>2017</v>
      </c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</row>
    <row r="192">
      <c r="A192" s="53" t="n">
        <v>419</v>
      </c>
      <c r="B192" s="56" t="inlineStr">
        <is>
          <t>ROSAS RIOS JOSE ALEJANDRO</t>
        </is>
      </c>
      <c r="C192" s="54" t="n">
        <v>1</v>
      </c>
      <c r="D192" s="53" t="inlineStr">
        <is>
          <t xml:space="preserve">17 PTE. ENTRE 19 SUR    ENFRENTE CANAL </t>
        </is>
      </c>
      <c r="E192" s="53" t="n">
        <v>2017</v>
      </c>
      <c r="F192" s="53" t="n"/>
      <c r="G192" s="53" t="n"/>
      <c r="H192" s="53" t="n"/>
      <c r="I192" s="53" t="n"/>
      <c r="J192" s="53" t="n"/>
      <c r="K192" s="53" t="n"/>
      <c r="L192" s="53" t="n"/>
      <c r="M192" s="53" t="inlineStr">
        <is>
          <t>PAGADO</t>
        </is>
      </c>
      <c r="N192" s="53" t="inlineStr">
        <is>
          <t>PAGADO</t>
        </is>
      </c>
      <c r="O192" s="53" t="inlineStr">
        <is>
          <t>PAGADO</t>
        </is>
      </c>
      <c r="P192" s="53" t="n"/>
      <c r="Q192" s="53" t="n"/>
    </row>
    <row r="193">
      <c r="A193" s="53" t="n">
        <v>421</v>
      </c>
      <c r="B193" s="53" t="inlineStr">
        <is>
          <t>ROSAS RODRIGUEZ GILBERTO</t>
        </is>
      </c>
      <c r="C193" s="54" t="n">
        <v>1</v>
      </c>
      <c r="D193" s="53" t="inlineStr">
        <is>
          <t xml:space="preserve">19 PTE. ENTRE 13 Y 15 SUR </t>
        </is>
      </c>
      <c r="E193" s="53" t="n">
        <v>2016</v>
      </c>
      <c r="F193" s="53" t="inlineStr">
        <is>
          <t>PAGADO</t>
        </is>
      </c>
      <c r="G193" s="53" t="inlineStr">
        <is>
          <t>PAGADO</t>
        </is>
      </c>
      <c r="H193" s="53" t="inlineStr">
        <is>
          <t>PAGADO</t>
        </is>
      </c>
      <c r="I193" s="53" t="inlineStr">
        <is>
          <t>PAGADO</t>
        </is>
      </c>
      <c r="J193" s="53" t="inlineStr">
        <is>
          <t>PAGADO</t>
        </is>
      </c>
      <c r="K193" s="53" t="n"/>
      <c r="L193" s="53" t="n"/>
      <c r="M193" s="53" t="n"/>
      <c r="N193" s="53" t="n"/>
      <c r="O193" s="53" t="n"/>
      <c r="P193" s="53" t="n"/>
      <c r="Q193" s="53" t="n"/>
      <c r="R193" s="93" t="inlineStr">
        <is>
          <t>PENDIENTE INASISTENCIAS</t>
        </is>
      </c>
    </row>
    <row r="194">
      <c r="A194" s="53" t="n">
        <v>431</v>
      </c>
      <c r="B194" s="53" t="inlineStr">
        <is>
          <t>ROSAS CASTRO LUZ</t>
        </is>
      </c>
      <c r="C194" s="54" t="n">
        <v>1</v>
      </c>
      <c r="D194" s="53" t="inlineStr">
        <is>
          <t xml:space="preserve">19 PTE. ENTRE 13 Y 15 SUR </t>
        </is>
      </c>
      <c r="E194" s="53" t="n">
        <v>2016</v>
      </c>
      <c r="F194" s="53" t="inlineStr">
        <is>
          <t>PAGADO</t>
        </is>
      </c>
      <c r="G194" s="53" t="inlineStr">
        <is>
          <t>PAGADO</t>
        </is>
      </c>
      <c r="H194" s="53" t="inlineStr">
        <is>
          <t>PAGADO</t>
        </is>
      </c>
      <c r="I194" s="53" t="inlineStr">
        <is>
          <t>PAGADO</t>
        </is>
      </c>
      <c r="J194" s="53" t="inlineStr">
        <is>
          <t>PAGADO</t>
        </is>
      </c>
      <c r="K194" s="53" t="inlineStr">
        <is>
          <t>PAGADO</t>
        </is>
      </c>
      <c r="L194" s="53" t="n"/>
      <c r="M194" s="53" t="n"/>
      <c r="N194" s="53" t="n"/>
      <c r="O194" s="53" t="n"/>
      <c r="P194" s="53" t="n"/>
      <c r="Q194" s="53" t="n"/>
      <c r="R194" s="93" t="inlineStr">
        <is>
          <t>PENDIENTE INASISTENCIAS</t>
        </is>
      </c>
    </row>
    <row r="195">
      <c r="A195" s="53" t="n">
        <v>433</v>
      </c>
      <c r="B195" s="53" t="inlineStr">
        <is>
          <t>ROSAS GONZALEZ JAIME</t>
        </is>
      </c>
      <c r="C195" s="54" t="n">
        <v>1</v>
      </c>
      <c r="D195" s="53" t="inlineStr">
        <is>
          <t>13 SUR NO. 1708</t>
        </is>
      </c>
      <c r="E195" s="53" t="n">
        <v>2016</v>
      </c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</row>
    <row r="196">
      <c r="A196" s="53" t="n">
        <v>440</v>
      </c>
      <c r="B196" s="52" t="inlineStr">
        <is>
          <t xml:space="preserve">ROMERO LOPEZ ANA ROSA </t>
        </is>
      </c>
      <c r="C196" s="54" t="n"/>
      <c r="D196" s="53" t="inlineStr">
        <is>
          <t>15 PONIENTE NO 1701</t>
        </is>
      </c>
      <c r="E196" s="53" t="n">
        <v>2017</v>
      </c>
      <c r="F196" s="53" t="inlineStr">
        <is>
          <t>PAGADO</t>
        </is>
      </c>
      <c r="G196" s="53" t="inlineStr">
        <is>
          <t>PAGADO</t>
        </is>
      </c>
      <c r="H196" s="53" t="inlineStr">
        <is>
          <t>PAGADO</t>
        </is>
      </c>
      <c r="I196" s="53" t="inlineStr">
        <is>
          <t>PAGADO</t>
        </is>
      </c>
      <c r="J196" s="53" t="inlineStr">
        <is>
          <t>PAGADO</t>
        </is>
      </c>
      <c r="K196" s="53" t="inlineStr">
        <is>
          <t>PAGADO</t>
        </is>
      </c>
      <c r="L196" s="53" t="inlineStr">
        <is>
          <t>PAGADO</t>
        </is>
      </c>
      <c r="M196" s="53" t="n"/>
      <c r="N196" s="53" t="n"/>
      <c r="O196" s="53" t="n"/>
      <c r="P196" s="53" t="n"/>
      <c r="Q196" s="53" t="n"/>
    </row>
    <row r="197">
      <c r="A197" s="53" t="n">
        <v>468</v>
      </c>
      <c r="B197" s="53" t="inlineStr">
        <is>
          <t>SANCHEZ GONZALEZ OMAR LUCIO</t>
        </is>
      </c>
      <c r="C197" s="54" t="n">
        <v>1</v>
      </c>
      <c r="D197" s="53" t="inlineStr">
        <is>
          <t>9 SUR ENTRE 15 Y 17 PTE.</t>
        </is>
      </c>
      <c r="E197" s="53" t="n">
        <v>2016</v>
      </c>
      <c r="F197" s="53" t="inlineStr">
        <is>
          <t>PAGADO</t>
        </is>
      </c>
      <c r="G197" s="53" t="inlineStr">
        <is>
          <t>PAGADO</t>
        </is>
      </c>
      <c r="H197" s="53" t="inlineStr">
        <is>
          <t>PAGADO</t>
        </is>
      </c>
      <c r="I197" s="53" t="inlineStr">
        <is>
          <t>PAGADO</t>
        </is>
      </c>
      <c r="J197" s="53" t="inlineStr">
        <is>
          <t>PAGADO</t>
        </is>
      </c>
      <c r="K197" s="53" t="n"/>
      <c r="L197" s="53" t="n"/>
      <c r="M197" s="53" t="n"/>
      <c r="N197" s="53" t="n"/>
      <c r="O197" s="53" t="n"/>
      <c r="P197" s="53" t="n"/>
      <c r="Q197" s="53" t="n"/>
    </row>
    <row r="198">
      <c r="A198" s="53" t="n">
        <v>469</v>
      </c>
      <c r="B198" s="53" t="inlineStr">
        <is>
          <t xml:space="preserve">SANCHEZ MALDONADO SERGIO </t>
        </is>
      </c>
      <c r="C198" s="54" t="n">
        <v>1</v>
      </c>
      <c r="D198" s="53" t="inlineStr">
        <is>
          <t>15 PTE. NO. 1710</t>
        </is>
      </c>
      <c r="E198" s="53" t="n">
        <v>2016</v>
      </c>
      <c r="F198" s="53" t="inlineStr">
        <is>
          <t>P</t>
        </is>
      </c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</row>
    <row r="199">
      <c r="A199" s="53" t="n">
        <v>470</v>
      </c>
      <c r="B199" s="53" t="inlineStr">
        <is>
          <t xml:space="preserve">SANCHEZ MALDONADO SIXTO </t>
        </is>
      </c>
      <c r="C199" s="54" t="n">
        <v>1</v>
      </c>
      <c r="D199" s="53" t="inlineStr">
        <is>
          <t>13 SUR Y 17 PTE.</t>
        </is>
      </c>
      <c r="E199" s="53" t="n">
        <v>2017</v>
      </c>
      <c r="F199" s="53" t="inlineStr">
        <is>
          <t>PAGADO</t>
        </is>
      </c>
      <c r="G199" s="53" t="inlineStr">
        <is>
          <t>PAGADO</t>
        </is>
      </c>
      <c r="H199" s="53" t="inlineStr">
        <is>
          <t>PAGADO</t>
        </is>
      </c>
      <c r="I199" s="53" t="inlineStr">
        <is>
          <t>PAGADO</t>
        </is>
      </c>
      <c r="J199" s="53" t="inlineStr">
        <is>
          <t>PAGADO</t>
        </is>
      </c>
      <c r="K199" s="53" t="inlineStr">
        <is>
          <t>PAGADO</t>
        </is>
      </c>
      <c r="L199" s="53" t="n"/>
      <c r="M199" s="53" t="n"/>
      <c r="N199" s="53" t="n"/>
      <c r="O199" s="53" t="n"/>
      <c r="P199" s="53" t="n"/>
      <c r="Q199" s="53" t="n"/>
    </row>
    <row r="200">
      <c r="A200" s="53" t="n">
        <v>474</v>
      </c>
      <c r="B200" s="53" t="inlineStr">
        <is>
          <t>SANTOS COETO AMPARO</t>
        </is>
      </c>
      <c r="C200" s="54" t="n"/>
      <c r="D200" s="53" t="inlineStr">
        <is>
          <t>13 PTE Y 17 SUR</t>
        </is>
      </c>
      <c r="E200" s="53" t="n">
        <v>2016</v>
      </c>
      <c r="F200" s="53" t="inlineStr">
        <is>
          <t>PAGADO</t>
        </is>
      </c>
      <c r="G200" s="53" t="inlineStr">
        <is>
          <t>PAGADO</t>
        </is>
      </c>
      <c r="H200" s="53" t="inlineStr">
        <is>
          <t>PAGADO</t>
        </is>
      </c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93" t="inlineStr">
        <is>
          <t>PENDIENTE INASISTENCIAS</t>
        </is>
      </c>
    </row>
    <row r="201">
      <c r="A201" s="53" t="n">
        <v>477</v>
      </c>
      <c r="B201" s="53" t="inlineStr">
        <is>
          <t>SANTOS DEONATE  MARIA  DEL CARMEN</t>
        </is>
      </c>
      <c r="C201" s="54" t="n">
        <v>1</v>
      </c>
      <c r="D201" s="53" t="inlineStr">
        <is>
          <t xml:space="preserve">17 SUR ENTRE 13 Y 15 PTE. </t>
        </is>
      </c>
      <c r="E201" s="53" t="n">
        <v>2016</v>
      </c>
      <c r="F201" s="53" t="inlineStr">
        <is>
          <t>PAGADO</t>
        </is>
      </c>
      <c r="G201" s="53" t="inlineStr">
        <is>
          <t>PAGADO</t>
        </is>
      </c>
      <c r="H201" s="53" t="inlineStr">
        <is>
          <t>PAGADO</t>
        </is>
      </c>
      <c r="I201" s="53" t="inlineStr">
        <is>
          <t>PAGADO</t>
        </is>
      </c>
      <c r="J201" s="53" t="inlineStr">
        <is>
          <t>PAGADO</t>
        </is>
      </c>
      <c r="K201" s="53" t="inlineStr">
        <is>
          <t>PAGADO</t>
        </is>
      </c>
      <c r="L201" s="53" t="inlineStr">
        <is>
          <t>PAGADO</t>
        </is>
      </c>
      <c r="M201" s="53" t="inlineStr">
        <is>
          <t>PAGADO</t>
        </is>
      </c>
      <c r="N201" s="53" t="inlineStr">
        <is>
          <t>PAGADO</t>
        </is>
      </c>
      <c r="O201" s="53" t="inlineStr">
        <is>
          <t>PAGADO</t>
        </is>
      </c>
      <c r="P201" s="53" t="n"/>
      <c r="Q201" s="53" t="n"/>
    </row>
    <row r="202">
      <c r="A202" s="53" t="n">
        <v>480</v>
      </c>
      <c r="B202" s="53" t="inlineStr">
        <is>
          <t>SANTOS DEONATE JUANA</t>
        </is>
      </c>
      <c r="C202" s="54" t="n">
        <v>1</v>
      </c>
      <c r="D202" s="53" t="inlineStr">
        <is>
          <t xml:space="preserve">17 SUR ENTRE 13 Y 15 PTE. </t>
        </is>
      </c>
      <c r="E202" s="53" t="n">
        <v>2017</v>
      </c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</row>
    <row r="203">
      <c r="A203" s="53" t="n">
        <v>481</v>
      </c>
      <c r="B203" s="53" t="inlineStr">
        <is>
          <t>SANTOS DEONATE PASCUAL</t>
        </is>
      </c>
      <c r="C203" s="54" t="n">
        <v>1</v>
      </c>
      <c r="D203" s="53" t="inlineStr">
        <is>
          <t xml:space="preserve">17 SUR ENTRE 13 Y 15 PTE. </t>
        </is>
      </c>
      <c r="E203" s="53" t="n">
        <v>2017</v>
      </c>
      <c r="F203" s="53" t="inlineStr">
        <is>
          <t>PAGADO</t>
        </is>
      </c>
      <c r="G203" s="53" t="inlineStr">
        <is>
          <t>PAGADO</t>
        </is>
      </c>
      <c r="H203" s="53" t="inlineStr">
        <is>
          <t>PAGADO</t>
        </is>
      </c>
      <c r="I203" s="53" t="inlineStr">
        <is>
          <t>PAGADO</t>
        </is>
      </c>
      <c r="J203" s="53" t="inlineStr">
        <is>
          <t>PAGADO</t>
        </is>
      </c>
      <c r="K203" s="53" t="inlineStr">
        <is>
          <t>PAGADO</t>
        </is>
      </c>
      <c r="L203" s="53" t="inlineStr">
        <is>
          <t>PAGADO</t>
        </is>
      </c>
      <c r="M203" s="53" t="inlineStr">
        <is>
          <t>PAGADO</t>
        </is>
      </c>
      <c r="N203" s="53" t="inlineStr">
        <is>
          <t>PAGADO</t>
        </is>
      </c>
      <c r="O203" s="53" t="n"/>
      <c r="P203" s="53" t="n"/>
      <c r="Q203" s="53" t="n"/>
    </row>
    <row r="204">
      <c r="A204" s="53" t="n">
        <v>485</v>
      </c>
      <c r="B204" s="53" t="inlineStr">
        <is>
          <t>SANTOS GARCES PASCUAL</t>
        </is>
      </c>
      <c r="C204" s="54" t="n">
        <v>1</v>
      </c>
      <c r="D204" s="53" t="inlineStr">
        <is>
          <t xml:space="preserve">17 SUR ENTRE 13 Y 15 PTE. </t>
        </is>
      </c>
      <c r="E204" s="53" t="n">
        <v>2016</v>
      </c>
      <c r="F204" s="53" t="inlineStr">
        <is>
          <t>P</t>
        </is>
      </c>
      <c r="G204" s="53" t="inlineStr">
        <is>
          <t>P</t>
        </is>
      </c>
      <c r="H204" s="53" t="inlineStr">
        <is>
          <t>P</t>
        </is>
      </c>
      <c r="I204" s="53" t="inlineStr">
        <is>
          <t>P</t>
        </is>
      </c>
      <c r="J204" s="53" t="inlineStr">
        <is>
          <t>P</t>
        </is>
      </c>
      <c r="K204" s="53" t="inlineStr">
        <is>
          <t>P</t>
        </is>
      </c>
      <c r="L204" s="53" t="inlineStr">
        <is>
          <t>P</t>
        </is>
      </c>
      <c r="M204" s="53" t="inlineStr">
        <is>
          <t>P</t>
        </is>
      </c>
      <c r="N204" s="53" t="inlineStr">
        <is>
          <t>P</t>
        </is>
      </c>
      <c r="O204" s="53" t="inlineStr">
        <is>
          <t>P</t>
        </is>
      </c>
      <c r="P204" s="53" t="inlineStr">
        <is>
          <t>P</t>
        </is>
      </c>
      <c r="Q204" s="53" t="n"/>
    </row>
    <row r="205">
      <c r="A205" s="53" t="n">
        <v>511</v>
      </c>
      <c r="B205" s="53" t="inlineStr">
        <is>
          <t>SANTOS ZAMORA MARCOS</t>
        </is>
      </c>
      <c r="C205" s="54" t="n">
        <v>1</v>
      </c>
      <c r="D205" s="53" t="inlineStr">
        <is>
          <t>17 PONIENTE ENTRE 17 Y 19 PTE</t>
        </is>
      </c>
      <c r="E205" s="53" t="n">
        <v>2016</v>
      </c>
      <c r="F205" s="53" t="inlineStr">
        <is>
          <t>PAGADO</t>
        </is>
      </c>
      <c r="G205" s="53" t="inlineStr">
        <is>
          <t>PAGADO</t>
        </is>
      </c>
      <c r="H205" s="53" t="inlineStr">
        <is>
          <t>PAGADO</t>
        </is>
      </c>
      <c r="I205" s="53" t="inlineStr">
        <is>
          <t>PAGADO</t>
        </is>
      </c>
      <c r="J205" s="53" t="inlineStr">
        <is>
          <t>PAGADO</t>
        </is>
      </c>
      <c r="K205" s="53" t="n"/>
      <c r="L205" s="53" t="n"/>
      <c r="M205" s="53" t="n"/>
      <c r="N205" s="53" t="n"/>
      <c r="O205" s="53" t="n"/>
      <c r="P205" s="53" t="n"/>
      <c r="Q205" s="53" t="n"/>
    </row>
    <row r="206">
      <c r="A206" s="53" t="n">
        <v>517</v>
      </c>
      <c r="B206" s="53" t="inlineStr">
        <is>
          <t>SUAREZ NAVARRO MARINA</t>
        </is>
      </c>
      <c r="C206" s="54" t="n">
        <v>1</v>
      </c>
      <c r="D206" s="53" t="inlineStr">
        <is>
          <t>CARRETERA A XOCHITLAN</t>
        </is>
      </c>
      <c r="E206" s="53" t="n">
        <v>2017</v>
      </c>
      <c r="F206" s="53" t="inlineStr">
        <is>
          <t>PAGADO</t>
        </is>
      </c>
      <c r="G206" s="53" t="inlineStr">
        <is>
          <t>PAGADO</t>
        </is>
      </c>
      <c r="H206" s="53" t="inlineStr">
        <is>
          <t>PAGADO</t>
        </is>
      </c>
      <c r="I206" s="53" t="inlineStr">
        <is>
          <t>PAGADO</t>
        </is>
      </c>
      <c r="J206" s="53" t="inlineStr">
        <is>
          <t>PAGADO</t>
        </is>
      </c>
      <c r="K206" s="53" t="inlineStr">
        <is>
          <t>PAGADO</t>
        </is>
      </c>
      <c r="L206" s="53" t="inlineStr">
        <is>
          <t>PAGADO</t>
        </is>
      </c>
      <c r="M206" s="53" t="n"/>
      <c r="N206" s="53" t="n"/>
      <c r="O206" s="53" t="n"/>
      <c r="P206" s="53" t="n"/>
      <c r="Q206" s="53" t="n"/>
    </row>
    <row r="207">
      <c r="A207" s="53" t="n">
        <v>555</v>
      </c>
      <c r="B207" s="53" t="inlineStr">
        <is>
          <t>VERA ROMERO ROLANDO</t>
        </is>
      </c>
      <c r="C207" s="54" t="n">
        <v>1</v>
      </c>
      <c r="D207" s="53" t="inlineStr">
        <is>
          <t xml:space="preserve">17 PTE. ENTRE 11 Y 13 SUR </t>
        </is>
      </c>
      <c r="E207" s="53" t="n">
        <v>2017</v>
      </c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</row>
    <row r="208">
      <c r="A208" s="53" t="n">
        <v>567</v>
      </c>
      <c r="B208" s="53" t="inlineStr">
        <is>
          <t>AVELINO NOTARIO LIDIA</t>
        </is>
      </c>
      <c r="C208" s="54" t="n">
        <v>1</v>
      </c>
      <c r="D208" s="53" t="inlineStr">
        <is>
          <t xml:space="preserve">21 PONIENTE ENTRE 7 Y 9 SUR </t>
        </is>
      </c>
      <c r="E208" s="53" t="n">
        <v>2016</v>
      </c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</row>
    <row r="209">
      <c r="A209" s="53" t="n">
        <v>568</v>
      </c>
      <c r="B209" s="53" t="inlineStr">
        <is>
          <t>LOPEZ JIMENEZ CARLA</t>
        </is>
      </c>
      <c r="C209" s="54" t="n"/>
      <c r="D209" s="53" t="inlineStr">
        <is>
          <t xml:space="preserve">17 PTE.  11 Y 13 SUR </t>
        </is>
      </c>
      <c r="E209" s="53" t="n">
        <v>2016</v>
      </c>
      <c r="F209" s="53" t="n"/>
      <c r="G209" s="53" t="n"/>
      <c r="H209" s="53" t="n"/>
      <c r="I209" s="53" t="inlineStr">
        <is>
          <t xml:space="preserve">ALTA PAGA ESTE MES </t>
        </is>
      </c>
      <c r="J209" s="53" t="n"/>
      <c r="K209" s="53" t="n"/>
      <c r="L209" s="53" t="n"/>
      <c r="M209" s="53" t="n"/>
      <c r="N209" s="53" t="n"/>
      <c r="O209" s="53" t="n"/>
      <c r="P209" s="53" t="n"/>
      <c r="Q209" s="53" t="n"/>
    </row>
    <row r="210">
      <c r="A210" s="53" t="n">
        <v>574</v>
      </c>
      <c r="B210" s="53" t="inlineStr">
        <is>
          <t>JIMENEZ MARTINEZ ROMUALDA</t>
        </is>
      </c>
      <c r="C210" s="54" t="n"/>
      <c r="D210" s="53" t="inlineStr">
        <is>
          <t>9 SUR 1102</t>
        </is>
      </c>
      <c r="E210" s="53" t="n">
        <v>2017</v>
      </c>
      <c r="F210" s="53" t="inlineStr">
        <is>
          <t>PAGADO</t>
        </is>
      </c>
      <c r="G210" s="53" t="inlineStr">
        <is>
          <t>PAGADO</t>
        </is>
      </c>
      <c r="H210" s="53" t="inlineStr">
        <is>
          <t>PAGADO</t>
        </is>
      </c>
      <c r="I210" s="53" t="inlineStr">
        <is>
          <t>PAGADO</t>
        </is>
      </c>
      <c r="J210" s="53" t="inlineStr">
        <is>
          <t>PAGADO</t>
        </is>
      </c>
      <c r="K210" s="53" t="inlineStr">
        <is>
          <t>PAGADO</t>
        </is>
      </c>
      <c r="L210" s="53" t="inlineStr">
        <is>
          <t>PAGADO</t>
        </is>
      </c>
      <c r="M210" s="53" t="inlineStr">
        <is>
          <t>PAGADO</t>
        </is>
      </c>
      <c r="N210" s="53" t="inlineStr">
        <is>
          <t>PAGADO</t>
        </is>
      </c>
      <c r="O210" s="53" t="inlineStr">
        <is>
          <t>PAGADO</t>
        </is>
      </c>
      <c r="P210" s="53" t="n"/>
      <c r="Q210" s="53" t="n"/>
    </row>
    <row r="211">
      <c r="A211" s="53" t="n">
        <v>575</v>
      </c>
      <c r="B211" s="53" t="inlineStr">
        <is>
          <t xml:space="preserve">ROSAS CEBADA MARGARITA </t>
        </is>
      </c>
      <c r="C211" s="54" t="n"/>
      <c r="D211" s="53" t="inlineStr">
        <is>
          <t xml:space="preserve">13 SUR </t>
        </is>
      </c>
      <c r="E211" s="53" t="n">
        <v>2016</v>
      </c>
      <c r="F211" s="53" t="n"/>
      <c r="G211" s="53" t="n"/>
      <c r="H211" s="53" t="n"/>
      <c r="I211" s="53" t="n"/>
      <c r="J211" s="53" t="n"/>
      <c r="K211" s="53" t="n"/>
      <c r="L211" s="53" t="inlineStr">
        <is>
          <t>ALTA NO  PAGO AGUA</t>
        </is>
      </c>
      <c r="M211" s="53" t="n"/>
      <c r="N211" s="53" t="n"/>
      <c r="O211" s="53" t="n"/>
      <c r="P211" s="53" t="n"/>
      <c r="Q211" s="53" t="n"/>
    </row>
    <row r="212">
      <c r="A212" s="53" t="n">
        <v>581</v>
      </c>
      <c r="B212" s="53" t="inlineStr">
        <is>
          <t>ROSAS  ALCANTARA JOSE</t>
        </is>
      </c>
      <c r="C212" s="54" t="n"/>
      <c r="D212" s="53" t="inlineStr">
        <is>
          <t xml:space="preserve">AV. 17 PTE. ENTRE 7 SUR Y 9 SUR </t>
        </is>
      </c>
      <c r="E212" s="53" t="n">
        <v>2017</v>
      </c>
      <c r="F212" s="53" t="inlineStr">
        <is>
          <t>PAGADO</t>
        </is>
      </c>
      <c r="G212" s="53" t="n"/>
      <c r="H212" s="53" t="n"/>
      <c r="I212" s="53" t="n"/>
      <c r="J212" s="53" t="n"/>
      <c r="K212" s="53" t="inlineStr">
        <is>
          <t>ALATA  TIENE QUE PAGAR ESTEE MES</t>
        </is>
      </c>
      <c r="L212" s="53" t="n"/>
      <c r="M212" s="53" t="n"/>
      <c r="N212" s="53" t="n"/>
      <c r="O212" s="53" t="n"/>
      <c r="P212" s="53" t="n"/>
      <c r="Q212" s="53" t="n"/>
    </row>
    <row r="213">
      <c r="A213" s="53" t="n">
        <v>590</v>
      </c>
      <c r="B213" s="53" t="inlineStr">
        <is>
          <t xml:space="preserve">MONTIEL CASTILLO KARINA </t>
        </is>
      </c>
      <c r="C213" s="54" t="n"/>
      <c r="D213" s="53" t="inlineStr">
        <is>
          <t>15 SUR Y 21 PONIENTE S/N</t>
        </is>
      </c>
      <c r="E213" s="53" t="n">
        <v>2016</v>
      </c>
      <c r="F213" s="53" t="inlineStr">
        <is>
          <t>PAGADO</t>
        </is>
      </c>
      <c r="G213" s="53" t="inlineStr">
        <is>
          <t>PAGADO</t>
        </is>
      </c>
      <c r="H213" s="53" t="inlineStr">
        <is>
          <t>PAGADO</t>
        </is>
      </c>
      <c r="I213" s="53" t="inlineStr">
        <is>
          <t>PAGADO</t>
        </is>
      </c>
      <c r="J213" s="53" t="inlineStr">
        <is>
          <t>PAGADO</t>
        </is>
      </c>
      <c r="K213" s="53" t="inlineStr">
        <is>
          <t>PAGADO</t>
        </is>
      </c>
      <c r="L213" s="53" t="n"/>
      <c r="M213" s="53" t="n"/>
      <c r="N213" s="53" t="n"/>
      <c r="O213" s="53" t="n"/>
      <c r="P213" s="53" t="n"/>
      <c r="Q213" s="53" t="n"/>
    </row>
  </sheetData>
  <mergeCells count="1">
    <mergeCell ref="A1:Q1"/>
  </mergeCells>
  <pageMargins left="0.7" right="0.7" top="0.75" bottom="0.75" header="0.3" footer="0.3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R67"/>
  <sheetViews>
    <sheetView workbookViewId="0">
      <selection activeCell="S16" sqref="S16"/>
    </sheetView>
  </sheetViews>
  <sheetFormatPr baseColWidth="10" defaultColWidth="10.7109375" defaultRowHeight="15"/>
  <cols>
    <col width="5.42578125" customWidth="1" style="308" min="1" max="1"/>
    <col width="21.5703125" customWidth="1" style="68" min="2" max="2"/>
    <col width="4" customWidth="1" style="308" min="3" max="3"/>
    <col width="19.28515625" customWidth="1" style="308" min="4" max="4"/>
    <col width="4.28515625" customWidth="1" style="308" min="5" max="5"/>
    <col width="6.140625" customWidth="1" style="308" min="6" max="6"/>
    <col width="6.28515625" customWidth="1" style="308" min="7" max="7"/>
    <col width="5.85546875" customWidth="1" style="308" min="8" max="9"/>
    <col width="6.140625" customWidth="1" style="308" min="10" max="10"/>
    <col width="6" customWidth="1" style="308" min="11" max="13"/>
    <col width="4.85546875" customWidth="1" style="308" min="14" max="14"/>
    <col width="4" customWidth="1" style="308" min="15" max="15"/>
    <col width="4.85546875" customWidth="1" style="308" min="16" max="16"/>
    <col width="6.28515625" customWidth="1" style="308" min="17" max="17"/>
  </cols>
  <sheetData>
    <row r="1">
      <c r="A1" s="537" t="inlineStr">
        <is>
          <t>USUARIOS 2018</t>
        </is>
      </c>
      <c r="B1" s="646" t="n"/>
      <c r="C1" s="646" t="n"/>
      <c r="D1" s="646" t="n"/>
      <c r="E1" s="646" t="n"/>
      <c r="F1" s="646" t="n"/>
      <c r="G1" s="646" t="n"/>
      <c r="H1" s="646" t="n"/>
      <c r="I1" s="646" t="n"/>
      <c r="J1" s="646" t="n"/>
      <c r="K1" s="646" t="n"/>
      <c r="L1" s="646" t="n"/>
      <c r="M1" s="646" t="n"/>
      <c r="N1" s="646" t="n"/>
      <c r="O1" s="646" t="n"/>
      <c r="P1" s="646" t="n"/>
      <c r="Q1" s="646" t="n"/>
    </row>
    <row r="2">
      <c r="A2" s="62" t="inlineStr">
        <is>
          <t>No. USUARIO</t>
        </is>
      </c>
      <c r="B2" s="63" t="inlineStr">
        <is>
          <t>NOMBRE</t>
        </is>
      </c>
      <c r="C2" s="61" t="inlineStr">
        <is>
          <t>TOMA</t>
        </is>
      </c>
      <c r="D2" s="61" t="inlineStr">
        <is>
          <t>DIRECCION</t>
        </is>
      </c>
      <c r="E2" s="61" t="inlineStr">
        <is>
          <t>AÑO</t>
        </is>
      </c>
      <c r="F2" s="62" t="inlineStr">
        <is>
          <t>ENERO</t>
        </is>
      </c>
      <c r="G2" s="62" t="inlineStr">
        <is>
          <t>FEBRERO</t>
        </is>
      </c>
      <c r="H2" s="62" t="inlineStr">
        <is>
          <t>MARZO</t>
        </is>
      </c>
      <c r="I2" s="62" t="inlineStr">
        <is>
          <t>ABRIL</t>
        </is>
      </c>
      <c r="J2" s="62" t="inlineStr">
        <is>
          <t>MAYO</t>
        </is>
      </c>
      <c r="K2" s="62" t="inlineStr">
        <is>
          <t>JUNIO</t>
        </is>
      </c>
      <c r="L2" s="62" t="inlineStr">
        <is>
          <t>JULIO</t>
        </is>
      </c>
      <c r="M2" s="62" t="inlineStr">
        <is>
          <t>AGOSTO</t>
        </is>
      </c>
      <c r="N2" s="62" t="inlineStr">
        <is>
          <t>SEPT</t>
        </is>
      </c>
      <c r="O2" s="62" t="inlineStr">
        <is>
          <t>OCT</t>
        </is>
      </c>
      <c r="P2" s="62" t="inlineStr">
        <is>
          <t>NOV</t>
        </is>
      </c>
      <c r="Q2" s="62" t="inlineStr">
        <is>
          <t>DIC</t>
        </is>
      </c>
    </row>
    <row r="3">
      <c r="A3" s="53" t="n">
        <v>16</v>
      </c>
      <c r="B3" s="67" t="inlineStr">
        <is>
          <t>ANDRADE JIMENEZ JUAN MARIO</t>
        </is>
      </c>
      <c r="C3" s="54" t="n">
        <v>1</v>
      </c>
      <c r="D3" s="53" t="inlineStr">
        <is>
          <t xml:space="preserve">11 SUR ENTRE 15 Y 17 PTE. </t>
        </is>
      </c>
      <c r="E3" s="53" t="n">
        <v>2018</v>
      </c>
      <c r="F3" s="53" t="inlineStr">
        <is>
          <t>PAGADO</t>
        </is>
      </c>
      <c r="G3" s="53" t="inlineStr">
        <is>
          <t>PAGADO</t>
        </is>
      </c>
      <c r="H3" s="53" t="inlineStr">
        <is>
          <t>PAGADO</t>
        </is>
      </c>
      <c r="I3" s="53" t="inlineStr">
        <is>
          <t>PAGADO</t>
        </is>
      </c>
      <c r="J3" s="53" t="inlineStr">
        <is>
          <t>PAGADO</t>
        </is>
      </c>
      <c r="K3" s="53" t="inlineStr">
        <is>
          <t>PAGADO</t>
        </is>
      </c>
      <c r="L3" s="53" t="inlineStr">
        <is>
          <t>PAGADO</t>
        </is>
      </c>
      <c r="M3" s="53" t="inlineStr">
        <is>
          <t>PAGADO</t>
        </is>
      </c>
      <c r="N3" s="53" t="inlineStr">
        <is>
          <t>PAGADO</t>
        </is>
      </c>
      <c r="O3" s="53" t="inlineStr">
        <is>
          <t>PAGADO</t>
        </is>
      </c>
      <c r="P3" s="53" t="inlineStr">
        <is>
          <t>PAGADO</t>
        </is>
      </c>
      <c r="Q3" s="53" t="inlineStr">
        <is>
          <t>PAGADO</t>
        </is>
      </c>
    </row>
    <row r="4">
      <c r="A4" s="53" t="n">
        <v>106</v>
      </c>
      <c r="B4" s="67" t="inlineStr">
        <is>
          <t xml:space="preserve">DE LOS ANGELES ISLAS MIGUEL </t>
        </is>
      </c>
      <c r="C4" s="54" t="n">
        <v>1</v>
      </c>
      <c r="D4" s="53" t="inlineStr">
        <is>
          <t>11 SUR ENTRE 15 Y 17 PTE</t>
        </is>
      </c>
      <c r="E4" s="53" t="n">
        <v>2018</v>
      </c>
      <c r="F4" s="53" t="inlineStr">
        <is>
          <t>PAGADO</t>
        </is>
      </c>
      <c r="G4" s="53" t="inlineStr">
        <is>
          <t>`PAGADO</t>
        </is>
      </c>
      <c r="H4" s="53" t="inlineStr">
        <is>
          <t>PAGADO</t>
        </is>
      </c>
      <c r="I4" s="53" t="inlineStr">
        <is>
          <t>PAGADO</t>
        </is>
      </c>
      <c r="J4" s="53" t="n"/>
      <c r="K4" s="53" t="n"/>
      <c r="L4" s="53" t="n"/>
      <c r="M4" s="53" t="n"/>
      <c r="N4" s="53" t="n"/>
      <c r="O4" s="53" t="n"/>
      <c r="P4" s="53" t="n"/>
      <c r="Q4" s="53" t="n"/>
    </row>
    <row r="5">
      <c r="A5" s="53" t="n">
        <v>146</v>
      </c>
      <c r="B5" s="67" t="inlineStr">
        <is>
          <t>GARCIA ORTIZ YOLANDA</t>
        </is>
      </c>
      <c r="C5" s="54" t="n">
        <v>1</v>
      </c>
      <c r="D5" s="53" t="inlineStr">
        <is>
          <t xml:space="preserve">11 PTE. ESQ. 7 SUR </t>
        </is>
      </c>
      <c r="E5" s="53" t="n">
        <v>2018</v>
      </c>
      <c r="F5" s="53" t="inlineStr">
        <is>
          <t>PAGADO</t>
        </is>
      </c>
      <c r="G5" s="53" t="inlineStr">
        <is>
          <t>PAGADO</t>
        </is>
      </c>
      <c r="H5" s="53" t="inlineStr">
        <is>
          <t>PAGADO</t>
        </is>
      </c>
      <c r="I5" s="53" t="inlineStr">
        <is>
          <t>PAGADO</t>
        </is>
      </c>
      <c r="J5" s="53" t="inlineStr">
        <is>
          <t>PAGADO</t>
        </is>
      </c>
      <c r="K5" s="53" t="n"/>
      <c r="L5" s="53" t="n"/>
      <c r="M5" s="53" t="n"/>
      <c r="N5" s="53" t="n"/>
      <c r="O5" s="53" t="n"/>
      <c r="P5" s="53" t="n"/>
      <c r="Q5" s="53" t="n"/>
    </row>
    <row r="6">
      <c r="A6" s="53" t="n">
        <v>196</v>
      </c>
      <c r="B6" s="67" t="inlineStr">
        <is>
          <t>LEON RODRIGUEZ CESAR</t>
        </is>
      </c>
      <c r="C6" s="54" t="n"/>
      <c r="D6" s="53" t="inlineStr">
        <is>
          <t>19 SUR ENTRE 15 Y 17 PONIENTE</t>
        </is>
      </c>
      <c r="E6" s="53" t="n">
        <v>2018</v>
      </c>
      <c r="F6" s="53" t="inlineStr">
        <is>
          <t>PAGADO</t>
        </is>
      </c>
      <c r="G6" s="53" t="inlineStr">
        <is>
          <t>PAGADO</t>
        </is>
      </c>
      <c r="H6" s="53" t="inlineStr">
        <is>
          <t>PAGADO</t>
        </is>
      </c>
      <c r="I6" s="53" t="inlineStr">
        <is>
          <t>PAGADO</t>
        </is>
      </c>
      <c r="J6" s="53" t="inlineStr">
        <is>
          <t>PAGADO</t>
        </is>
      </c>
      <c r="K6" s="53" t="inlineStr">
        <is>
          <t>PAGADO</t>
        </is>
      </c>
      <c r="L6" s="53" t="n"/>
      <c r="M6" s="53" t="n"/>
      <c r="N6" s="53" t="n"/>
      <c r="O6" s="53" t="n"/>
      <c r="P6" s="53" t="n"/>
      <c r="Q6" s="53" t="n"/>
    </row>
    <row r="7">
      <c r="A7" s="53" t="n">
        <v>198</v>
      </c>
      <c r="B7" s="67" t="inlineStr">
        <is>
          <t>LEON RODRIGUEZ RODRIGO</t>
        </is>
      </c>
      <c r="C7" s="54" t="n">
        <v>1</v>
      </c>
      <c r="D7" s="53" t="inlineStr">
        <is>
          <t>19 SUR ENTRE 15 Y 17 PTE.</t>
        </is>
      </c>
      <c r="E7" s="53" t="n">
        <v>2018</v>
      </c>
      <c r="F7" s="53" t="inlineStr">
        <is>
          <t>PAGADO</t>
        </is>
      </c>
      <c r="G7" s="53" t="inlineStr">
        <is>
          <t>PAGADO</t>
        </is>
      </c>
      <c r="H7" s="53" t="inlineStr">
        <is>
          <t>PAGADO</t>
        </is>
      </c>
      <c r="I7" s="53" t="inlineStr">
        <is>
          <t>PAGADO</t>
        </is>
      </c>
      <c r="J7" s="53" t="inlineStr">
        <is>
          <t>PAGADO</t>
        </is>
      </c>
      <c r="K7" s="53" t="n"/>
      <c r="L7" s="53" t="n"/>
      <c r="M7" s="53" t="n"/>
      <c r="N7" s="53" t="n"/>
      <c r="O7" s="53" t="n"/>
      <c r="P7" s="53" t="n"/>
      <c r="Q7" s="53" t="n"/>
    </row>
    <row r="8">
      <c r="A8" s="53" t="n">
        <v>211</v>
      </c>
      <c r="B8" s="67" t="inlineStr">
        <is>
          <t>LOPEZ GARCIA JOSE GUADALUPE</t>
        </is>
      </c>
      <c r="C8" s="54" t="n">
        <v>1</v>
      </c>
      <c r="D8" s="53" t="inlineStr">
        <is>
          <t xml:space="preserve">21 PINIENTE SN NUMERO </t>
        </is>
      </c>
      <c r="E8" s="53" t="n">
        <v>2018</v>
      </c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</row>
    <row r="9">
      <c r="A9" s="53" t="n">
        <v>213</v>
      </c>
      <c r="B9" s="67" t="inlineStr">
        <is>
          <t>LOPEZ GONZALEZ GERARDO</t>
        </is>
      </c>
      <c r="C9" s="54" t="n">
        <v>1</v>
      </c>
      <c r="D9" s="53" t="inlineStr">
        <is>
          <t xml:space="preserve">13 PTE. ENTRE 13 Y 15 SUR </t>
        </is>
      </c>
      <c r="E9" s="53" t="n">
        <v>2018</v>
      </c>
      <c r="F9" s="53" t="inlineStr">
        <is>
          <t>PAGADO</t>
        </is>
      </c>
      <c r="G9" s="53" t="inlineStr">
        <is>
          <t>PAGADO</t>
        </is>
      </c>
      <c r="H9" s="53" t="inlineStr">
        <is>
          <t>PAGADO</t>
        </is>
      </c>
      <c r="I9" s="53" t="inlineStr">
        <is>
          <t>PAGADO</t>
        </is>
      </c>
      <c r="J9" s="53" t="inlineStr">
        <is>
          <t>PAGADO</t>
        </is>
      </c>
      <c r="K9" s="53" t="inlineStr">
        <is>
          <t>PAGADO</t>
        </is>
      </c>
      <c r="L9" s="53" t="n"/>
      <c r="M9" s="53" t="n"/>
      <c r="N9" s="53" t="n"/>
      <c r="O9" s="53" t="n"/>
      <c r="P9" s="53" t="n"/>
      <c r="Q9" s="53" t="n"/>
    </row>
    <row r="10">
      <c r="A10" s="53" t="n">
        <v>215</v>
      </c>
      <c r="B10" s="67" t="inlineStr">
        <is>
          <t xml:space="preserve">LOPEZ LOPEZ CELINA </t>
        </is>
      </c>
      <c r="C10" s="54" t="n">
        <v>1</v>
      </c>
      <c r="D10" s="53" t="inlineStr">
        <is>
          <t xml:space="preserve">15 PTE. ESQ. 7 SUR </t>
        </is>
      </c>
      <c r="E10" s="53" t="n">
        <v>2018</v>
      </c>
      <c r="F10" s="53" t="inlineStr">
        <is>
          <t>PAGADO</t>
        </is>
      </c>
      <c r="G10" s="53" t="inlineStr">
        <is>
          <t>PAGADO</t>
        </is>
      </c>
      <c r="H10" s="53" t="inlineStr">
        <is>
          <t>PAGADO</t>
        </is>
      </c>
      <c r="I10" s="53" t="inlineStr">
        <is>
          <t>PAGADO</t>
        </is>
      </c>
      <c r="J10" s="53" t="inlineStr">
        <is>
          <t>PAGADO</t>
        </is>
      </c>
      <c r="K10" s="53" t="inlineStr">
        <is>
          <t>PAGADO</t>
        </is>
      </c>
      <c r="L10" s="53" t="inlineStr">
        <is>
          <t>PAGADO</t>
        </is>
      </c>
      <c r="M10" s="53" t="inlineStr">
        <is>
          <t>PAGADO</t>
        </is>
      </c>
      <c r="N10" s="53" t="n"/>
      <c r="O10" s="53" t="n"/>
      <c r="P10" s="53" t="n"/>
      <c r="Q10" s="53" t="n"/>
    </row>
    <row r="11">
      <c r="A11" s="53" t="n">
        <v>226</v>
      </c>
      <c r="B11" s="67" t="inlineStr">
        <is>
          <t>LOPEZ SANCHEZ MARIA CANDELARIA</t>
        </is>
      </c>
      <c r="C11" s="54" t="n"/>
      <c r="D11" s="53" t="inlineStr">
        <is>
          <t>13 SUR ENTRE 21 PTE Y CANAL</t>
        </is>
      </c>
      <c r="E11" s="53" t="n">
        <v>2018</v>
      </c>
      <c r="F11" s="53" t="inlineStr">
        <is>
          <t>PAGADO</t>
        </is>
      </c>
      <c r="G11" s="53" t="inlineStr">
        <is>
          <t>PAGADO</t>
        </is>
      </c>
      <c r="H11" s="53" t="inlineStr">
        <is>
          <t>PAGADO</t>
        </is>
      </c>
      <c r="I11" s="53" t="inlineStr">
        <is>
          <t>PAGADO</t>
        </is>
      </c>
      <c r="J11" s="53" t="inlineStr">
        <is>
          <t>PAGADO</t>
        </is>
      </c>
      <c r="K11" s="53" t="inlineStr">
        <is>
          <t>PAGADO</t>
        </is>
      </c>
      <c r="L11" s="53" t="n"/>
      <c r="M11" s="53" t="n"/>
      <c r="N11" s="53" t="n"/>
      <c r="O11" s="53" t="n"/>
      <c r="P11" s="53" t="n"/>
      <c r="Q11" s="53" t="n"/>
    </row>
    <row r="12">
      <c r="A12" s="53" t="n">
        <v>230</v>
      </c>
      <c r="B12" s="67" t="inlineStr">
        <is>
          <t>LOPEZ SANCHEZ RUFINO</t>
        </is>
      </c>
      <c r="C12" s="54" t="n">
        <v>1</v>
      </c>
      <c r="D12" s="53" t="inlineStr">
        <is>
          <t xml:space="preserve">15 PTE. ENTRE 7 Y 9 SUR </t>
        </is>
      </c>
      <c r="E12" s="53" t="n">
        <v>2018</v>
      </c>
      <c r="F12" s="53" t="inlineStr">
        <is>
          <t>PAGADO</t>
        </is>
      </c>
      <c r="G12" s="53" t="inlineStr">
        <is>
          <t>PAGADO</t>
        </is>
      </c>
      <c r="H12" s="53" t="inlineStr">
        <is>
          <t>PAGADO</t>
        </is>
      </c>
      <c r="I12" s="53" t="inlineStr">
        <is>
          <t>PAGADO</t>
        </is>
      </c>
      <c r="J12" s="53" t="inlineStr">
        <is>
          <t>PAGADO</t>
        </is>
      </c>
      <c r="K12" s="53" t="inlineStr">
        <is>
          <t>PAGADO</t>
        </is>
      </c>
      <c r="L12" s="53" t="inlineStr">
        <is>
          <t>PAGADO</t>
        </is>
      </c>
      <c r="M12" s="53" t="inlineStr">
        <is>
          <t>PAGADO</t>
        </is>
      </c>
      <c r="N12" s="53" t="n"/>
      <c r="O12" s="53" t="n"/>
      <c r="P12" s="53" t="n"/>
      <c r="Q12" s="53" t="n"/>
    </row>
    <row r="13">
      <c r="A13" s="53" t="n">
        <v>236</v>
      </c>
      <c r="B13" s="67" t="inlineStr">
        <is>
          <t>LOPEZ SANTOS RICARDO</t>
        </is>
      </c>
      <c r="C13" s="54" t="n">
        <v>1</v>
      </c>
      <c r="D13" s="53" t="inlineStr">
        <is>
          <t>15 PTE. ESQ. 7 SUR</t>
        </is>
      </c>
      <c r="E13" s="53" t="n">
        <v>2018</v>
      </c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</row>
    <row r="14">
      <c r="A14" s="53" t="n">
        <v>246</v>
      </c>
      <c r="B14" s="65" t="inlineStr">
        <is>
          <t>ALONSO  PELEZ ANALLELY</t>
        </is>
      </c>
      <c r="C14" s="54" t="n"/>
      <c r="D14" s="53" t="inlineStr">
        <is>
          <t xml:space="preserve">CAMINO REAL SI NUMERO </t>
        </is>
      </c>
      <c r="E14" s="53" t="n">
        <v>2018</v>
      </c>
      <c r="F14" s="53" t="inlineStr">
        <is>
          <t>PAGADO</t>
        </is>
      </c>
      <c r="G14" s="53" t="inlineStr">
        <is>
          <t>PAGADO</t>
        </is>
      </c>
      <c r="H14" s="53" t="inlineStr">
        <is>
          <t>PAGADO</t>
        </is>
      </c>
      <c r="I14" s="53" t="inlineStr">
        <is>
          <t>PAGADO</t>
        </is>
      </c>
      <c r="J14" s="53" t="inlineStr">
        <is>
          <t>PAGADO</t>
        </is>
      </c>
      <c r="K14" s="53" t="inlineStr">
        <is>
          <t>PAGADO</t>
        </is>
      </c>
      <c r="L14" s="53" t="inlineStr">
        <is>
          <t>PAGADO</t>
        </is>
      </c>
      <c r="M14" s="53" t="n"/>
      <c r="N14" s="53" t="n"/>
      <c r="O14" s="53" t="n"/>
      <c r="P14" s="53" t="n"/>
      <c r="Q14" s="53" t="n"/>
    </row>
    <row r="15">
      <c r="A15" s="53" t="n">
        <v>248</v>
      </c>
      <c r="B15" s="67" t="inlineStr">
        <is>
          <t xml:space="preserve">MARTINEZ GONZALEZ JOSE LUIS </t>
        </is>
      </c>
      <c r="C15" s="54" t="n"/>
      <c r="D15" s="53" t="inlineStr">
        <is>
          <t>17 SUR ENTRE 17 PTE. Y CANAL</t>
        </is>
      </c>
      <c r="E15" s="53" t="n">
        <v>2018</v>
      </c>
      <c r="F15" s="53" t="inlineStr">
        <is>
          <t>PAGADO</t>
        </is>
      </c>
      <c r="G15" s="53" t="inlineStr">
        <is>
          <t>PAGADO</t>
        </is>
      </c>
      <c r="H15" s="53" t="inlineStr">
        <is>
          <t>PAGADO</t>
        </is>
      </c>
      <c r="I15" s="53" t="inlineStr">
        <is>
          <t>PAGADO</t>
        </is>
      </c>
      <c r="J15" s="53" t="inlineStr">
        <is>
          <t>PAGADO</t>
        </is>
      </c>
      <c r="K15" s="53" t="inlineStr">
        <is>
          <t>PAGADO</t>
        </is>
      </c>
      <c r="L15" s="53" t="inlineStr">
        <is>
          <t>PAGADO</t>
        </is>
      </c>
      <c r="M15" s="53" t="inlineStr">
        <is>
          <t>PAGADO</t>
        </is>
      </c>
      <c r="N15" s="53" t="n"/>
      <c r="O15" s="53" t="n"/>
      <c r="P15" s="53" t="n"/>
      <c r="Q15" s="53" t="n"/>
    </row>
    <row r="16">
      <c r="A16" s="53" t="n">
        <v>251</v>
      </c>
      <c r="B16" s="67" t="inlineStr">
        <is>
          <t>MARTINEZ RAMIREZ GREGORIA</t>
        </is>
      </c>
      <c r="C16" s="54" t="n">
        <v>1</v>
      </c>
      <c r="D16" s="53" t="inlineStr">
        <is>
          <t xml:space="preserve">15 SUR ENTRE 19 Y 21 PTE. </t>
        </is>
      </c>
      <c r="E16" s="53" t="n">
        <v>2018</v>
      </c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</row>
    <row r="17">
      <c r="A17" s="53" t="n">
        <v>255</v>
      </c>
      <c r="B17" s="67" t="inlineStr">
        <is>
          <t>MENDEZ SANTOS ELADIO</t>
        </is>
      </c>
      <c r="C17" s="54" t="n">
        <v>1</v>
      </c>
      <c r="D17" s="53" t="inlineStr">
        <is>
          <t>17 SUR ENTRE 17 PTE Y CANAL</t>
        </is>
      </c>
      <c r="E17" s="53" t="n">
        <v>2018</v>
      </c>
      <c r="F17" s="53" t="inlineStr">
        <is>
          <t>PAGADO</t>
        </is>
      </c>
      <c r="G17" s="53" t="inlineStr">
        <is>
          <t>PAGADO</t>
        </is>
      </c>
      <c r="H17" s="53" t="inlineStr">
        <is>
          <t>PAGADO</t>
        </is>
      </c>
      <c r="I17" s="53" t="inlineStr">
        <is>
          <t>PAGADO</t>
        </is>
      </c>
      <c r="J17" s="53" t="inlineStr">
        <is>
          <t>PAGADO</t>
        </is>
      </c>
      <c r="K17" s="53" t="inlineStr">
        <is>
          <t>PAGADO</t>
        </is>
      </c>
      <c r="L17" s="53" t="inlineStr">
        <is>
          <t>PAGADO</t>
        </is>
      </c>
      <c r="M17" s="53" t="inlineStr">
        <is>
          <t>PAGADO</t>
        </is>
      </c>
      <c r="N17" s="53" t="inlineStr">
        <is>
          <t>PAGADO</t>
        </is>
      </c>
      <c r="O17" s="53" t="inlineStr">
        <is>
          <t>PAGADO</t>
        </is>
      </c>
      <c r="P17" s="53" t="inlineStr">
        <is>
          <t>PAGADO</t>
        </is>
      </c>
      <c r="Q17" s="53" t="n"/>
    </row>
    <row r="18">
      <c r="A18" s="53" t="n">
        <v>265</v>
      </c>
      <c r="B18" s="67" t="inlineStr">
        <is>
          <t xml:space="preserve">MONTIEL ROMAN FELIPE </t>
        </is>
      </c>
      <c r="C18" s="54" t="n">
        <v>1</v>
      </c>
      <c r="D18" s="53" t="inlineStr">
        <is>
          <t xml:space="preserve">15 SUR ENTRE 19 Y 21 PTE. </t>
        </is>
      </c>
      <c r="E18" s="53" t="n">
        <v>2018</v>
      </c>
      <c r="F18" s="53" t="inlineStr">
        <is>
          <t>PAGADO</t>
        </is>
      </c>
      <c r="G18" s="53" t="inlineStr">
        <is>
          <t>PAGADO</t>
        </is>
      </c>
      <c r="H18" s="53" t="inlineStr">
        <is>
          <t>PAGADO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>
      <c r="A19" s="53" t="n">
        <v>270</v>
      </c>
      <c r="B19" s="67" t="inlineStr">
        <is>
          <t>MONTIEL ROMAN SUSANA</t>
        </is>
      </c>
      <c r="C19" s="54" t="n">
        <v>1</v>
      </c>
      <c r="D19" s="53" t="inlineStr">
        <is>
          <t xml:space="preserve">19 PTE. ENTRE 11 Y 13 PTE. </t>
        </is>
      </c>
      <c r="E19" s="53" t="n">
        <v>2018</v>
      </c>
      <c r="F19" s="53" t="inlineStr">
        <is>
          <t>PAGADO</t>
        </is>
      </c>
      <c r="G19" s="53" t="inlineStr">
        <is>
          <t>PAGADO</t>
        </is>
      </c>
      <c r="H19" s="53" t="inlineStr">
        <is>
          <t>PAGADO</t>
        </is>
      </c>
      <c r="I19" s="53" t="inlineStr">
        <is>
          <t>PAGADO</t>
        </is>
      </c>
      <c r="J19" s="53" t="inlineStr">
        <is>
          <t>PAGADO</t>
        </is>
      </c>
      <c r="K19" s="53" t="inlineStr">
        <is>
          <t>PAGADO</t>
        </is>
      </c>
      <c r="L19" s="53" t="inlineStr">
        <is>
          <t>PAGADO</t>
        </is>
      </c>
      <c r="M19" s="53" t="inlineStr">
        <is>
          <t>PAGADO</t>
        </is>
      </c>
      <c r="N19" s="53" t="inlineStr">
        <is>
          <t>PAGADO</t>
        </is>
      </c>
      <c r="O19" s="53" t="n"/>
      <c r="P19" s="53" t="n"/>
      <c r="Q19" s="53" t="n"/>
    </row>
    <row r="20">
      <c r="A20" s="53" t="n">
        <v>275</v>
      </c>
      <c r="B20" s="67" t="inlineStr">
        <is>
          <t>MORALES AGUILERA ANA ELSA</t>
        </is>
      </c>
      <c r="C20" s="54" t="n">
        <v>1</v>
      </c>
      <c r="D20" s="53" t="inlineStr">
        <is>
          <t>15 SUR ENTRE 17 PTE. Y CANAL</t>
        </is>
      </c>
      <c r="E20" s="53" t="n">
        <v>2018</v>
      </c>
      <c r="F20" s="53" t="inlineStr">
        <is>
          <t>PAGADO</t>
        </is>
      </c>
      <c r="G20" s="53" t="inlineStr">
        <is>
          <t>PAGADO</t>
        </is>
      </c>
      <c r="H20" s="53" t="inlineStr">
        <is>
          <t>PAGADO</t>
        </is>
      </c>
      <c r="I20" s="53" t="inlineStr">
        <is>
          <t>PAGADO</t>
        </is>
      </c>
      <c r="J20" s="53" t="inlineStr">
        <is>
          <t>PAGADO</t>
        </is>
      </c>
      <c r="K20" s="53" t="inlineStr">
        <is>
          <t>PAGADO</t>
        </is>
      </c>
      <c r="L20" s="53" t="n"/>
      <c r="M20" s="53" t="n"/>
      <c r="N20" s="53" t="n"/>
      <c r="O20" s="53" t="n"/>
      <c r="P20" s="53" t="n"/>
      <c r="Q20" s="53" t="n"/>
    </row>
    <row r="21">
      <c r="A21" s="53" t="n">
        <v>280</v>
      </c>
      <c r="B21" s="66" t="inlineStr">
        <is>
          <t xml:space="preserve">MORO ORTIZ INES </t>
        </is>
      </c>
      <c r="C21" s="54" t="n">
        <v>1</v>
      </c>
      <c r="D21" s="53" t="inlineStr">
        <is>
          <t>15 PTE. ENTRE 11 Y 13 SUR</t>
        </is>
      </c>
      <c r="E21" s="53" t="n">
        <v>2018</v>
      </c>
      <c r="F21" s="53" t="inlineStr">
        <is>
          <t>PAGADO</t>
        </is>
      </c>
      <c r="G21" s="53" t="inlineStr">
        <is>
          <t>PAGADO</t>
        </is>
      </c>
      <c r="H21" s="53" t="inlineStr">
        <is>
          <t>PAGADO</t>
        </is>
      </c>
      <c r="I21" s="53" t="inlineStr">
        <is>
          <t>PAGADO</t>
        </is>
      </c>
      <c r="J21" s="53" t="inlineStr">
        <is>
          <t>PAGADO</t>
        </is>
      </c>
      <c r="K21" s="53" t="inlineStr">
        <is>
          <t>PAGADO</t>
        </is>
      </c>
      <c r="L21" s="53" t="inlineStr">
        <is>
          <t>PAGADO</t>
        </is>
      </c>
      <c r="M21" s="53" t="inlineStr">
        <is>
          <t>PAGADO</t>
        </is>
      </c>
      <c r="N21" s="53" t="n"/>
      <c r="O21" s="53" t="n"/>
      <c r="P21" s="53" t="n"/>
      <c r="Q21" s="53" t="n"/>
    </row>
    <row r="22">
      <c r="A22" s="53" t="n">
        <v>290</v>
      </c>
      <c r="B22" s="67" t="inlineStr">
        <is>
          <t>NIÑO ROMERO NOE</t>
        </is>
      </c>
      <c r="C22" s="54" t="n">
        <v>1</v>
      </c>
      <c r="D22" s="53" t="inlineStr">
        <is>
          <t>DIAGONAL PREPA</t>
        </is>
      </c>
      <c r="E22" s="53" t="n">
        <v>2018</v>
      </c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>
      <c r="A23" s="53" t="n">
        <v>292</v>
      </c>
      <c r="B23" s="67" t="inlineStr">
        <is>
          <t>NOGALES REYES MARGARITA</t>
        </is>
      </c>
      <c r="C23" s="54" t="n">
        <v>1</v>
      </c>
      <c r="D23" s="53" t="inlineStr">
        <is>
          <t xml:space="preserve">15 SUR ENTRE 19 Y 21 PTE. </t>
        </is>
      </c>
      <c r="E23" s="53" t="n">
        <v>2018</v>
      </c>
      <c r="F23" s="53" t="inlineStr">
        <is>
          <t>PAGADO</t>
        </is>
      </c>
      <c r="G23" s="53" t="inlineStr">
        <is>
          <t xml:space="preserve">PAGADO </t>
        </is>
      </c>
      <c r="H23" s="53" t="inlineStr">
        <is>
          <t>PAGADO</t>
        </is>
      </c>
      <c r="I23" s="53" t="inlineStr">
        <is>
          <t>PAGADO</t>
        </is>
      </c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>
      <c r="A24" s="53" t="n">
        <v>296</v>
      </c>
      <c r="B24" s="67" t="inlineStr">
        <is>
          <t>NOTARIO LIMON  CONCEPCION</t>
        </is>
      </c>
      <c r="C24" s="54" t="n">
        <v>1</v>
      </c>
      <c r="D24" s="53" t="inlineStr">
        <is>
          <t xml:space="preserve">17 PTE. Y 13 SUR </t>
        </is>
      </c>
      <c r="E24" s="53" t="n">
        <v>2018</v>
      </c>
      <c r="F24" s="53" t="inlineStr">
        <is>
          <t xml:space="preserve">PAGADO </t>
        </is>
      </c>
      <c r="G24" s="53" t="inlineStr">
        <is>
          <t>PAGADO</t>
        </is>
      </c>
      <c r="H24" s="53" t="inlineStr">
        <is>
          <t>PAGADO</t>
        </is>
      </c>
      <c r="I24" s="53" t="inlineStr">
        <is>
          <t>PAGADO</t>
        </is>
      </c>
      <c r="J24" s="53" t="inlineStr">
        <is>
          <t>PAGADO</t>
        </is>
      </c>
      <c r="K24" s="53" t="inlineStr">
        <is>
          <t>PAGADO</t>
        </is>
      </c>
      <c r="L24" s="53" t="inlineStr">
        <is>
          <t>PAGADO</t>
        </is>
      </c>
      <c r="M24" s="53" t="inlineStr">
        <is>
          <t>PAGADO</t>
        </is>
      </c>
      <c r="N24" s="53" t="inlineStr">
        <is>
          <t>PAGADO</t>
        </is>
      </c>
      <c r="O24" s="53" t="n"/>
      <c r="P24" s="53" t="n"/>
      <c r="Q24" s="53" t="n"/>
    </row>
    <row r="25">
      <c r="A25" s="53" t="n">
        <v>297</v>
      </c>
      <c r="B25" s="67" t="inlineStr">
        <is>
          <t xml:space="preserve">PELAEZ VALENTIN ALEJANDRA ISAMAR </t>
        </is>
      </c>
      <c r="C25" s="54" t="n"/>
      <c r="D25" s="53" t="inlineStr">
        <is>
          <t xml:space="preserve">17 SUR 1702 A </t>
        </is>
      </c>
      <c r="E25" s="53" t="n">
        <v>2018</v>
      </c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>
      <c r="A26" s="53" t="n">
        <v>308</v>
      </c>
      <c r="B26" s="67" t="inlineStr">
        <is>
          <t>PELAEZ JIMENEZ  ESTEBAN</t>
        </is>
      </c>
      <c r="C26" s="54" t="n">
        <v>1</v>
      </c>
      <c r="D26" s="53" t="inlineStr">
        <is>
          <t xml:space="preserve">13 PTE ENTRE 17 Y 19 SUR </t>
        </is>
      </c>
      <c r="E26" s="53" t="n">
        <v>2018</v>
      </c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>
      <c r="A27" s="53" t="n">
        <v>316</v>
      </c>
      <c r="B27" s="67" t="inlineStr">
        <is>
          <t>PELAEZ JUREZ JOSE LUIS</t>
        </is>
      </c>
      <c r="C27" s="54" t="n">
        <v>1</v>
      </c>
      <c r="D27" s="53" t="inlineStr">
        <is>
          <t>17 SUR ENTRE 11 Y 13 PTE.</t>
        </is>
      </c>
      <c r="E27" s="53" t="n">
        <v>2018</v>
      </c>
      <c r="F27" s="53" t="inlineStr">
        <is>
          <t>PAGADO</t>
        </is>
      </c>
      <c r="G27" s="53" t="inlineStr">
        <is>
          <t>PAGADO</t>
        </is>
      </c>
      <c r="H27" s="53" t="inlineStr">
        <is>
          <t>PAGADO</t>
        </is>
      </c>
      <c r="I27" s="53" t="inlineStr">
        <is>
          <t>PAGADO</t>
        </is>
      </c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>
      <c r="A28" s="53" t="n">
        <v>326</v>
      </c>
      <c r="B28" s="67" t="inlineStr">
        <is>
          <t>PERALTA TENTLE JUAN</t>
        </is>
      </c>
      <c r="C28" s="54" t="n">
        <v>1</v>
      </c>
      <c r="D28" s="53" t="n"/>
      <c r="E28" s="53" t="n">
        <v>2018</v>
      </c>
      <c r="F28" s="53" t="inlineStr">
        <is>
          <t>PAGADO</t>
        </is>
      </c>
      <c r="G28" s="53" t="inlineStr">
        <is>
          <t>PAGADO</t>
        </is>
      </c>
      <c r="H28" s="53" t="inlineStr">
        <is>
          <t>PAGADO</t>
        </is>
      </c>
      <c r="I28" s="53" t="inlineStr">
        <is>
          <t>PAGADO</t>
        </is>
      </c>
      <c r="J28" s="53" t="inlineStr">
        <is>
          <t>PAGADO</t>
        </is>
      </c>
      <c r="K28" s="53" t="inlineStr">
        <is>
          <t>PAGADO</t>
        </is>
      </c>
      <c r="L28" s="53" t="inlineStr">
        <is>
          <t>PAGADO</t>
        </is>
      </c>
      <c r="M28" s="53" t="n"/>
      <c r="N28" s="53" t="n"/>
      <c r="O28" s="53" t="n"/>
      <c r="P28" s="53" t="n"/>
      <c r="Q28" s="53" t="n"/>
    </row>
    <row r="29">
      <c r="A29" s="53" t="n">
        <v>334</v>
      </c>
      <c r="B29" s="67" t="inlineStr">
        <is>
          <t xml:space="preserve">RAMIREZ RODRIGUEZ SANDRA </t>
        </is>
      </c>
      <c r="C29" s="54" t="n"/>
      <c r="D29" s="53" t="inlineStr">
        <is>
          <t>15 SUR ENTRE 15 Y 17 PTE.</t>
        </is>
      </c>
      <c r="E29" s="53" t="n">
        <v>2018</v>
      </c>
      <c r="F29" s="53" t="inlineStr">
        <is>
          <t>PAGADO</t>
        </is>
      </c>
      <c r="G29" s="53" t="inlineStr">
        <is>
          <t>PAGADO</t>
        </is>
      </c>
      <c r="H29" s="53" t="inlineStr">
        <is>
          <t>PAGADO</t>
        </is>
      </c>
      <c r="I29" s="53" t="inlineStr">
        <is>
          <t>PAGADO</t>
        </is>
      </c>
      <c r="J29" s="53" t="inlineStr">
        <is>
          <t>PAGADO</t>
        </is>
      </c>
      <c r="K29" s="53" t="inlineStr">
        <is>
          <t>PAGADO</t>
        </is>
      </c>
      <c r="L29" s="53" t="inlineStr">
        <is>
          <t>PAGADO</t>
        </is>
      </c>
      <c r="M29" s="53" t="inlineStr">
        <is>
          <t>PAGADO</t>
        </is>
      </c>
      <c r="N29" s="53" t="inlineStr">
        <is>
          <t>PAGADO</t>
        </is>
      </c>
      <c r="O29" s="53" t="n"/>
      <c r="P29" s="53" t="n"/>
      <c r="Q29" s="53" t="n"/>
    </row>
    <row r="30">
      <c r="A30" s="53" t="n">
        <v>337</v>
      </c>
      <c r="B30" s="67" t="inlineStr">
        <is>
          <t>REYES CARRERA FRANCISCO</t>
        </is>
      </c>
      <c r="C30" s="54" t="n">
        <v>1</v>
      </c>
      <c r="D30" s="53" t="inlineStr">
        <is>
          <t>13 PTE. NO. 1303 ENTRE 15 Y 17 PTE.</t>
        </is>
      </c>
      <c r="E30" s="53" t="n">
        <v>2018</v>
      </c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>
      <c r="A31" s="53" t="n">
        <v>342</v>
      </c>
      <c r="B31" s="67" t="inlineStr">
        <is>
          <t xml:space="preserve">RODRIGUEZ AVELINO JOSE FABIAN </t>
        </is>
      </c>
      <c r="C31" s="54" t="n"/>
      <c r="D31" s="53" t="inlineStr">
        <is>
          <t>7 SUR ENTRE 19 Y 21 PTE</t>
        </is>
      </c>
      <c r="E31" s="53" t="n">
        <v>2018</v>
      </c>
      <c r="F31" s="53" t="inlineStr">
        <is>
          <t>PAGADO</t>
        </is>
      </c>
      <c r="G31" s="53" t="inlineStr">
        <is>
          <t>PAGADO</t>
        </is>
      </c>
      <c r="H31" s="53" t="inlineStr">
        <is>
          <t>PAGADO</t>
        </is>
      </c>
      <c r="I31" s="53" t="inlineStr">
        <is>
          <t>PAGADO</t>
        </is>
      </c>
      <c r="J31" s="53" t="inlineStr">
        <is>
          <t>PAGADO</t>
        </is>
      </c>
      <c r="K31" s="53" t="inlineStr">
        <is>
          <t>PAGADO</t>
        </is>
      </c>
      <c r="L31" s="53" t="n"/>
      <c r="M31" s="53" t="n"/>
      <c r="N31" s="53" t="n"/>
      <c r="O31" s="53" t="n"/>
      <c r="P31" s="53" t="n"/>
      <c r="Q31" s="53" t="n"/>
    </row>
    <row r="32">
      <c r="A32" s="53" t="n">
        <v>343</v>
      </c>
      <c r="B32" s="67" t="inlineStr">
        <is>
          <t>MONTIEL JIMENEZ OSCAR</t>
        </is>
      </c>
      <c r="C32" s="54" t="n"/>
      <c r="D32" s="53" t="n"/>
      <c r="E32" s="53" t="n">
        <v>2018</v>
      </c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>
      <c r="A33" s="53" t="n">
        <v>348</v>
      </c>
      <c r="B33" s="67" t="inlineStr">
        <is>
          <t>RODRIGUEZ DOROTEO CRISTOBAL</t>
        </is>
      </c>
      <c r="C33" s="54" t="n">
        <v>1</v>
      </c>
      <c r="D33" s="53" t="inlineStr">
        <is>
          <t>21 PONIENTE ENTRE 13 Y 15 SUR</t>
        </is>
      </c>
      <c r="E33" s="53" t="n">
        <v>2018</v>
      </c>
      <c r="F33" s="53" t="inlineStr">
        <is>
          <t>PAGADO</t>
        </is>
      </c>
      <c r="G33" s="53" t="inlineStr">
        <is>
          <t>PAGADO</t>
        </is>
      </c>
      <c r="H33" s="53" t="inlineStr">
        <is>
          <t>PAGADO</t>
        </is>
      </c>
      <c r="I33" s="53" t="inlineStr">
        <is>
          <t>PAGADO</t>
        </is>
      </c>
      <c r="J33" s="53" t="inlineStr">
        <is>
          <t>PAGADO</t>
        </is>
      </c>
      <c r="K33" s="53" t="inlineStr">
        <is>
          <t>PAGADO</t>
        </is>
      </c>
      <c r="L33" s="53" t="n"/>
      <c r="M33" s="53" t="n"/>
      <c r="N33" s="53" t="n"/>
      <c r="O33" s="53" t="n"/>
      <c r="P33" s="53" t="n"/>
      <c r="Q33" s="53" t="n"/>
    </row>
    <row r="34">
      <c r="A34" s="53" t="n">
        <v>360</v>
      </c>
      <c r="B34" s="67" t="inlineStr">
        <is>
          <t>RODRIGUEZ JIMENEZ  JOSE RAUL</t>
        </is>
      </c>
      <c r="C34" s="54" t="n"/>
      <c r="D34" s="53" t="inlineStr">
        <is>
          <t>13 PONIENTE ESQUINA 17 SUR</t>
        </is>
      </c>
      <c r="E34" s="53" t="n">
        <v>2018</v>
      </c>
      <c r="F34" s="53" t="inlineStr">
        <is>
          <t>PAGADO</t>
        </is>
      </c>
      <c r="G34" s="53" t="inlineStr">
        <is>
          <t xml:space="preserve">PAGADO </t>
        </is>
      </c>
      <c r="H34" s="53" t="inlineStr">
        <is>
          <t>PAGADO</t>
        </is>
      </c>
      <c r="I34" s="53" t="inlineStr">
        <is>
          <t>PAGADO</t>
        </is>
      </c>
      <c r="J34" s="53" t="inlineStr">
        <is>
          <t>PAGADO</t>
        </is>
      </c>
      <c r="K34" s="53" t="inlineStr">
        <is>
          <t>PAGADO</t>
        </is>
      </c>
      <c r="L34" s="53" t="inlineStr">
        <is>
          <t>PAGADO</t>
        </is>
      </c>
      <c r="M34" s="53" t="inlineStr">
        <is>
          <t>PAGADO</t>
        </is>
      </c>
      <c r="N34" s="53" t="inlineStr">
        <is>
          <t>PAGADO</t>
        </is>
      </c>
      <c r="O34" s="53" t="n"/>
      <c r="P34" s="53" t="n"/>
      <c r="Q34" s="53" t="n"/>
    </row>
    <row r="35">
      <c r="A35" s="53" t="n">
        <v>362</v>
      </c>
      <c r="B35" s="67" t="inlineStr">
        <is>
          <t>RODRIGUEZ LOPEZ HORTENCIA</t>
        </is>
      </c>
      <c r="C35" s="54" t="n">
        <v>1</v>
      </c>
      <c r="D35" s="53" t="inlineStr">
        <is>
          <t>15 PTE ENTRE 21 SUR Y PREPA</t>
        </is>
      </c>
      <c r="E35" s="53" t="n">
        <v>2018</v>
      </c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</row>
    <row r="36">
      <c r="A36" s="53" t="n">
        <v>379</v>
      </c>
      <c r="B36" s="67" t="inlineStr">
        <is>
          <t xml:space="preserve">RODRIGUEZ PELAEZ KARINA </t>
        </is>
      </c>
      <c r="C36" s="54" t="n"/>
      <c r="D36" s="53" t="inlineStr">
        <is>
          <t xml:space="preserve">17 PTE. ENTRE 13 Y 15 SUR </t>
        </is>
      </c>
      <c r="E36" s="53" t="n">
        <v>2018</v>
      </c>
      <c r="F36" s="53" t="inlineStr">
        <is>
          <t>PAGADO</t>
        </is>
      </c>
      <c r="G36" s="53" t="inlineStr">
        <is>
          <t>PAGADO</t>
        </is>
      </c>
      <c r="H36" s="53" t="inlineStr">
        <is>
          <t>PAGADO</t>
        </is>
      </c>
      <c r="I36" s="53" t="inlineStr">
        <is>
          <t>PAGADO</t>
        </is>
      </c>
      <c r="J36" s="53" t="inlineStr">
        <is>
          <t>PAGADO</t>
        </is>
      </c>
      <c r="K36" s="53" t="inlineStr">
        <is>
          <t>PAGADO</t>
        </is>
      </c>
      <c r="L36" s="53" t="inlineStr">
        <is>
          <t>PAGADO</t>
        </is>
      </c>
      <c r="M36" s="53" t="inlineStr">
        <is>
          <t>PAGADO</t>
        </is>
      </c>
      <c r="N36" s="53" t="inlineStr">
        <is>
          <t>PAGADO</t>
        </is>
      </c>
      <c r="O36" s="53" t="inlineStr">
        <is>
          <t>PAGADO</t>
        </is>
      </c>
      <c r="P36" s="53" t="n"/>
      <c r="Q36" s="53" t="n"/>
    </row>
    <row r="37">
      <c r="A37" s="53" t="n">
        <v>381</v>
      </c>
      <c r="B37" s="67" t="inlineStr">
        <is>
          <t>RODRIGUEZ PELAEZ MARICELA</t>
        </is>
      </c>
      <c r="C37" s="54" t="n"/>
      <c r="D37" s="53" t="inlineStr">
        <is>
          <t xml:space="preserve">17 PTE. ENTRE 13 Y 15 SUR </t>
        </is>
      </c>
      <c r="E37" s="53" t="n">
        <v>2018</v>
      </c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</row>
    <row r="38">
      <c r="A38" s="53" t="n">
        <v>383</v>
      </c>
      <c r="B38" s="67" t="inlineStr">
        <is>
          <t>RODRIGUEZ RODRIGUEZ ANGEL</t>
        </is>
      </c>
      <c r="C38" s="54" t="n">
        <v>1</v>
      </c>
      <c r="D38" s="53" t="inlineStr">
        <is>
          <t>13 SUR ENTRE 13 Y 15 PTE.</t>
        </is>
      </c>
      <c r="E38" s="53" t="n">
        <v>2018</v>
      </c>
      <c r="F38" s="53" t="inlineStr">
        <is>
          <t>PAGADO</t>
        </is>
      </c>
      <c r="G38" s="53" t="inlineStr">
        <is>
          <t>PAGADO</t>
        </is>
      </c>
      <c r="H38" s="53" t="inlineStr">
        <is>
          <t>PAGADO</t>
        </is>
      </c>
      <c r="I38" s="53" t="inlineStr">
        <is>
          <t>PAGADO</t>
        </is>
      </c>
      <c r="J38" s="53" t="inlineStr">
        <is>
          <t>PAGADO</t>
        </is>
      </c>
      <c r="K38" s="53" t="inlineStr">
        <is>
          <t>PAGADO</t>
        </is>
      </c>
      <c r="L38" s="53" t="n"/>
      <c r="M38" s="53" t="n"/>
      <c r="N38" s="53" t="n"/>
      <c r="O38" s="53" t="n"/>
      <c r="P38" s="53" t="n"/>
      <c r="Q38" s="53" t="n"/>
      <c r="R38" s="93" t="inlineStr">
        <is>
          <t>PAGO 6 INASISTENCIAS, PAGO 4 MAS INASISTENCIAS DE JULIO A OCTUBRE 2017.</t>
        </is>
      </c>
    </row>
    <row r="39">
      <c r="A39" s="53" t="n">
        <v>384</v>
      </c>
      <c r="B39" s="67" t="inlineStr">
        <is>
          <t>RODRIGUEZ RODRIGUEZ DELFINO</t>
        </is>
      </c>
      <c r="C39" s="54" t="n">
        <v>3</v>
      </c>
      <c r="D39" s="53" t="inlineStr">
        <is>
          <t xml:space="preserve">15 SUR ENTRE 11 Y 13 PTE. </t>
        </is>
      </c>
      <c r="E39" s="53" t="n">
        <v>2018</v>
      </c>
      <c r="F39" s="53" t="inlineStr">
        <is>
          <t>PAGADO</t>
        </is>
      </c>
      <c r="G39" s="53" t="inlineStr">
        <is>
          <t>PAGADO</t>
        </is>
      </c>
      <c r="H39" s="53" t="inlineStr">
        <is>
          <t>PAGADO</t>
        </is>
      </c>
      <c r="I39" s="53" t="inlineStr">
        <is>
          <t>PAGADO</t>
        </is>
      </c>
      <c r="J39" s="53" t="inlineStr">
        <is>
          <t>PAGADO</t>
        </is>
      </c>
      <c r="K39" s="53" t="inlineStr">
        <is>
          <t>PAGADO</t>
        </is>
      </c>
      <c r="L39" s="53" t="inlineStr">
        <is>
          <t>PAGADO</t>
        </is>
      </c>
      <c r="M39" s="53" t="inlineStr">
        <is>
          <t>PAGADO</t>
        </is>
      </c>
      <c r="N39" s="53" t="inlineStr">
        <is>
          <t>PAGADO</t>
        </is>
      </c>
      <c r="O39" s="53" t="n"/>
      <c r="P39" s="53" t="n"/>
      <c r="Q39" s="53" t="n"/>
    </row>
    <row r="40">
      <c r="A40" s="53" t="n">
        <v>395</v>
      </c>
      <c r="B40" s="67" t="inlineStr">
        <is>
          <t>RODRIGUEZ SANTOS JOSE LUIS</t>
        </is>
      </c>
      <c r="C40" s="54" t="n"/>
      <c r="D40" s="53" t="inlineStr">
        <is>
          <t xml:space="preserve">11 SUR ENTRE 15 Y 17 PTE. </t>
        </is>
      </c>
      <c r="E40" s="53" t="n">
        <v>2018</v>
      </c>
      <c r="F40" s="53" t="inlineStr">
        <is>
          <t>PAGADO</t>
        </is>
      </c>
      <c r="G40" s="53" t="inlineStr">
        <is>
          <t>PAGADO</t>
        </is>
      </c>
      <c r="H40" s="53" t="inlineStr">
        <is>
          <t>PAGADO</t>
        </is>
      </c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</row>
    <row r="41">
      <c r="A41" s="53" t="n">
        <v>396</v>
      </c>
      <c r="B41" s="65" t="inlineStr">
        <is>
          <t>ROMERO LOPEZ VANESA</t>
        </is>
      </c>
      <c r="C41" s="54" t="n"/>
      <c r="D41" s="53" t="inlineStr">
        <is>
          <t>CALLE 7 SUR NO 1701</t>
        </is>
      </c>
      <c r="E41" s="53" t="n">
        <v>2018</v>
      </c>
      <c r="F41" s="53" t="inlineStr">
        <is>
          <t>PAGADO</t>
        </is>
      </c>
      <c r="G41" s="53" t="inlineStr">
        <is>
          <t>PAGADO</t>
        </is>
      </c>
      <c r="H41" s="53" t="inlineStr">
        <is>
          <t>PAGADO</t>
        </is>
      </c>
      <c r="I41" s="53" t="inlineStr">
        <is>
          <t>PAGADO</t>
        </is>
      </c>
      <c r="J41" s="53" t="inlineStr">
        <is>
          <t>PAGADO</t>
        </is>
      </c>
      <c r="K41" s="53" t="inlineStr">
        <is>
          <t>PAGADO</t>
        </is>
      </c>
      <c r="L41" s="53" t="inlineStr">
        <is>
          <t>PAGADO</t>
        </is>
      </c>
      <c r="M41" s="53" t="n"/>
      <c r="N41" s="53" t="n"/>
      <c r="O41" s="53" t="n"/>
      <c r="P41" s="53" t="n"/>
      <c r="Q41" s="53" t="n"/>
    </row>
    <row r="42">
      <c r="A42" s="53" t="n">
        <v>409</v>
      </c>
      <c r="B42" s="67" t="inlineStr">
        <is>
          <t>ROMERO JUAREZ ANDRES</t>
        </is>
      </c>
      <c r="C42" s="54" t="n">
        <v>1</v>
      </c>
      <c r="D42" s="53" t="inlineStr">
        <is>
          <t>PRIVADA 7 SUR ENTRE 11Y 17 PTE.</t>
        </is>
      </c>
      <c r="E42" s="53" t="n">
        <v>2018</v>
      </c>
      <c r="F42" s="53" t="inlineStr">
        <is>
          <t>PAGADO</t>
        </is>
      </c>
      <c r="G42" s="53" t="inlineStr">
        <is>
          <t>PAGADO</t>
        </is>
      </c>
      <c r="H42" s="53" t="inlineStr">
        <is>
          <t>PAGADO</t>
        </is>
      </c>
      <c r="I42" s="53" t="inlineStr">
        <is>
          <t>PAGADO</t>
        </is>
      </c>
      <c r="J42" s="53" t="inlineStr">
        <is>
          <t>PAGADO</t>
        </is>
      </c>
      <c r="K42" s="53" t="inlineStr">
        <is>
          <t>PAGADO</t>
        </is>
      </c>
      <c r="L42" s="53" t="inlineStr">
        <is>
          <t>PAGADO</t>
        </is>
      </c>
      <c r="M42" s="53" t="n"/>
      <c r="N42" s="53" t="n"/>
      <c r="O42" s="53" t="n"/>
      <c r="P42" s="53" t="n"/>
      <c r="Q42" s="53" t="n"/>
      <c r="R42" s="93" t="inlineStr">
        <is>
          <t>MULTAS PAGADAS</t>
        </is>
      </c>
    </row>
    <row r="43">
      <c r="A43" s="53" t="n">
        <v>410</v>
      </c>
      <c r="B43" s="67" t="inlineStr">
        <is>
          <t xml:space="preserve">ROMERO JUAREZ JOSE LUIS </t>
        </is>
      </c>
      <c r="C43" s="54" t="n">
        <v>1</v>
      </c>
      <c r="D43" s="53" t="inlineStr">
        <is>
          <t>PRIVADA 7 SUR ENTRE 15 Y 17 PTE.</t>
        </is>
      </c>
      <c r="E43" s="53" t="n">
        <v>2018</v>
      </c>
      <c r="F43" s="53" t="inlineStr">
        <is>
          <t>PAGADO</t>
        </is>
      </c>
      <c r="G43" s="53" t="inlineStr">
        <is>
          <t>PAGADO</t>
        </is>
      </c>
      <c r="H43" s="53" t="inlineStr">
        <is>
          <t>PAGADO</t>
        </is>
      </c>
      <c r="I43" s="53" t="inlineStr">
        <is>
          <t>PAGADO</t>
        </is>
      </c>
      <c r="J43" s="53" t="inlineStr">
        <is>
          <t>PAGADO</t>
        </is>
      </c>
      <c r="K43" s="53" t="inlineStr">
        <is>
          <t>PAGADO</t>
        </is>
      </c>
      <c r="L43" s="53" t="inlineStr">
        <is>
          <t>PAGADO</t>
        </is>
      </c>
      <c r="M43" s="53" t="inlineStr">
        <is>
          <t>PAGADO</t>
        </is>
      </c>
      <c r="N43" s="53" t="inlineStr">
        <is>
          <t>PAGADO</t>
        </is>
      </c>
      <c r="O43" s="53" t="n"/>
      <c r="P43" s="53" t="n"/>
      <c r="Q43" s="53" t="n"/>
    </row>
    <row r="44">
      <c r="A44" s="53" t="n">
        <v>424</v>
      </c>
      <c r="B44" s="67" t="inlineStr">
        <is>
          <t>ROSAS SANCHEZ GUADALUPE</t>
        </is>
      </c>
      <c r="C44" s="54" t="n">
        <v>1</v>
      </c>
      <c r="D44" s="53" t="inlineStr">
        <is>
          <t xml:space="preserve">PRIVADA 9 SUR ENTRE 7 SUR </t>
        </is>
      </c>
      <c r="E44" s="53" t="n">
        <v>2018</v>
      </c>
      <c r="F44" s="53" t="inlineStr">
        <is>
          <t>PAGADO</t>
        </is>
      </c>
      <c r="G44" s="53" t="inlineStr">
        <is>
          <t>PAGADO</t>
        </is>
      </c>
      <c r="H44" s="53" t="inlineStr">
        <is>
          <t>PAGADO</t>
        </is>
      </c>
      <c r="I44" s="53" t="inlineStr">
        <is>
          <t>PAGADO</t>
        </is>
      </c>
      <c r="J44" s="53" t="inlineStr">
        <is>
          <t>PAGADO</t>
        </is>
      </c>
      <c r="K44" s="53" t="inlineStr">
        <is>
          <t>PAGADO</t>
        </is>
      </c>
      <c r="L44" s="53" t="inlineStr">
        <is>
          <t>PAGADO</t>
        </is>
      </c>
      <c r="M44" s="53" t="inlineStr">
        <is>
          <t>PAGADO</t>
        </is>
      </c>
      <c r="N44" s="53" t="inlineStr">
        <is>
          <t>PAGADO</t>
        </is>
      </c>
      <c r="O44" s="53" t="n"/>
      <c r="P44" s="53" t="n"/>
      <c r="Q44" s="53" t="n"/>
    </row>
    <row r="45">
      <c r="A45" s="53" t="n">
        <v>429</v>
      </c>
      <c r="B45" s="67" t="inlineStr">
        <is>
          <t>ROSAS ALEJO VERONICA</t>
        </is>
      </c>
      <c r="C45" s="54" t="n">
        <v>1</v>
      </c>
      <c r="D45" s="53" t="inlineStr">
        <is>
          <t xml:space="preserve">19 PTE. ENTRE 13 Y 15 SUR </t>
        </is>
      </c>
      <c r="E45" s="53" t="n">
        <v>2018</v>
      </c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</row>
    <row r="46">
      <c r="A46" s="53" t="n">
        <v>439</v>
      </c>
      <c r="B46" s="67" t="inlineStr">
        <is>
          <t>ROSAS POZOS OSCAR</t>
        </is>
      </c>
      <c r="C46" s="54" t="n">
        <v>1</v>
      </c>
      <c r="D46" s="53" t="inlineStr">
        <is>
          <t>PRIVADA DE LA 15 PTE. ENTRE 17 Y 19 SUR</t>
        </is>
      </c>
      <c r="E46" s="53" t="n">
        <v>2018</v>
      </c>
      <c r="F46" s="53" t="inlineStr">
        <is>
          <t>PAGADO</t>
        </is>
      </c>
      <c r="G46" s="53" t="inlineStr">
        <is>
          <t>PAGADO</t>
        </is>
      </c>
      <c r="H46" s="53" t="inlineStr">
        <is>
          <t>PAGADO</t>
        </is>
      </c>
      <c r="I46" s="53" t="inlineStr">
        <is>
          <t>PAGADO</t>
        </is>
      </c>
      <c r="J46" s="53" t="inlineStr">
        <is>
          <t>PAGADO</t>
        </is>
      </c>
      <c r="K46" s="53" t="inlineStr">
        <is>
          <t>PAGADO</t>
        </is>
      </c>
      <c r="L46" s="53" t="inlineStr">
        <is>
          <t>PAGADO</t>
        </is>
      </c>
      <c r="M46" s="53" t="n"/>
      <c r="N46" s="53" t="n"/>
      <c r="O46" s="53" t="n"/>
      <c r="P46" s="53" t="n"/>
      <c r="Q46" s="53" t="n"/>
    </row>
    <row r="47">
      <c r="A47" s="53" t="n">
        <v>454</v>
      </c>
      <c r="B47" s="67" t="inlineStr">
        <is>
          <t>ROSAS SALAS JUAN</t>
        </is>
      </c>
      <c r="C47" s="54" t="n">
        <v>1</v>
      </c>
      <c r="D47" s="53" t="inlineStr">
        <is>
          <t>13 SUR ENTRE 15 Y 17 PTE.</t>
        </is>
      </c>
      <c r="E47" s="53" t="n">
        <v>2018</v>
      </c>
      <c r="F47" s="53" t="inlineStr">
        <is>
          <t>PAGADO</t>
        </is>
      </c>
      <c r="G47" s="53" t="inlineStr">
        <is>
          <t>PAGADO</t>
        </is>
      </c>
      <c r="H47" s="53" t="inlineStr">
        <is>
          <t>PAGADO</t>
        </is>
      </c>
      <c r="I47" s="53" t="inlineStr">
        <is>
          <t>PAGADO</t>
        </is>
      </c>
      <c r="J47" s="53" t="inlineStr">
        <is>
          <t>PAGADO</t>
        </is>
      </c>
      <c r="K47" s="53" t="inlineStr">
        <is>
          <t>PAGADO</t>
        </is>
      </c>
      <c r="L47" s="53" t="inlineStr">
        <is>
          <t>PAGADO</t>
        </is>
      </c>
      <c r="M47" s="53" t="inlineStr">
        <is>
          <t>PAGADO</t>
        </is>
      </c>
      <c r="N47" s="53" t="inlineStr">
        <is>
          <t>PAGADO</t>
        </is>
      </c>
      <c r="O47" s="53" t="inlineStr">
        <is>
          <t>PAGADO</t>
        </is>
      </c>
      <c r="P47" s="53" t="inlineStr">
        <is>
          <t>PAGADO</t>
        </is>
      </c>
      <c r="Q47" s="53" t="inlineStr">
        <is>
          <t>PAGADO</t>
        </is>
      </c>
    </row>
    <row r="48">
      <c r="A48" s="53" t="n">
        <v>457</v>
      </c>
      <c r="B48" s="67" t="inlineStr">
        <is>
          <t>ROSAS SALAS TERESA</t>
        </is>
      </c>
      <c r="C48" s="54" t="n">
        <v>1</v>
      </c>
      <c r="D48" s="53" t="inlineStr">
        <is>
          <t>13 SUR NO. 1903</t>
        </is>
      </c>
      <c r="E48" s="53" t="n">
        <v>2018</v>
      </c>
      <c r="F48" s="53" t="inlineStr">
        <is>
          <t>PAGADO</t>
        </is>
      </c>
      <c r="G48" s="53" t="inlineStr">
        <is>
          <t>PAGADO</t>
        </is>
      </c>
      <c r="H48" s="53" t="inlineStr">
        <is>
          <t>PAGADO</t>
        </is>
      </c>
      <c r="I48" s="53" t="inlineStr">
        <is>
          <t>PAGADO</t>
        </is>
      </c>
      <c r="J48" s="53" t="inlineStr">
        <is>
          <t>PAGADO</t>
        </is>
      </c>
      <c r="K48" s="53" t="inlineStr">
        <is>
          <t>PAGADO</t>
        </is>
      </c>
      <c r="L48" s="53" t="n"/>
      <c r="M48" s="53" t="n"/>
      <c r="N48" s="53" t="n"/>
      <c r="O48" s="53" t="n"/>
      <c r="P48" s="53" t="n"/>
      <c r="Q48" s="53" t="n"/>
      <c r="R48" s="93" t="inlineStr">
        <is>
          <t>PAGO 11 INASISTENCIAS</t>
        </is>
      </c>
    </row>
    <row r="49">
      <c r="A49" s="53" t="n">
        <v>462</v>
      </c>
      <c r="B49" s="67" t="inlineStr">
        <is>
          <t xml:space="preserve">SALAS JIMENEZ JUAN JOSE </t>
        </is>
      </c>
      <c r="C49" s="54" t="n">
        <v>1</v>
      </c>
      <c r="D49" s="53" t="inlineStr">
        <is>
          <t>11 SUR ENTRE 13 Y 15 PTE.</t>
        </is>
      </c>
      <c r="E49" s="53" t="n">
        <v>2018</v>
      </c>
      <c r="F49" s="53" t="inlineStr">
        <is>
          <t>PAGADO</t>
        </is>
      </c>
      <c r="G49" s="53" t="inlineStr">
        <is>
          <t>PAGADO</t>
        </is>
      </c>
      <c r="H49" s="53" t="inlineStr">
        <is>
          <t>PAGADO</t>
        </is>
      </c>
      <c r="I49" s="53" t="inlineStr">
        <is>
          <t>PAGADO</t>
        </is>
      </c>
      <c r="J49" s="53" t="inlineStr">
        <is>
          <t>PAGADO</t>
        </is>
      </c>
      <c r="K49" s="53" t="n"/>
      <c r="L49" s="53" t="n"/>
      <c r="M49" s="53" t="n"/>
      <c r="N49" s="53" t="n"/>
      <c r="O49" s="53" t="n"/>
      <c r="P49" s="53" t="n"/>
      <c r="Q49" s="53" t="n"/>
      <c r="R49" s="93" t="inlineStr">
        <is>
          <t>PAGO 12 INASISTENCIAS</t>
        </is>
      </c>
    </row>
    <row r="50">
      <c r="A50" s="53" t="n">
        <v>483</v>
      </c>
      <c r="B50" s="67" t="inlineStr">
        <is>
          <t>SANTOS FLORES PEDRO BERNARDINO</t>
        </is>
      </c>
      <c r="C50" s="54" t="n">
        <v>1</v>
      </c>
      <c r="D50" s="53" t="inlineStr">
        <is>
          <t>11 SUR NO. 1508</t>
        </is>
      </c>
      <c r="E50" s="53" t="n">
        <v>2018</v>
      </c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</row>
    <row r="51">
      <c r="A51" s="53" t="n">
        <v>484</v>
      </c>
      <c r="B51" s="67" t="inlineStr">
        <is>
          <t>SANTOS GARCES CAYETANO</t>
        </is>
      </c>
      <c r="C51" s="54" t="n">
        <v>1</v>
      </c>
      <c r="D51" s="53" t="inlineStr">
        <is>
          <t>17 SUR ESQ. 15 PTE-</t>
        </is>
      </c>
      <c r="E51" s="53" t="n">
        <v>2018</v>
      </c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</row>
    <row r="52">
      <c r="A52" s="53" t="n">
        <v>490</v>
      </c>
      <c r="B52" s="67" t="inlineStr">
        <is>
          <t>SANTOS GARCIA PEDRO RAMON</t>
        </is>
      </c>
      <c r="C52" s="54" t="n">
        <v>1</v>
      </c>
      <c r="D52" s="53" t="inlineStr">
        <is>
          <t>11 SUR NO. 1508</t>
        </is>
      </c>
      <c r="E52" s="53" t="n">
        <v>2018</v>
      </c>
      <c r="F52" s="53" t="inlineStr">
        <is>
          <t>PAGADO</t>
        </is>
      </c>
      <c r="G52" s="53" t="inlineStr">
        <is>
          <t>PAGADO</t>
        </is>
      </c>
      <c r="H52" s="53" t="inlineStr">
        <is>
          <t>PAGADO</t>
        </is>
      </c>
      <c r="I52" s="53" t="inlineStr">
        <is>
          <t>PAGADO</t>
        </is>
      </c>
      <c r="J52" s="53" t="inlineStr">
        <is>
          <t>PAGADO</t>
        </is>
      </c>
      <c r="K52" s="53" t="inlineStr">
        <is>
          <t>PAGADO</t>
        </is>
      </c>
      <c r="L52" s="53" t="inlineStr">
        <is>
          <t>PAGADO</t>
        </is>
      </c>
      <c r="M52" s="53" t="n"/>
      <c r="N52" s="53" t="n"/>
      <c r="O52" s="53" t="n"/>
      <c r="P52" s="53" t="n"/>
      <c r="Q52" s="53" t="n"/>
    </row>
    <row r="53">
      <c r="A53" s="53" t="n">
        <v>497</v>
      </c>
      <c r="B53" s="67" t="inlineStr">
        <is>
          <t>SANTOS MARTINEZ GUILIANI CLAUDIA</t>
        </is>
      </c>
      <c r="C53" s="54" t="n">
        <v>1</v>
      </c>
      <c r="D53" s="53" t="inlineStr">
        <is>
          <t xml:space="preserve">15 PONIENTE Y 19 SUR </t>
        </is>
      </c>
      <c r="E53" s="53" t="n">
        <v>2018</v>
      </c>
      <c r="F53" s="53" t="inlineStr">
        <is>
          <t>PAGADO</t>
        </is>
      </c>
      <c r="G53" s="53" t="inlineStr">
        <is>
          <t>PAGADO</t>
        </is>
      </c>
      <c r="H53" s="53" t="inlineStr">
        <is>
          <t>PAGADO</t>
        </is>
      </c>
      <c r="I53" s="53" t="inlineStr">
        <is>
          <t>PAGADO</t>
        </is>
      </c>
      <c r="J53" s="53" t="inlineStr">
        <is>
          <t>PAGADO</t>
        </is>
      </c>
      <c r="K53" s="53" t="inlineStr">
        <is>
          <t>PAGADO</t>
        </is>
      </c>
      <c r="L53" s="53" t="inlineStr">
        <is>
          <t>PAGADO</t>
        </is>
      </c>
      <c r="M53" s="53" t="n"/>
      <c r="N53" s="53" t="n"/>
      <c r="O53" s="53" t="n"/>
      <c r="P53" s="53" t="n"/>
      <c r="Q53" s="53" t="n"/>
    </row>
    <row r="54">
      <c r="A54" s="53" t="n">
        <v>508</v>
      </c>
      <c r="B54" s="67" t="inlineStr">
        <is>
          <t>SANTOS ZAMORA GONZALO</t>
        </is>
      </c>
      <c r="C54" s="54" t="n">
        <v>1</v>
      </c>
      <c r="D54" s="53" t="inlineStr">
        <is>
          <t>17 PTE ENTRE 17 Y 19 SUR</t>
        </is>
      </c>
      <c r="E54" s="53" t="n">
        <v>2018</v>
      </c>
      <c r="F54" s="53" t="inlineStr">
        <is>
          <t>PAGADO</t>
        </is>
      </c>
      <c r="G54" s="53" t="inlineStr">
        <is>
          <t>PAGADO</t>
        </is>
      </c>
      <c r="H54" s="53" t="inlineStr">
        <is>
          <t>PAGADO</t>
        </is>
      </c>
      <c r="I54" s="53" t="inlineStr">
        <is>
          <t>PAGADO</t>
        </is>
      </c>
      <c r="J54" s="53" t="inlineStr">
        <is>
          <t>PAGADO</t>
        </is>
      </c>
      <c r="K54" s="53" t="inlineStr">
        <is>
          <t>PAGADO</t>
        </is>
      </c>
      <c r="L54" s="53" t="inlineStr">
        <is>
          <t>PAGADO</t>
        </is>
      </c>
      <c r="M54" s="53" t="n"/>
      <c r="N54" s="53" t="n"/>
      <c r="O54" s="53" t="n"/>
      <c r="P54" s="53" t="n"/>
      <c r="Q54" s="53" t="n"/>
    </row>
    <row r="55">
      <c r="A55" s="53" t="n">
        <v>512</v>
      </c>
      <c r="B55" s="67" t="inlineStr">
        <is>
          <t>SANTOS ZAMORA MIGUEL</t>
        </is>
      </c>
      <c r="C55" s="54" t="n">
        <v>1</v>
      </c>
      <c r="D55" s="53" t="inlineStr">
        <is>
          <t>19 SUR ENTRE 13 Y 15 PTE.</t>
        </is>
      </c>
      <c r="E55" s="53" t="n">
        <v>2018</v>
      </c>
      <c r="F55" s="53" t="inlineStr">
        <is>
          <t>PAGADO</t>
        </is>
      </c>
      <c r="G55" s="53" t="inlineStr">
        <is>
          <t>PAGADO</t>
        </is>
      </c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</row>
    <row r="56">
      <c r="A56" s="53" t="n">
        <v>516</v>
      </c>
      <c r="B56" s="67" t="inlineStr">
        <is>
          <t>SILVA SANCHEZ DAVID</t>
        </is>
      </c>
      <c r="C56" s="54" t="n">
        <v>1</v>
      </c>
      <c r="D56" s="53" t="inlineStr">
        <is>
          <t>19 PTE. ENTRE 11 Y 13 SUR</t>
        </is>
      </c>
      <c r="E56" s="53" t="n">
        <v>2018</v>
      </c>
      <c r="F56" s="53" t="inlineStr">
        <is>
          <t>PAGADO</t>
        </is>
      </c>
      <c r="G56" s="53" t="inlineStr">
        <is>
          <t>PAGADO</t>
        </is>
      </c>
      <c r="H56" s="53" t="inlineStr">
        <is>
          <t>PAGADO</t>
        </is>
      </c>
      <c r="I56" s="53" t="inlineStr">
        <is>
          <t>PAGADO</t>
        </is>
      </c>
      <c r="J56" s="53" t="inlineStr">
        <is>
          <t>PAGADO</t>
        </is>
      </c>
      <c r="K56" s="53" t="inlineStr">
        <is>
          <t>PAGADO</t>
        </is>
      </c>
      <c r="L56" s="53" t="inlineStr">
        <is>
          <t>PAGADO</t>
        </is>
      </c>
      <c r="M56" s="53" t="inlineStr">
        <is>
          <t>PAGADO</t>
        </is>
      </c>
      <c r="N56" s="53" t="inlineStr">
        <is>
          <t>PAGADO</t>
        </is>
      </c>
      <c r="O56" s="53" t="inlineStr">
        <is>
          <t>PAGADO</t>
        </is>
      </c>
      <c r="P56" s="53" t="n"/>
      <c r="Q56" s="53" t="n"/>
    </row>
    <row r="57">
      <c r="A57" s="53" t="n">
        <v>518</v>
      </c>
      <c r="B57" s="67" t="inlineStr">
        <is>
          <t>SUMANO SILVA FRANCISCO JAVIER</t>
        </is>
      </c>
      <c r="C57" s="54" t="n">
        <v>1</v>
      </c>
      <c r="D57" s="53" t="inlineStr">
        <is>
          <t xml:space="preserve">19 SUR ENTRE 13 Y 15 PTE. </t>
        </is>
      </c>
      <c r="E57" s="53" t="n">
        <v>2018</v>
      </c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</row>
    <row r="58">
      <c r="A58" s="53" t="n">
        <v>519</v>
      </c>
      <c r="B58" s="67" t="inlineStr">
        <is>
          <t>TAMAYO GUTIERREZ BEATRIZ</t>
        </is>
      </c>
      <c r="C58" s="54" t="n">
        <v>1</v>
      </c>
      <c r="D58" s="53" t="inlineStr">
        <is>
          <t>13 SUR Y 21 PTE.</t>
        </is>
      </c>
      <c r="E58" s="53" t="n">
        <v>2018</v>
      </c>
      <c r="F58" s="53" t="inlineStr">
        <is>
          <t>PAGADO</t>
        </is>
      </c>
      <c r="G58" s="53" t="inlineStr">
        <is>
          <t>PAGADO</t>
        </is>
      </c>
      <c r="H58" s="53" t="inlineStr">
        <is>
          <t>PAGADO</t>
        </is>
      </c>
      <c r="I58" s="53" t="inlineStr">
        <is>
          <t>PAGADO</t>
        </is>
      </c>
      <c r="J58" s="53" t="inlineStr">
        <is>
          <t>PAGADO</t>
        </is>
      </c>
      <c r="K58" s="53" t="inlineStr">
        <is>
          <t>PAGADO</t>
        </is>
      </c>
      <c r="L58" s="53" t="inlineStr">
        <is>
          <t>PAGADO</t>
        </is>
      </c>
      <c r="M58" s="53" t="inlineStr">
        <is>
          <t>PAGADO</t>
        </is>
      </c>
      <c r="N58" s="53" t="n"/>
      <c r="O58" s="53" t="n"/>
      <c r="P58" s="53" t="n"/>
      <c r="Q58" s="53" t="n"/>
    </row>
    <row r="59">
      <c r="A59" s="53" t="n">
        <v>521</v>
      </c>
      <c r="B59" s="67" t="inlineStr">
        <is>
          <t>TELLEZ  ROMERO  CESAR</t>
        </is>
      </c>
      <c r="C59" s="54" t="n">
        <v>1</v>
      </c>
      <c r="D59" s="53" t="inlineStr">
        <is>
          <t>17 PTE. ESQ. 13 SUR</t>
        </is>
      </c>
      <c r="E59" s="53" t="n">
        <v>2018</v>
      </c>
      <c r="F59" s="53" t="inlineStr">
        <is>
          <t>PAGADO</t>
        </is>
      </c>
      <c r="G59" s="53" t="inlineStr">
        <is>
          <t>PAGADO</t>
        </is>
      </c>
      <c r="H59" s="53" t="inlineStr">
        <is>
          <t>PAGADO</t>
        </is>
      </c>
      <c r="I59" s="53" t="inlineStr">
        <is>
          <t>PAGADO</t>
        </is>
      </c>
      <c r="J59" s="53" t="inlineStr">
        <is>
          <t>PAGADO</t>
        </is>
      </c>
      <c r="K59" s="53" t="inlineStr">
        <is>
          <t>PAGADO</t>
        </is>
      </c>
      <c r="L59" s="53" t="inlineStr">
        <is>
          <t>PAGADO</t>
        </is>
      </c>
      <c r="M59" s="53" t="n"/>
      <c r="N59" s="53" t="n"/>
      <c r="O59" s="53" t="n"/>
      <c r="P59" s="53" t="n"/>
      <c r="Q59" s="53" t="n"/>
    </row>
    <row r="60">
      <c r="A60" s="53" t="n">
        <v>529</v>
      </c>
      <c r="B60" s="67" t="inlineStr">
        <is>
          <t>TORRES MARTINEZ MARIA DEL ROCIO</t>
        </is>
      </c>
      <c r="C60" s="54" t="n"/>
      <c r="D60" s="53" t="inlineStr">
        <is>
          <t>17 SUR NO. 1103</t>
        </is>
      </c>
      <c r="E60" s="53" t="n">
        <v>2018</v>
      </c>
      <c r="F60" s="53" t="inlineStr">
        <is>
          <t>PAGADO</t>
        </is>
      </c>
      <c r="G60" s="53" t="inlineStr">
        <is>
          <t>PAGADO</t>
        </is>
      </c>
      <c r="H60" s="53" t="inlineStr">
        <is>
          <t>PAGADO</t>
        </is>
      </c>
      <c r="I60" s="53" t="inlineStr">
        <is>
          <t>PAGADO</t>
        </is>
      </c>
      <c r="J60" s="53" t="inlineStr">
        <is>
          <t>PAGADO</t>
        </is>
      </c>
      <c r="K60" s="53" t="inlineStr">
        <is>
          <t>PAGADO</t>
        </is>
      </c>
      <c r="L60" s="53" t="inlineStr">
        <is>
          <t>PAGADO</t>
        </is>
      </c>
      <c r="M60" s="53" t="inlineStr">
        <is>
          <t>PAGADO</t>
        </is>
      </c>
      <c r="N60" s="53" t="n"/>
      <c r="O60" s="53" t="n"/>
      <c r="P60" s="53" t="n"/>
      <c r="Q60" s="53" t="n"/>
    </row>
    <row r="61">
      <c r="A61" s="53" t="n">
        <v>530</v>
      </c>
      <c r="B61" s="67" t="inlineStr">
        <is>
          <t>TORRES MARTINEZ ROBERTO</t>
        </is>
      </c>
      <c r="C61" s="54" t="n"/>
      <c r="D61" s="53" t="inlineStr">
        <is>
          <t>17 SUR ENTRE 11 Y 13 PTE</t>
        </is>
      </c>
      <c r="E61" s="53" t="n">
        <v>2018</v>
      </c>
      <c r="F61" s="53" t="inlineStr">
        <is>
          <t>PAGADO</t>
        </is>
      </c>
      <c r="G61" s="53" t="inlineStr">
        <is>
          <t>PAGADO</t>
        </is>
      </c>
      <c r="H61" s="53" t="inlineStr">
        <is>
          <t>PAGADO</t>
        </is>
      </c>
      <c r="I61" s="53" t="inlineStr">
        <is>
          <t>PAGADO</t>
        </is>
      </c>
      <c r="J61" s="53" t="inlineStr">
        <is>
          <t>PAGADO</t>
        </is>
      </c>
      <c r="K61" s="53" t="inlineStr">
        <is>
          <t>PAGADO</t>
        </is>
      </c>
      <c r="L61" s="53" t="inlineStr">
        <is>
          <t>PAGADO</t>
        </is>
      </c>
      <c r="M61" s="53" t="inlineStr">
        <is>
          <t>PAGADO</t>
        </is>
      </c>
      <c r="N61" s="53" t="inlineStr">
        <is>
          <t>PAGADO</t>
        </is>
      </c>
      <c r="O61" s="53" t="n"/>
      <c r="P61" s="53" t="n"/>
      <c r="Q61" s="53" t="n"/>
    </row>
    <row r="62">
      <c r="A62" s="53" t="n">
        <v>531</v>
      </c>
      <c r="B62" s="67" t="inlineStr">
        <is>
          <t>TORRES RODRIGUEZ ROBERTO</t>
        </is>
      </c>
      <c r="C62" s="54" t="n">
        <v>1</v>
      </c>
      <c r="D62" s="53" t="inlineStr">
        <is>
          <t>17 SUR ENTRE 11 Y 13 PTE</t>
        </is>
      </c>
      <c r="E62" s="53" t="n">
        <v>2018</v>
      </c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</row>
    <row r="63">
      <c r="A63" s="53" t="n">
        <v>538</v>
      </c>
      <c r="B63" s="67" t="inlineStr">
        <is>
          <t>VALERIANO MARTINEZ MARIA DEL SOCORRO</t>
        </is>
      </c>
      <c r="C63" s="54" t="n">
        <v>1</v>
      </c>
      <c r="D63" s="53" t="inlineStr">
        <is>
          <t>19 PTE. ENTRE 15 Y 17 SUR</t>
        </is>
      </c>
      <c r="E63" s="53" t="n">
        <v>2018</v>
      </c>
      <c r="F63" s="53" t="inlineStr">
        <is>
          <t>PAGADO</t>
        </is>
      </c>
      <c r="G63" s="53" t="inlineStr">
        <is>
          <t>PAGADO</t>
        </is>
      </c>
      <c r="H63" s="53" t="inlineStr">
        <is>
          <t>PAGADO</t>
        </is>
      </c>
      <c r="I63" s="53" t="inlineStr">
        <is>
          <t>PAGADO</t>
        </is>
      </c>
      <c r="J63" s="53" t="inlineStr">
        <is>
          <t>PAGADO</t>
        </is>
      </c>
      <c r="K63" s="53" t="inlineStr">
        <is>
          <t>PAGADO</t>
        </is>
      </c>
      <c r="L63" s="53" t="inlineStr">
        <is>
          <t>PAGADO</t>
        </is>
      </c>
      <c r="M63" s="53" t="n"/>
      <c r="N63" s="53" t="n"/>
      <c r="O63" s="53" t="n"/>
      <c r="P63" s="53" t="n"/>
      <c r="Q63" s="53" t="n"/>
    </row>
    <row r="64">
      <c r="A64" s="53" t="n">
        <v>586</v>
      </c>
      <c r="B64" s="67" t="inlineStr">
        <is>
          <t>AVELINO NOTARIO GABRIELA</t>
        </is>
      </c>
      <c r="C64" s="54" t="n"/>
      <c r="D64" s="53" t="inlineStr">
        <is>
          <t>9 SUR NO. 709, BARRIO SAN ANTONIO</t>
        </is>
      </c>
      <c r="E64" s="53" t="n">
        <v>2018</v>
      </c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</row>
    <row r="65">
      <c r="A65" s="53" t="n">
        <v>594</v>
      </c>
      <c r="B65" s="67" t="inlineStr">
        <is>
          <t xml:space="preserve">AVELINO GAMEZ STHEFANYA </t>
        </is>
      </c>
      <c r="C65" s="54" t="n"/>
      <c r="D65" s="53" t="inlineStr">
        <is>
          <t>CALLE 13 PONIENTE NO. 1503</t>
        </is>
      </c>
      <c r="E65" s="53" t="n">
        <v>2018</v>
      </c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</row>
    <row r="66">
      <c r="A66" s="53" t="n">
        <v>595</v>
      </c>
      <c r="B66" s="67" t="inlineStr">
        <is>
          <t xml:space="preserve">TORRES ALMEDIDA ALEJANDRINA </t>
        </is>
      </c>
      <c r="C66" s="54" t="n">
        <v>1</v>
      </c>
      <c r="D66" s="53" t="inlineStr">
        <is>
          <t xml:space="preserve">CALLE 13  SUR </t>
        </is>
      </c>
      <c r="E66" s="53" t="n">
        <v>2018</v>
      </c>
      <c r="F66" s="53" t="inlineStr">
        <is>
          <t>PAGADO</t>
        </is>
      </c>
      <c r="G66" s="53" t="inlineStr">
        <is>
          <t>PAGADO</t>
        </is>
      </c>
      <c r="H66" s="53" t="inlineStr">
        <is>
          <t>PAGADO</t>
        </is>
      </c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</row>
    <row r="67">
      <c r="A67" s="53" t="n">
        <v>600</v>
      </c>
      <c r="B67" s="67" t="inlineStr">
        <is>
          <t>LEON RODRIGUEZ LORENA</t>
        </is>
      </c>
      <c r="C67" s="54" t="n"/>
      <c r="D67" s="53" t="n"/>
      <c r="E67" s="53" t="n">
        <v>2018</v>
      </c>
      <c r="F67" s="53" t="inlineStr">
        <is>
          <t>PAGADO</t>
        </is>
      </c>
      <c r="G67" s="53" t="inlineStr">
        <is>
          <t>PAGADO</t>
        </is>
      </c>
      <c r="H67" s="53" t="inlineStr">
        <is>
          <t>PAGADO</t>
        </is>
      </c>
      <c r="I67" s="53" t="inlineStr">
        <is>
          <t>PAGADO</t>
        </is>
      </c>
      <c r="J67" s="53" t="inlineStr">
        <is>
          <t>PAGADO</t>
        </is>
      </c>
      <c r="K67" s="53" t="inlineStr">
        <is>
          <t>PAGADO</t>
        </is>
      </c>
      <c r="L67" s="53" t="inlineStr">
        <is>
          <t>PAGADO</t>
        </is>
      </c>
      <c r="M67" s="53" t="n"/>
      <c r="N67" s="53" t="n"/>
      <c r="O67" s="53" t="n"/>
      <c r="P67" s="53" t="n"/>
      <c r="Q67" s="53" t="n"/>
    </row>
  </sheetData>
  <mergeCells count="1">
    <mergeCell ref="A1:Q1"/>
  </mergeCells>
  <pageMargins left="0.7" right="0.7" top="0.75" bottom="0.75" header="0.3" footer="0.3"/>
  <pageSetup orientation="landscape" horizontalDpi="0" verticalDpi="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7030A0"/>
    <outlinePr summaryBelow="1" summaryRight="1"/>
    <pageSetUpPr/>
  </sheetPr>
  <dimension ref="A1:R290"/>
  <sheetViews>
    <sheetView topLeftCell="A4" zoomScaleNormal="100" workbookViewId="0">
      <selection activeCell="A1" sqref="A1:Q1"/>
    </sheetView>
  </sheetViews>
  <sheetFormatPr baseColWidth="10" defaultColWidth="10.7109375" defaultRowHeight="15"/>
  <cols>
    <col width="4.85546875" customWidth="1" style="308" min="1" max="1"/>
    <col width="23.7109375" customWidth="1" style="308" min="2" max="2"/>
    <col width="4.28515625" customWidth="1" style="308" min="3" max="3"/>
    <col width="20.7109375" customWidth="1" style="308" min="4" max="4"/>
    <col width="3.85546875" customWidth="1" style="308" min="5" max="5"/>
    <col width="7" customWidth="1" style="308" min="6" max="6"/>
    <col width="6.7109375" customWidth="1" style="308" min="7" max="7"/>
    <col width="6.5703125" customWidth="1" style="308" min="8" max="8"/>
    <col width="6.85546875" customWidth="1" style="308" min="9" max="10"/>
    <col width="6" customWidth="1" style="308" min="11" max="11"/>
    <col width="4.85546875" customWidth="1" style="308" min="12" max="12"/>
    <col width="7.85546875" customWidth="1" style="308" min="13" max="13"/>
    <col width="6" customWidth="1" style="308" min="14" max="14"/>
    <col width="7.42578125" customWidth="1" style="308" min="15" max="15"/>
    <col width="5.28515625" customWidth="1" style="308" min="16" max="16"/>
    <col width="5.42578125" customWidth="1" style="308" min="17" max="17"/>
  </cols>
  <sheetData>
    <row r="1">
      <c r="A1" s="537" t="inlineStr">
        <is>
          <t>USUARIOS 2019</t>
        </is>
      </c>
      <c r="B1" s="646" t="n"/>
      <c r="C1" s="646" t="n"/>
      <c r="D1" s="646" t="n"/>
      <c r="E1" s="646" t="n"/>
      <c r="F1" s="646" t="n"/>
      <c r="G1" s="646" t="n"/>
      <c r="H1" s="646" t="n"/>
      <c r="I1" s="646" t="n"/>
      <c r="J1" s="646" t="n"/>
      <c r="K1" s="646" t="n"/>
      <c r="L1" s="646" t="n"/>
      <c r="M1" s="646" t="n"/>
      <c r="N1" s="646" t="n"/>
      <c r="O1" s="646" t="n"/>
      <c r="P1" s="646" t="n"/>
      <c r="Q1" s="646" t="n"/>
    </row>
    <row r="2">
      <c r="A2" s="79" t="inlineStr">
        <is>
          <t>No. USUARIO</t>
        </is>
      </c>
      <c r="B2" s="78" t="inlineStr">
        <is>
          <t>NOMBRE</t>
        </is>
      </c>
      <c r="C2" s="78" t="inlineStr">
        <is>
          <t>TOMA</t>
        </is>
      </c>
      <c r="D2" s="78" t="inlineStr">
        <is>
          <t>DIRECCION</t>
        </is>
      </c>
      <c r="E2" s="78" t="inlineStr">
        <is>
          <t>AÑO</t>
        </is>
      </c>
      <c r="F2" s="79" t="inlineStr">
        <is>
          <t>ENERO</t>
        </is>
      </c>
      <c r="G2" s="79" t="inlineStr">
        <is>
          <t>FEBRERO</t>
        </is>
      </c>
      <c r="H2" s="79" t="inlineStr">
        <is>
          <t>MARZO</t>
        </is>
      </c>
      <c r="I2" s="79" t="inlineStr">
        <is>
          <t>ABRIL</t>
        </is>
      </c>
      <c r="J2" s="79" t="inlineStr">
        <is>
          <t>MAYO</t>
        </is>
      </c>
      <c r="K2" s="79" t="inlineStr">
        <is>
          <t>JUNIO</t>
        </is>
      </c>
      <c r="L2" s="79" t="inlineStr">
        <is>
          <t>JULIO</t>
        </is>
      </c>
      <c r="M2" s="79" t="inlineStr">
        <is>
          <t>AGOST</t>
        </is>
      </c>
      <c r="N2" s="79" t="inlineStr">
        <is>
          <t>SEP</t>
        </is>
      </c>
      <c r="O2" s="79" t="inlineStr">
        <is>
          <t>OCT</t>
        </is>
      </c>
      <c r="P2" s="79" t="inlineStr">
        <is>
          <t>NOV</t>
        </is>
      </c>
      <c r="Q2" s="79" t="inlineStr">
        <is>
          <t>DIC</t>
        </is>
      </c>
    </row>
    <row r="3">
      <c r="A3" s="71" t="n">
        <v>1</v>
      </c>
      <c r="B3" s="71" t="inlineStr">
        <is>
          <t>ABUNDIO CRESCENCIO LORENZO</t>
        </is>
      </c>
      <c r="C3" s="70" t="n">
        <v>1</v>
      </c>
      <c r="D3" s="71" t="inlineStr">
        <is>
          <t>15 PONIENTE ESQ, 7 SUR</t>
        </is>
      </c>
      <c r="E3" s="71" t="n">
        <v>2019</v>
      </c>
      <c r="F3" s="71" t="inlineStr">
        <is>
          <t>PAGADO</t>
        </is>
      </c>
      <c r="G3" s="71" t="inlineStr">
        <is>
          <t>PAGADO</t>
        </is>
      </c>
      <c r="H3" s="71" t="inlineStr">
        <is>
          <t>PAGADO</t>
        </is>
      </c>
      <c r="I3" s="71" t="inlineStr">
        <is>
          <t>PAGADO</t>
        </is>
      </c>
      <c r="J3" s="71" t="inlineStr">
        <is>
          <t>PAGADO</t>
        </is>
      </c>
      <c r="K3" s="71" t="inlineStr">
        <is>
          <t>PAGADO</t>
        </is>
      </c>
      <c r="L3" s="71" t="inlineStr">
        <is>
          <t>PAGADO</t>
        </is>
      </c>
      <c r="M3" s="71" t="inlineStr">
        <is>
          <t>PAGADO</t>
        </is>
      </c>
      <c r="N3" s="71" t="inlineStr">
        <is>
          <t>PAGADO</t>
        </is>
      </c>
      <c r="O3" s="71" t="inlineStr">
        <is>
          <t>PAGADO</t>
        </is>
      </c>
      <c r="P3" s="71" t="inlineStr">
        <is>
          <t>PAGADO</t>
        </is>
      </c>
      <c r="Q3" s="71" t="inlineStr">
        <is>
          <t>PAGADO</t>
        </is>
      </c>
    </row>
    <row r="4">
      <c r="A4" s="71" t="n">
        <v>2</v>
      </c>
      <c r="B4" s="71" t="inlineStr">
        <is>
          <t>ABUNDIO JIMENEZ LEOBARDO</t>
        </is>
      </c>
      <c r="C4" s="70" t="n">
        <v>1</v>
      </c>
      <c r="D4" s="71" t="inlineStr">
        <is>
          <t xml:space="preserve">7 SUR ENTRE 11 Y 13 PONIENTE </t>
        </is>
      </c>
      <c r="E4" s="71" t="n">
        <v>2019</v>
      </c>
      <c r="F4" s="71" t="inlineStr">
        <is>
          <t>PAGADO</t>
        </is>
      </c>
      <c r="G4" s="71" t="inlineStr">
        <is>
          <t>PAGADO</t>
        </is>
      </c>
      <c r="H4" s="71" t="inlineStr">
        <is>
          <t>PAGADO</t>
        </is>
      </c>
      <c r="I4" s="71" t="inlineStr">
        <is>
          <t>PAGADO</t>
        </is>
      </c>
      <c r="J4" s="71" t="inlineStr">
        <is>
          <t>PAGADO</t>
        </is>
      </c>
      <c r="K4" s="71" t="n"/>
      <c r="L4" s="71" t="n"/>
      <c r="M4" s="71" t="n"/>
      <c r="N4" s="71" t="n"/>
      <c r="O4" s="71" t="n"/>
      <c r="P4" s="71" t="n"/>
      <c r="Q4" s="71" t="n"/>
    </row>
    <row r="5">
      <c r="A5" s="71" t="n">
        <v>3</v>
      </c>
      <c r="B5" s="71" t="inlineStr">
        <is>
          <t>ABUNDIO JIMENEZ ROMARICO</t>
        </is>
      </c>
      <c r="C5" s="70" t="n">
        <v>1</v>
      </c>
      <c r="D5" s="71" t="inlineStr">
        <is>
          <t>7 SUR ENTRE 11 Y 13 PTE</t>
        </is>
      </c>
      <c r="E5" s="71" t="n">
        <v>2019</v>
      </c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  <c r="Q5" s="71" t="n"/>
    </row>
    <row r="6">
      <c r="A6" s="71" t="n">
        <v>4</v>
      </c>
      <c r="B6" s="71" t="inlineStr">
        <is>
          <t xml:space="preserve">ABUNDIO JUAREZ GABRIELA </t>
        </is>
      </c>
      <c r="C6" s="70" t="n">
        <v>1</v>
      </c>
      <c r="D6" s="71" t="inlineStr">
        <is>
          <t>7 SUR ENTRE 15 Y 17 PTE.</t>
        </is>
      </c>
      <c r="E6" s="71" t="n">
        <v>2019</v>
      </c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</row>
    <row r="7">
      <c r="A7" s="71" t="n">
        <v>5</v>
      </c>
      <c r="B7" s="71" t="inlineStr">
        <is>
          <t xml:space="preserve">ABUNDIO JUAREZ JOSE LUIS </t>
        </is>
      </c>
      <c r="C7" s="70" t="n">
        <v>1</v>
      </c>
      <c r="D7" s="71" t="inlineStr">
        <is>
          <t>15 PTE. NO. 2006</t>
        </is>
      </c>
      <c r="E7" s="71" t="n">
        <v>2019</v>
      </c>
      <c r="F7" s="71" t="inlineStr">
        <is>
          <t>PAGADO</t>
        </is>
      </c>
      <c r="G7" s="71" t="inlineStr">
        <is>
          <t>PAGADO</t>
        </is>
      </c>
      <c r="H7" s="71" t="inlineStr">
        <is>
          <t xml:space="preserve">PAGADO </t>
        </is>
      </c>
      <c r="I7" s="71" t="inlineStr">
        <is>
          <t>PAGADO</t>
        </is>
      </c>
      <c r="J7" s="71" t="inlineStr">
        <is>
          <t>PAGADO</t>
        </is>
      </c>
      <c r="K7" s="71" t="n"/>
      <c r="L7" s="71" t="n"/>
      <c r="M7" s="71" t="n"/>
      <c r="N7" s="71" t="n"/>
      <c r="O7" s="71" t="n"/>
      <c r="P7" s="71" t="n"/>
      <c r="Q7" s="71" t="n"/>
    </row>
    <row r="8">
      <c r="A8" s="71" t="n">
        <v>7</v>
      </c>
      <c r="B8" s="71" t="inlineStr">
        <is>
          <t>ABUNDIO JUAREZ VICTOR GUILLERMO</t>
        </is>
      </c>
      <c r="C8" s="70" t="n">
        <v>1</v>
      </c>
      <c r="D8" s="71" t="inlineStr">
        <is>
          <t>7 SUR ENTRE 11 Y 13 PTE.</t>
        </is>
      </c>
      <c r="E8" s="71" t="n">
        <v>2019</v>
      </c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</row>
    <row r="9">
      <c r="A9" s="71" t="n">
        <v>8</v>
      </c>
      <c r="B9" s="71" t="inlineStr">
        <is>
          <t>ABUNDIO LOPEZ JESUS MAURO</t>
        </is>
      </c>
      <c r="C9" s="70" t="n">
        <v>2</v>
      </c>
      <c r="D9" s="71" t="inlineStr">
        <is>
          <t xml:space="preserve">7 SUR ENTRE 11 Y 13 PONIENTE </t>
        </is>
      </c>
      <c r="E9" s="71" t="n">
        <v>2019</v>
      </c>
      <c r="F9" s="71" t="inlineStr">
        <is>
          <t>PAGADO 2</t>
        </is>
      </c>
      <c r="G9" s="71" t="inlineStr">
        <is>
          <t>PAGADO 2</t>
        </is>
      </c>
      <c r="H9" s="71" t="inlineStr">
        <is>
          <t>PAGADO 2</t>
        </is>
      </c>
      <c r="I9" s="71" t="inlineStr">
        <is>
          <t>PAGADO 2</t>
        </is>
      </c>
      <c r="J9" s="71" t="inlineStr">
        <is>
          <t>PAGADO 2</t>
        </is>
      </c>
      <c r="K9" s="71" t="n"/>
      <c r="L9" s="71" t="n"/>
      <c r="M9" s="71" t="n"/>
      <c r="N9" s="71" t="n"/>
      <c r="O9" s="71" t="n"/>
      <c r="P9" s="71" t="n"/>
      <c r="Q9" s="71" t="n"/>
    </row>
    <row r="10">
      <c r="A10" s="71" t="n">
        <v>10</v>
      </c>
      <c r="B10" s="71" t="inlineStr">
        <is>
          <t>ADAN GONZALEZ LIDIA</t>
        </is>
      </c>
      <c r="C10" s="70" t="n">
        <v>1</v>
      </c>
      <c r="D10" s="71" t="inlineStr">
        <is>
          <t>9 SUR ENTRE 21 PTE. Y CANAL</t>
        </is>
      </c>
      <c r="E10" s="71" t="n">
        <v>2019</v>
      </c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</row>
    <row r="11">
      <c r="A11" s="71" t="n">
        <v>11</v>
      </c>
      <c r="B11" s="71" t="inlineStr">
        <is>
          <t>AGUILAR GUERRERO JESUS</t>
        </is>
      </c>
      <c r="C11" s="70" t="n">
        <v>1</v>
      </c>
      <c r="D11" s="71" t="inlineStr">
        <is>
          <t>9 SUR ENTRE 21 PTE. Y CANAL</t>
        </is>
      </c>
      <c r="E11" s="71" t="n">
        <v>2019</v>
      </c>
      <c r="F11" s="71" t="inlineStr">
        <is>
          <t>PAGADO</t>
        </is>
      </c>
      <c r="G11" s="71" t="inlineStr">
        <is>
          <t>PAGADO</t>
        </is>
      </c>
      <c r="H11" s="71" t="inlineStr">
        <is>
          <t>PAGADO</t>
        </is>
      </c>
      <c r="I11" s="71" t="inlineStr">
        <is>
          <t>PAGADO</t>
        </is>
      </c>
      <c r="J11" s="71" t="inlineStr">
        <is>
          <t>PAGADO</t>
        </is>
      </c>
      <c r="K11" s="71" t="inlineStr">
        <is>
          <t>PAGADO</t>
        </is>
      </c>
      <c r="L11" s="71" t="inlineStr">
        <is>
          <t>PAGADO</t>
        </is>
      </c>
      <c r="M11" s="71" t="inlineStr">
        <is>
          <t>PAGADO</t>
        </is>
      </c>
      <c r="N11" s="71" t="inlineStr">
        <is>
          <t>PAGADO</t>
        </is>
      </c>
      <c r="O11" s="71" t="inlineStr">
        <is>
          <t>PAGADO</t>
        </is>
      </c>
      <c r="P11" s="71" t="inlineStr">
        <is>
          <t>PAGADO</t>
        </is>
      </c>
      <c r="Q11" s="71" t="inlineStr">
        <is>
          <t>PAGADO</t>
        </is>
      </c>
    </row>
    <row r="12">
      <c r="A12" s="71" t="n">
        <v>12</v>
      </c>
      <c r="B12" s="71" t="inlineStr">
        <is>
          <t>ALCANTARA ANGEL AMELIA</t>
        </is>
      </c>
      <c r="C12" s="70" t="n">
        <v>2</v>
      </c>
      <c r="D12" s="71" t="inlineStr">
        <is>
          <t xml:space="preserve">13 PONIENE 701  ENTRRE 7 Y 9 SUR </t>
        </is>
      </c>
      <c r="E12" s="71" t="n">
        <v>2019</v>
      </c>
      <c r="F12" s="71" t="inlineStr">
        <is>
          <t>PAGADO2</t>
        </is>
      </c>
      <c r="G12" s="71" t="inlineStr">
        <is>
          <t>PAGADO2</t>
        </is>
      </c>
      <c r="H12" s="71" t="inlineStr">
        <is>
          <t>PAGADO2</t>
        </is>
      </c>
      <c r="I12" s="71" t="inlineStr">
        <is>
          <t>PAGADO2</t>
        </is>
      </c>
      <c r="J12" s="71" t="inlineStr">
        <is>
          <t>PAGADO2</t>
        </is>
      </c>
      <c r="K12" s="71" t="inlineStr">
        <is>
          <t>PAGADO2</t>
        </is>
      </c>
      <c r="L12" s="71" t="n"/>
      <c r="M12" s="71" t="n"/>
      <c r="N12" s="71" t="n"/>
      <c r="O12" s="71" t="n"/>
      <c r="P12" s="71" t="n"/>
      <c r="Q12" s="71" t="n"/>
    </row>
    <row r="13">
      <c r="A13" s="71" t="n">
        <v>13</v>
      </c>
      <c r="B13" s="71" t="inlineStr">
        <is>
          <t>ALEJO CASTILLO MERCED</t>
        </is>
      </c>
      <c r="C13" s="70" t="n">
        <v>1</v>
      </c>
      <c r="D13" s="71" t="inlineStr">
        <is>
          <t>17 PONIENTE ENTRE 17 Y 17 SUR</t>
        </is>
      </c>
      <c r="E13" s="71" t="n">
        <v>2019</v>
      </c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</row>
    <row r="14">
      <c r="A14" s="71" t="n">
        <v>15</v>
      </c>
      <c r="B14" s="71" t="inlineStr">
        <is>
          <t xml:space="preserve">ALONSO MONTIEL JORGE </t>
        </is>
      </c>
      <c r="C14" s="70" t="n">
        <v>1</v>
      </c>
      <c r="D14" s="71" t="inlineStr">
        <is>
          <t>17 SUR ENTRE 15 Y 17 PTE.</t>
        </is>
      </c>
      <c r="E14" s="71" t="n">
        <v>2019</v>
      </c>
      <c r="F14" s="71" t="inlineStr">
        <is>
          <t>PAGADO</t>
        </is>
      </c>
      <c r="G14" s="71" t="inlineStr">
        <is>
          <t>PAGADO</t>
        </is>
      </c>
      <c r="H14" s="71" t="inlineStr">
        <is>
          <t>PAGADO</t>
        </is>
      </c>
      <c r="I14" s="71" t="inlineStr">
        <is>
          <t>PAGADO</t>
        </is>
      </c>
      <c r="J14" s="71" t="inlineStr">
        <is>
          <t>PAGADO</t>
        </is>
      </c>
      <c r="K14" s="71" t="n"/>
      <c r="L14" s="71" t="n"/>
      <c r="M14" s="71" t="n"/>
      <c r="N14" s="71" t="n"/>
      <c r="O14" s="71" t="n"/>
      <c r="P14" s="71" t="n"/>
      <c r="Q14" s="71" t="n"/>
    </row>
    <row r="15">
      <c r="A15" s="71" t="n">
        <v>24</v>
      </c>
      <c r="B15" s="71" t="inlineStr">
        <is>
          <t>AVELINO MONTIEL FERNANDO</t>
        </is>
      </c>
      <c r="C15" s="70" t="n">
        <v>1</v>
      </c>
      <c r="D15" s="71" t="inlineStr">
        <is>
          <t>9 SUR ENTRE 19 Y 21 PTE.</t>
        </is>
      </c>
      <c r="E15" s="71" t="n">
        <v>2019</v>
      </c>
      <c r="F15" s="71" t="inlineStr">
        <is>
          <t>PAGADO</t>
        </is>
      </c>
      <c r="G15" s="71" t="inlineStr">
        <is>
          <t>PAGADO</t>
        </is>
      </c>
      <c r="H15" s="71" t="inlineStr">
        <is>
          <t>PAGADO</t>
        </is>
      </c>
      <c r="I15" s="71" t="inlineStr">
        <is>
          <t>PAGADO</t>
        </is>
      </c>
      <c r="J15" s="71" t="inlineStr">
        <is>
          <t>PAGADO</t>
        </is>
      </c>
      <c r="K15" s="71" t="inlineStr">
        <is>
          <t>PAGADO</t>
        </is>
      </c>
      <c r="L15" s="71" t="inlineStr">
        <is>
          <t>PAGADO</t>
        </is>
      </c>
      <c r="M15" s="71" t="inlineStr">
        <is>
          <t>PAGADO</t>
        </is>
      </c>
      <c r="N15" s="71" t="inlineStr">
        <is>
          <t>PAGADO</t>
        </is>
      </c>
      <c r="O15" s="71" t="inlineStr">
        <is>
          <t>PAGADO</t>
        </is>
      </c>
      <c r="P15" s="71" t="inlineStr">
        <is>
          <t>PAGADO</t>
        </is>
      </c>
      <c r="Q15" s="71" t="inlineStr">
        <is>
          <t>PAGADO</t>
        </is>
      </c>
    </row>
    <row r="16">
      <c r="A16" s="71" t="n">
        <v>77</v>
      </c>
      <c r="B16" s="71" t="inlineStr">
        <is>
          <t>CANCINO CANO JAVIER</t>
        </is>
      </c>
      <c r="C16" s="70" t="n">
        <v>1</v>
      </c>
      <c r="D16" s="71" t="inlineStr">
        <is>
          <t>17 PONIENTE ENTRE 13 Y 15 SUR</t>
        </is>
      </c>
      <c r="E16" s="71" t="n">
        <v>2019</v>
      </c>
      <c r="F16" s="71" t="inlineStr">
        <is>
          <t>PAGADO</t>
        </is>
      </c>
      <c r="G16" s="71" t="inlineStr">
        <is>
          <t>PAGADO</t>
        </is>
      </c>
      <c r="H16" s="71" t="inlineStr">
        <is>
          <t>PAGADO</t>
        </is>
      </c>
      <c r="I16" s="71" t="inlineStr">
        <is>
          <t>PAGADO</t>
        </is>
      </c>
      <c r="J16" s="71" t="inlineStr">
        <is>
          <t>PAGADO</t>
        </is>
      </c>
      <c r="K16" s="71" t="inlineStr">
        <is>
          <t>PAGADO</t>
        </is>
      </c>
      <c r="L16" s="71" t="n"/>
      <c r="M16" s="71" t="n"/>
      <c r="N16" s="71" t="n"/>
      <c r="O16" s="71" t="n"/>
      <c r="P16" s="71" t="n"/>
      <c r="Q16" s="71" t="n"/>
    </row>
    <row r="17">
      <c r="A17" s="71" t="n">
        <v>95</v>
      </c>
      <c r="B17" s="71" t="inlineStr">
        <is>
          <t>CONTRERAS RODRIGUEZ EUSTOLIO</t>
        </is>
      </c>
      <c r="C17" s="70" t="n">
        <v>1</v>
      </c>
      <c r="D17" s="71" t="inlineStr">
        <is>
          <t>DIAGONAL PREPA ESQ. 15 PTE.</t>
        </is>
      </c>
      <c r="E17" s="71" t="n">
        <v>2019</v>
      </c>
      <c r="F17" s="71" t="inlineStr">
        <is>
          <t>PAGADO</t>
        </is>
      </c>
      <c r="G17" s="71" t="inlineStr">
        <is>
          <t>PAGADO</t>
        </is>
      </c>
      <c r="H17" s="71" t="inlineStr">
        <is>
          <t>PAGADO</t>
        </is>
      </c>
      <c r="I17" s="71" t="inlineStr">
        <is>
          <t>PAGADO</t>
        </is>
      </c>
      <c r="J17" s="71" t="inlineStr">
        <is>
          <t>PAGADO</t>
        </is>
      </c>
      <c r="K17" s="71" t="inlineStr">
        <is>
          <t>PAGADO</t>
        </is>
      </c>
      <c r="L17" s="71" t="n"/>
      <c r="M17" s="71" t="n"/>
      <c r="N17" s="71" t="n"/>
      <c r="O17" s="71" t="n"/>
      <c r="P17" s="71" t="n"/>
      <c r="Q17" s="71" t="n"/>
    </row>
    <row r="18">
      <c r="A18" s="71" t="n">
        <v>96</v>
      </c>
      <c r="B18" s="71" t="inlineStr">
        <is>
          <t>CONTRERAS TELLEZ ENRIQUE</t>
        </is>
      </c>
      <c r="C18" s="70" t="n">
        <v>1</v>
      </c>
      <c r="D18" s="71" t="inlineStr">
        <is>
          <t>DIAGONAL PREPA ESQ. 15 PTE.</t>
        </is>
      </c>
      <c r="E18" s="71" t="n">
        <v>2019</v>
      </c>
      <c r="F18" s="71" t="inlineStr">
        <is>
          <t>PAGADO</t>
        </is>
      </c>
      <c r="G18" s="71" t="inlineStr">
        <is>
          <t>PAGADO</t>
        </is>
      </c>
      <c r="H18" s="71" t="inlineStr">
        <is>
          <t>PAGADO</t>
        </is>
      </c>
      <c r="I18" s="71" t="inlineStr">
        <is>
          <t>PAGADO</t>
        </is>
      </c>
      <c r="J18" s="71" t="inlineStr">
        <is>
          <t>PAGADO</t>
        </is>
      </c>
      <c r="K18" s="71" t="inlineStr">
        <is>
          <t>PAGADO</t>
        </is>
      </c>
      <c r="L18" s="71" t="n"/>
      <c r="M18" s="71" t="n"/>
      <c r="N18" s="71" t="n"/>
      <c r="O18" s="71" t="n"/>
      <c r="P18" s="71" t="n"/>
      <c r="Q18" s="71" t="n"/>
    </row>
    <row r="19">
      <c r="A19" s="71" t="n">
        <v>98</v>
      </c>
      <c r="B19" s="71" t="inlineStr">
        <is>
          <t>CORZAS GONZALEZ TERESA</t>
        </is>
      </c>
      <c r="C19" s="70" t="n">
        <v>1</v>
      </c>
      <c r="D19" s="71" t="inlineStr">
        <is>
          <t xml:space="preserve">13 PTE 11 Y 13 SUR </t>
        </is>
      </c>
      <c r="E19" s="71" t="n">
        <v>2019</v>
      </c>
      <c r="F19" s="71" t="inlineStr">
        <is>
          <t>PAGADO</t>
        </is>
      </c>
      <c r="G19" s="71" t="inlineStr">
        <is>
          <t>PAGADO</t>
        </is>
      </c>
      <c r="H19" s="71" t="inlineStr">
        <is>
          <t>PAGADO</t>
        </is>
      </c>
      <c r="I19" s="71" t="inlineStr">
        <is>
          <t>PAGADO</t>
        </is>
      </c>
      <c r="J19" s="71" t="inlineStr">
        <is>
          <t>PAGADO</t>
        </is>
      </c>
      <c r="K19" s="71" t="inlineStr">
        <is>
          <t>PAGADO</t>
        </is>
      </c>
      <c r="L19" s="71" t="n"/>
      <c r="M19" s="71" t="n"/>
      <c r="N19" s="71" t="n"/>
      <c r="O19" s="71" t="n"/>
      <c r="P19" s="71" t="n"/>
      <c r="Q19" s="71" t="n"/>
    </row>
    <row r="20">
      <c r="A20" s="71" t="n">
        <v>135</v>
      </c>
      <c r="B20" s="71" t="inlineStr">
        <is>
          <t>GAMEZ GONZALEZ EDUARDO</t>
        </is>
      </c>
      <c r="C20" s="70" t="n">
        <v>1</v>
      </c>
      <c r="D20" s="71" t="inlineStr">
        <is>
          <t>13 SUR ESQ. 13 PTE</t>
        </is>
      </c>
      <c r="E20" s="71" t="n">
        <v>2019</v>
      </c>
      <c r="F20" s="71" t="inlineStr">
        <is>
          <t>PAGADO</t>
        </is>
      </c>
      <c r="G20" s="71" t="inlineStr">
        <is>
          <t>PAGADO</t>
        </is>
      </c>
      <c r="H20" s="71" t="inlineStr">
        <is>
          <t>PAGADO</t>
        </is>
      </c>
      <c r="I20" s="71" t="inlineStr">
        <is>
          <t>PAGADO</t>
        </is>
      </c>
      <c r="J20" s="71" t="inlineStr">
        <is>
          <t>PAGADO</t>
        </is>
      </c>
      <c r="K20" s="71" t="inlineStr">
        <is>
          <t>PAGADO</t>
        </is>
      </c>
      <c r="L20" s="71" t="n"/>
      <c r="M20" s="71" t="n"/>
      <c r="N20" s="71" t="n"/>
      <c r="O20" s="71" t="n"/>
      <c r="P20" s="71" t="n"/>
      <c r="Q20" s="71" t="n"/>
    </row>
    <row r="21">
      <c r="A21" s="71" t="n">
        <v>188</v>
      </c>
      <c r="B21" s="71" t="inlineStr">
        <is>
          <t>LEON ANDRADE PEDRO</t>
        </is>
      </c>
      <c r="C21" s="70" t="n">
        <v>1</v>
      </c>
      <c r="D21" s="71" t="inlineStr">
        <is>
          <t>19 SUR ENTRE  17 PTE. CANAL</t>
        </is>
      </c>
      <c r="E21" s="71" t="n">
        <v>2019</v>
      </c>
      <c r="F21" s="71" t="inlineStr">
        <is>
          <t>PAGADO</t>
        </is>
      </c>
      <c r="G21" s="71" t="inlineStr">
        <is>
          <t>PAGADO</t>
        </is>
      </c>
      <c r="H21" s="71" t="inlineStr">
        <is>
          <t>PAGADO</t>
        </is>
      </c>
      <c r="I21" s="71" t="inlineStr">
        <is>
          <t>PAGADO</t>
        </is>
      </c>
      <c r="J21" s="71" t="inlineStr">
        <is>
          <t>PAGADO</t>
        </is>
      </c>
      <c r="K21" s="71" t="inlineStr">
        <is>
          <t>PAGADO</t>
        </is>
      </c>
      <c r="L21" s="71" t="inlineStr">
        <is>
          <t>PAGADO</t>
        </is>
      </c>
      <c r="M21" s="71" t="inlineStr">
        <is>
          <t>PAGADO</t>
        </is>
      </c>
      <c r="N21" s="71" t="inlineStr">
        <is>
          <t>PAGADO</t>
        </is>
      </c>
      <c r="O21" s="71" t="inlineStr">
        <is>
          <t>PAGADO</t>
        </is>
      </c>
      <c r="P21" s="71" t="inlineStr">
        <is>
          <t>PAGADO</t>
        </is>
      </c>
      <c r="Q21" s="71" t="inlineStr">
        <is>
          <t>PAGADO</t>
        </is>
      </c>
    </row>
    <row r="22">
      <c r="A22" s="71" t="n">
        <v>200</v>
      </c>
      <c r="B22" s="71" t="inlineStr">
        <is>
          <t>LETRAS CAMPOS PEDRO</t>
        </is>
      </c>
      <c r="C22" s="70" t="n">
        <v>3</v>
      </c>
      <c r="D22" s="71" t="inlineStr">
        <is>
          <t>17 SUR NO. 1706</t>
        </is>
      </c>
      <c r="E22" s="71" t="n">
        <v>2019</v>
      </c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</row>
    <row r="23">
      <c r="A23" s="71" t="n">
        <v>201</v>
      </c>
      <c r="B23" s="71" t="inlineStr">
        <is>
          <t xml:space="preserve">LETRAS LEZAMA JUAN </t>
        </is>
      </c>
      <c r="C23" s="70" t="n">
        <v>1</v>
      </c>
      <c r="D23" s="71" t="inlineStr">
        <is>
          <t>17 SUR ENTRE 17 PTE. Y CANAL</t>
        </is>
      </c>
      <c r="E23" s="71" t="n">
        <v>2019</v>
      </c>
      <c r="F23" s="71" t="inlineStr">
        <is>
          <t>PAGADO</t>
        </is>
      </c>
      <c r="G23" s="71" t="inlineStr">
        <is>
          <t>PAGADO</t>
        </is>
      </c>
      <c r="H23" s="71" t="inlineStr">
        <is>
          <t>PAGADO</t>
        </is>
      </c>
      <c r="I23" s="71" t="inlineStr">
        <is>
          <t>PAGADO</t>
        </is>
      </c>
      <c r="J23" s="71" t="inlineStr">
        <is>
          <t>PAGADO</t>
        </is>
      </c>
      <c r="K23" s="71" t="inlineStr">
        <is>
          <t>PAGADO</t>
        </is>
      </c>
      <c r="L23" s="71" t="inlineStr">
        <is>
          <t>PAGADO</t>
        </is>
      </c>
      <c r="M23" s="71" t="inlineStr">
        <is>
          <t>PAGADO</t>
        </is>
      </c>
      <c r="N23" s="71" t="inlineStr">
        <is>
          <t>PAGADO</t>
        </is>
      </c>
      <c r="O23" s="71" t="inlineStr">
        <is>
          <t>PAGADO</t>
        </is>
      </c>
      <c r="P23" s="71" t="n"/>
      <c r="Q23" s="71" t="n"/>
    </row>
    <row r="24">
      <c r="A24" s="71" t="n">
        <v>202</v>
      </c>
      <c r="B24" s="71" t="inlineStr">
        <is>
          <t>LOPEZ  GONZALEZ  ISABEL</t>
        </is>
      </c>
      <c r="C24" s="70" t="n">
        <v>1</v>
      </c>
      <c r="D24" s="71" t="inlineStr">
        <is>
          <t xml:space="preserve">13 PTE. ENTRE 13 Y 15 SUR </t>
        </is>
      </c>
      <c r="E24" s="71" t="n">
        <v>2019</v>
      </c>
      <c r="F24" s="71" t="inlineStr">
        <is>
          <t>PAGADO</t>
        </is>
      </c>
      <c r="G24" s="71" t="inlineStr">
        <is>
          <t>PAGADO</t>
        </is>
      </c>
      <c r="H24" s="71" t="inlineStr">
        <is>
          <t>PAGADO</t>
        </is>
      </c>
      <c r="I24" s="71" t="inlineStr">
        <is>
          <t>PAGADO</t>
        </is>
      </c>
      <c r="J24" s="71" t="inlineStr">
        <is>
          <t>PAGADO</t>
        </is>
      </c>
      <c r="K24" s="71" t="inlineStr">
        <is>
          <t>PAGADO</t>
        </is>
      </c>
      <c r="L24" s="71" t="inlineStr">
        <is>
          <t>PAGADO</t>
        </is>
      </c>
      <c r="M24" s="71" t="inlineStr">
        <is>
          <t>PAGADO</t>
        </is>
      </c>
      <c r="N24" s="71" t="inlineStr">
        <is>
          <t>PAGADO</t>
        </is>
      </c>
      <c r="O24" s="71" t="inlineStr">
        <is>
          <t>PAGADO</t>
        </is>
      </c>
      <c r="P24" s="71" t="inlineStr">
        <is>
          <t>PAGADO</t>
        </is>
      </c>
      <c r="Q24" s="71" t="inlineStr">
        <is>
          <t>PAGADO</t>
        </is>
      </c>
    </row>
    <row r="25">
      <c r="A25" s="71" t="n">
        <v>204</v>
      </c>
      <c r="B25" s="71" t="inlineStr">
        <is>
          <t>LOPEZ AVELINO INES</t>
        </is>
      </c>
      <c r="C25" s="70" t="n">
        <v>1</v>
      </c>
      <c r="D25" s="71" t="inlineStr">
        <is>
          <t xml:space="preserve">13 PTE. ESQ. 9 SUR </t>
        </is>
      </c>
      <c r="E25" s="71" t="n">
        <v>2019</v>
      </c>
      <c r="F25" s="71" t="inlineStr">
        <is>
          <t>PAGADO</t>
        </is>
      </c>
      <c r="G25" s="71" t="inlineStr">
        <is>
          <t>PAGADO</t>
        </is>
      </c>
      <c r="H25" s="71" t="inlineStr">
        <is>
          <t>PAGADO</t>
        </is>
      </c>
      <c r="I25" s="71" t="n"/>
      <c r="J25" s="71" t="n"/>
      <c r="K25" s="71" t="n"/>
      <c r="L25" s="71" t="n"/>
      <c r="M25" s="71" t="n"/>
      <c r="N25" s="71" t="n"/>
      <c r="O25" s="71" t="n"/>
      <c r="P25" s="71" t="n"/>
      <c r="Q25" s="71" t="n"/>
    </row>
    <row r="26">
      <c r="A26" s="71" t="n">
        <v>205</v>
      </c>
      <c r="B26" s="71" t="inlineStr">
        <is>
          <t>LOPEZ AVELINO RUTILO</t>
        </is>
      </c>
      <c r="C26" s="70" t="n">
        <v>2</v>
      </c>
      <c r="D26" s="71" t="inlineStr">
        <is>
          <t>13 PTE. NO 902 Y PRIVADA 7SUR</t>
        </is>
      </c>
      <c r="E26" s="71" t="n">
        <v>2019</v>
      </c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1" t="n"/>
      <c r="Q26" s="71" t="n"/>
    </row>
    <row r="27">
      <c r="A27" s="71" t="n">
        <v>207</v>
      </c>
      <c r="B27" s="71" t="inlineStr">
        <is>
          <t>LOPEZ BAURET ROMUALDO</t>
        </is>
      </c>
      <c r="C27" s="70" t="n">
        <v>1</v>
      </c>
      <c r="D27" s="71" t="inlineStr">
        <is>
          <t xml:space="preserve">15 PTE. ENTRE 7 SUR </t>
        </is>
      </c>
      <c r="E27" s="71" t="n">
        <v>2019</v>
      </c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</row>
    <row r="28">
      <c r="A28" s="71" t="n">
        <v>209</v>
      </c>
      <c r="B28" s="71" t="inlineStr">
        <is>
          <t>LOPEZ CASTILLO ALBERTO</t>
        </is>
      </c>
      <c r="C28" s="70" t="n">
        <v>1</v>
      </c>
      <c r="D28" s="71" t="inlineStr">
        <is>
          <t>15 PTE. ESQ. 7 SUR</t>
        </is>
      </c>
      <c r="E28" s="71" t="n">
        <v>2019</v>
      </c>
      <c r="F28" s="71" t="inlineStr">
        <is>
          <t>PAGADO</t>
        </is>
      </c>
      <c r="G28" s="71" t="inlineStr">
        <is>
          <t>PAGADO</t>
        </is>
      </c>
      <c r="H28" s="71" t="inlineStr">
        <is>
          <t>PAGADO</t>
        </is>
      </c>
      <c r="I28" s="71" t="inlineStr">
        <is>
          <t>PAGADO</t>
        </is>
      </c>
      <c r="J28" s="71" t="inlineStr">
        <is>
          <t>PAGADO</t>
        </is>
      </c>
      <c r="K28" s="71" t="n"/>
      <c r="L28" s="71" t="n"/>
      <c r="M28" s="71" t="n"/>
      <c r="N28" s="71" t="n"/>
      <c r="O28" s="71" t="n"/>
      <c r="P28" s="71" t="n"/>
      <c r="Q28" s="71" t="n"/>
    </row>
    <row r="29">
      <c r="A29" s="71" t="n">
        <v>212</v>
      </c>
      <c r="B29" s="71" t="inlineStr">
        <is>
          <t>LOPEZ GARCIA RAMON</t>
        </is>
      </c>
      <c r="C29" s="70" t="n">
        <v>1</v>
      </c>
      <c r="D29" s="71" t="inlineStr">
        <is>
          <t>13 SUR JUNTO A EL LATERA</t>
        </is>
      </c>
      <c r="E29" s="71" t="n">
        <v>2019</v>
      </c>
      <c r="F29" s="71" t="inlineStr">
        <is>
          <t>PAGADO</t>
        </is>
      </c>
      <c r="G29" s="71" t="inlineStr">
        <is>
          <t>PAGADO</t>
        </is>
      </c>
      <c r="H29" s="71" t="inlineStr">
        <is>
          <t>PAGADO</t>
        </is>
      </c>
      <c r="I29" s="71" t="inlineStr">
        <is>
          <t>PAGADO</t>
        </is>
      </c>
      <c r="J29" s="71" t="inlineStr">
        <is>
          <t>PAGADO</t>
        </is>
      </c>
      <c r="K29" s="71" t="inlineStr">
        <is>
          <t>PAGADO</t>
        </is>
      </c>
      <c r="L29" s="71" t="n"/>
      <c r="M29" s="71" t="n"/>
      <c r="N29" s="71" t="n"/>
      <c r="O29" s="71" t="n"/>
      <c r="P29" s="71" t="n"/>
      <c r="Q29" s="71" t="n"/>
    </row>
    <row r="30">
      <c r="A30" s="71" t="n">
        <v>214</v>
      </c>
      <c r="B30" s="71" t="inlineStr">
        <is>
          <t>LOPEZ LOPEZ CARLOS</t>
        </is>
      </c>
      <c r="C30" s="70" t="n">
        <v>1</v>
      </c>
      <c r="D30" s="71" t="inlineStr">
        <is>
          <t xml:space="preserve">17 PTE. ENTRE 11 Y 13 SUR </t>
        </is>
      </c>
      <c r="E30" s="71" t="n">
        <v>2019</v>
      </c>
      <c r="F30" s="71" t="inlineStr">
        <is>
          <t>PAGADO</t>
        </is>
      </c>
      <c r="G30" s="71" t="inlineStr">
        <is>
          <t>PAGADO</t>
        </is>
      </c>
      <c r="H30" s="71" t="inlineStr">
        <is>
          <t>PAGADO</t>
        </is>
      </c>
      <c r="I30" s="71" t="inlineStr">
        <is>
          <t>PAGADO</t>
        </is>
      </c>
      <c r="J30" s="71" t="inlineStr">
        <is>
          <t>PAGADO</t>
        </is>
      </c>
      <c r="K30" s="71" t="n"/>
      <c r="L30" s="71" t="n"/>
      <c r="M30" s="71" t="n"/>
      <c r="N30" s="71" t="n"/>
      <c r="O30" s="71" t="n"/>
      <c r="P30" s="71" t="n"/>
      <c r="Q30" s="71" t="n"/>
    </row>
    <row r="31">
      <c r="A31" s="71" t="n">
        <v>216</v>
      </c>
      <c r="B31" s="71" t="inlineStr">
        <is>
          <t>LOPEZ LOPEZ MARGARITA</t>
        </is>
      </c>
      <c r="C31" s="70" t="n">
        <v>1</v>
      </c>
      <c r="D31" s="71" t="inlineStr">
        <is>
          <t>CALLE 7 SUR NO. 1701</t>
        </is>
      </c>
      <c r="E31" s="71" t="n">
        <v>2019</v>
      </c>
      <c r="F31" s="71" t="inlineStr">
        <is>
          <t>PAGADO</t>
        </is>
      </c>
      <c r="G31" s="71" t="inlineStr">
        <is>
          <t>PAGADO</t>
        </is>
      </c>
      <c r="H31" s="71" t="inlineStr">
        <is>
          <t>PAGADO</t>
        </is>
      </c>
      <c r="I31" s="71" t="n"/>
      <c r="J31" s="71" t="n"/>
      <c r="K31" s="71" t="n"/>
      <c r="L31" s="71" t="n"/>
      <c r="M31" s="71" t="n"/>
      <c r="N31" s="71" t="n"/>
      <c r="O31" s="71" t="n"/>
      <c r="P31" s="71" t="n"/>
      <c r="Q31" s="71" t="n"/>
    </row>
    <row r="32">
      <c r="A32" s="71" t="n">
        <v>217</v>
      </c>
      <c r="B32" s="71" t="inlineStr">
        <is>
          <t>LOPEZ LOPEZ REINA</t>
        </is>
      </c>
      <c r="C32" s="70" t="n">
        <v>1</v>
      </c>
      <c r="D32" s="71" t="inlineStr">
        <is>
          <t xml:space="preserve">15 PTE. ESQ . 7 SUR .   </t>
        </is>
      </c>
      <c r="E32" s="71" t="n">
        <v>2019</v>
      </c>
      <c r="F32" s="71" t="inlineStr">
        <is>
          <t>PAGADO</t>
        </is>
      </c>
      <c r="G32" s="71" t="inlineStr">
        <is>
          <t>PAGADO</t>
        </is>
      </c>
      <c r="H32" s="71" t="inlineStr">
        <is>
          <t>PAGADO</t>
        </is>
      </c>
      <c r="I32" s="71" t="n"/>
      <c r="J32" s="71" t="n"/>
      <c r="K32" s="71" t="n"/>
      <c r="L32" s="71" t="n"/>
      <c r="M32" s="71" t="n"/>
      <c r="N32" s="71" t="n"/>
      <c r="O32" s="71" t="n"/>
      <c r="P32" s="71" t="n"/>
      <c r="Q32" s="71" t="n"/>
    </row>
    <row r="33">
      <c r="A33" s="71" t="n">
        <v>218</v>
      </c>
      <c r="B33" s="71" t="inlineStr">
        <is>
          <t xml:space="preserve">LOPEZ GAMEZ MARIA DEL CARMEN </t>
        </is>
      </c>
      <c r="C33" s="70" t="n">
        <v>1</v>
      </c>
      <c r="D33" s="71" t="inlineStr">
        <is>
          <t xml:space="preserve">13 SUR  S/N </t>
        </is>
      </c>
      <c r="E33" s="71" t="n">
        <v>2019</v>
      </c>
      <c r="F33" s="71" t="inlineStr">
        <is>
          <t>PAGADO</t>
        </is>
      </c>
      <c r="G33" s="71" t="inlineStr">
        <is>
          <t>PAGADO</t>
        </is>
      </c>
      <c r="H33" s="71" t="inlineStr">
        <is>
          <t>PAGADO</t>
        </is>
      </c>
      <c r="I33" s="71" t="inlineStr">
        <is>
          <t>PAGADO</t>
        </is>
      </c>
      <c r="J33" s="71" t="inlineStr">
        <is>
          <t>PAGADO</t>
        </is>
      </c>
      <c r="K33" s="71" t="n"/>
      <c r="L33" s="71" t="n"/>
      <c r="M33" s="71" t="n"/>
      <c r="N33" s="71" t="n"/>
      <c r="O33" s="71" t="n"/>
      <c r="P33" s="71" t="n"/>
      <c r="Q33" s="71" t="n"/>
    </row>
    <row r="34">
      <c r="A34" s="71" t="n">
        <v>220</v>
      </c>
      <c r="B34" s="71" t="inlineStr">
        <is>
          <t>LOPEZ SANCHEZ ANTONIO</t>
        </is>
      </c>
      <c r="C34" s="70" t="n">
        <v>1</v>
      </c>
      <c r="D34" s="71" t="inlineStr">
        <is>
          <t>13 SUR ENTRE 21 Y CANAL</t>
        </is>
      </c>
      <c r="E34" s="71" t="n">
        <v>2019</v>
      </c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</row>
    <row r="35">
      <c r="A35" s="71" t="n">
        <v>221</v>
      </c>
      <c r="B35" s="71" t="inlineStr">
        <is>
          <t>LOPEZ  SANTOS ARACELI</t>
        </is>
      </c>
      <c r="C35" s="70" t="n">
        <v>1</v>
      </c>
      <c r="D35" s="71" t="inlineStr">
        <is>
          <t xml:space="preserve">13 PONIENTE Y PRIV. DE LA 7  SUR </t>
        </is>
      </c>
      <c r="E35" s="71" t="n">
        <v>2019</v>
      </c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1" t="n"/>
      <c r="P35" s="71" t="n"/>
      <c r="Q35" s="71" t="n"/>
    </row>
    <row r="36">
      <c r="A36" s="71" t="n">
        <v>222</v>
      </c>
      <c r="B36" s="71" t="inlineStr">
        <is>
          <t>LOPEZ SANCHEZ ENRIQUE</t>
        </is>
      </c>
      <c r="C36" s="70" t="n">
        <v>1</v>
      </c>
      <c r="D36" s="71" t="inlineStr">
        <is>
          <t>21 PTE ESQ. 13 SUR</t>
        </is>
      </c>
      <c r="E36" s="71" t="n">
        <v>2019</v>
      </c>
      <c r="F36" s="71" t="inlineStr">
        <is>
          <t>PAGADO</t>
        </is>
      </c>
      <c r="G36" s="71" t="inlineStr">
        <is>
          <t>PAGADO</t>
        </is>
      </c>
      <c r="H36" s="71" t="inlineStr">
        <is>
          <t>PAGADO</t>
        </is>
      </c>
      <c r="I36" s="71" t="inlineStr">
        <is>
          <t>PAGADO</t>
        </is>
      </c>
      <c r="J36" s="71" t="inlineStr">
        <is>
          <t>PAGADO</t>
        </is>
      </c>
      <c r="K36" s="71" t="inlineStr">
        <is>
          <t>PAGADO</t>
        </is>
      </c>
      <c r="L36" s="71" t="inlineStr">
        <is>
          <t>PAGADO</t>
        </is>
      </c>
      <c r="M36" s="71" t="inlineStr">
        <is>
          <t>PAGADO</t>
        </is>
      </c>
      <c r="N36" s="71" t="inlineStr">
        <is>
          <t>PAGADO</t>
        </is>
      </c>
      <c r="O36" s="71" t="inlineStr">
        <is>
          <t>PAGADO</t>
        </is>
      </c>
      <c r="P36" s="71" t="inlineStr">
        <is>
          <t>PAGADO</t>
        </is>
      </c>
      <c r="Q36" s="71" t="inlineStr">
        <is>
          <t>PAGADO</t>
        </is>
      </c>
    </row>
    <row r="37">
      <c r="A37" s="71" t="n">
        <v>228</v>
      </c>
      <c r="B37" s="71" t="inlineStr">
        <is>
          <t>MONTIEL JIMENEZ MARCO ANTONIO</t>
        </is>
      </c>
      <c r="C37" s="70" t="n">
        <v>1</v>
      </c>
      <c r="D37" s="71" t="inlineStr">
        <is>
          <t xml:space="preserve">15 PTE  15 SUR </t>
        </is>
      </c>
      <c r="E37" s="71" t="n">
        <v>2019</v>
      </c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1" t="n"/>
      <c r="P37" s="71" t="n"/>
      <c r="Q37" s="71" t="n"/>
    </row>
    <row r="38">
      <c r="A38" s="71" t="n">
        <v>231</v>
      </c>
      <c r="B38" s="71" t="inlineStr">
        <is>
          <t>LOPEZ SANCHEZ SERGIO</t>
        </is>
      </c>
      <c r="C38" s="70" t="n">
        <v>1</v>
      </c>
      <c r="D38" s="71" t="inlineStr">
        <is>
          <t>13 SUR ENTRE 21 PTE Y CANAL</t>
        </is>
      </c>
      <c r="E38" s="71" t="n">
        <v>2019</v>
      </c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1" t="n"/>
      <c r="P38" s="71" t="n"/>
      <c r="Q38" s="71" t="n"/>
    </row>
    <row r="39">
      <c r="A39" s="71" t="n">
        <v>232</v>
      </c>
      <c r="B39" s="71" t="inlineStr">
        <is>
          <t>LOPEZ SANTOS JAVIER</t>
        </is>
      </c>
      <c r="C39" s="70" t="n">
        <v>1</v>
      </c>
      <c r="D39" s="71" t="inlineStr">
        <is>
          <t>13 PTE. NO. 908</t>
        </is>
      </c>
      <c r="E39" s="71" t="n">
        <v>2019</v>
      </c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</row>
    <row r="40">
      <c r="A40" s="71" t="n">
        <v>233</v>
      </c>
      <c r="B40" s="71" t="inlineStr">
        <is>
          <t xml:space="preserve">LOPEZ SANTOS JOSE LUIS </t>
        </is>
      </c>
      <c r="C40" s="70" t="n">
        <v>1</v>
      </c>
      <c r="D40" s="71" t="inlineStr">
        <is>
          <t xml:space="preserve">13 PTE. ENTRE 9 Y 11 SUR </t>
        </is>
      </c>
      <c r="E40" s="71" t="n">
        <v>2019</v>
      </c>
      <c r="F40" s="71" t="inlineStr">
        <is>
          <t>PAGADO</t>
        </is>
      </c>
      <c r="G40" s="71" t="inlineStr">
        <is>
          <t>PAGADO</t>
        </is>
      </c>
      <c r="H40" s="71" t="inlineStr">
        <is>
          <t>PAGADO</t>
        </is>
      </c>
      <c r="I40" s="71" t="inlineStr">
        <is>
          <t>PAGADO</t>
        </is>
      </c>
      <c r="J40" s="71" t="inlineStr">
        <is>
          <t>PAGADO</t>
        </is>
      </c>
      <c r="K40" s="71" t="inlineStr">
        <is>
          <t>PAGADO</t>
        </is>
      </c>
      <c r="L40" s="71" t="inlineStr">
        <is>
          <t>PAGADO</t>
        </is>
      </c>
      <c r="M40" s="71" t="inlineStr">
        <is>
          <t>PAGADO</t>
        </is>
      </c>
      <c r="N40" s="71" t="inlineStr">
        <is>
          <t>PAGADO</t>
        </is>
      </c>
      <c r="O40" s="71" t="inlineStr">
        <is>
          <t>PAGADO</t>
        </is>
      </c>
      <c r="P40" s="71" t="inlineStr">
        <is>
          <t>PAGADO</t>
        </is>
      </c>
      <c r="Q40" s="71" t="inlineStr">
        <is>
          <t>PAGADO</t>
        </is>
      </c>
    </row>
    <row r="41">
      <c r="A41" s="71" t="n">
        <v>234</v>
      </c>
      <c r="B41" s="71" t="inlineStr">
        <is>
          <t>LOPEZ SANTOS LAURA</t>
        </is>
      </c>
      <c r="C41" s="70" t="n">
        <v>1</v>
      </c>
      <c r="D41" s="71" t="inlineStr">
        <is>
          <t xml:space="preserve">13 PONIENTE Y PRIV. DE LA 7 SUR </t>
        </is>
      </c>
      <c r="E41" s="71" t="n">
        <v>2019</v>
      </c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1" t="n"/>
      <c r="P41" s="71" t="n"/>
      <c r="Q41" s="71" t="n"/>
    </row>
    <row r="42">
      <c r="A42" s="71" t="n">
        <v>235</v>
      </c>
      <c r="B42" s="71" t="inlineStr">
        <is>
          <t xml:space="preserve">LOPEZ SANTOS MARIA ESPERANZA </t>
        </is>
      </c>
      <c r="C42" s="70" t="n">
        <v>1</v>
      </c>
      <c r="D42" s="71" t="inlineStr">
        <is>
          <t xml:space="preserve">15 PTE. ENTRE 7 Y 9 SUR </t>
        </is>
      </c>
      <c r="E42" s="71" t="n">
        <v>2019</v>
      </c>
      <c r="F42" s="71" t="inlineStr">
        <is>
          <t>PAGADO</t>
        </is>
      </c>
      <c r="G42" s="71" t="inlineStr">
        <is>
          <t>PAGADO</t>
        </is>
      </c>
      <c r="H42" s="71" t="inlineStr">
        <is>
          <t>PAGADO</t>
        </is>
      </c>
      <c r="I42" s="71" t="inlineStr">
        <is>
          <t>PAGADO</t>
        </is>
      </c>
      <c r="J42" s="71" t="inlineStr">
        <is>
          <t>PAGADO</t>
        </is>
      </c>
      <c r="K42" s="71" t="inlineStr">
        <is>
          <t>PAGADO</t>
        </is>
      </c>
      <c r="L42" s="71" t="n"/>
      <c r="M42" s="71" t="n"/>
      <c r="N42" s="71" t="n"/>
      <c r="O42" s="71" t="n"/>
      <c r="P42" s="71" t="n"/>
      <c r="Q42" s="71" t="n"/>
    </row>
    <row r="43">
      <c r="A43" s="72" t="n">
        <v>237</v>
      </c>
      <c r="B43" s="72" t="inlineStr">
        <is>
          <t>LOPEZ ZAMORA DELFINO</t>
        </is>
      </c>
      <c r="C43" s="73" t="n">
        <v>1</v>
      </c>
      <c r="D43" s="72" t="inlineStr">
        <is>
          <t xml:space="preserve">15 PTE. ENTRE 7 Y 9 SUR </t>
        </is>
      </c>
      <c r="E43" s="72" t="n">
        <v>2019</v>
      </c>
      <c r="F43" s="72" t="inlineStr">
        <is>
          <t>PAGADO</t>
        </is>
      </c>
      <c r="G43" s="72" t="inlineStr">
        <is>
          <t>PAGADO</t>
        </is>
      </c>
      <c r="H43" s="72" t="inlineStr">
        <is>
          <t>PAGADO</t>
        </is>
      </c>
      <c r="I43" s="72" t="inlineStr">
        <is>
          <t>PAGADO</t>
        </is>
      </c>
      <c r="J43" s="72" t="inlineStr">
        <is>
          <t>PAGADO</t>
        </is>
      </c>
      <c r="K43" s="72" t="inlineStr">
        <is>
          <t>PAGADO</t>
        </is>
      </c>
      <c r="L43" s="72" t="n"/>
      <c r="M43" s="72" t="n"/>
      <c r="N43" s="72" t="n"/>
      <c r="O43" s="72" t="n"/>
      <c r="P43" s="72" t="n"/>
      <c r="Q43" s="72" t="n"/>
    </row>
    <row r="44">
      <c r="A44" s="71" t="n">
        <v>238</v>
      </c>
      <c r="B44" s="71" t="inlineStr">
        <is>
          <t>LUNA DOROTEO MICAELA FRANCISCA</t>
        </is>
      </c>
      <c r="C44" s="70" t="n">
        <v>1</v>
      </c>
      <c r="D44" s="71" t="inlineStr">
        <is>
          <t>19 SUR ESQ. 17 PTE</t>
        </is>
      </c>
      <c r="E44" s="71" t="n">
        <v>2019</v>
      </c>
      <c r="F44" s="71" t="inlineStr">
        <is>
          <t>PAGADO</t>
        </is>
      </c>
      <c r="G44" s="71" t="inlineStr">
        <is>
          <t>PAGADO</t>
        </is>
      </c>
      <c r="H44" s="71" t="inlineStr">
        <is>
          <t>PAGADO</t>
        </is>
      </c>
      <c r="I44" s="71" t="inlineStr">
        <is>
          <t>PAGADO</t>
        </is>
      </c>
      <c r="J44" s="71" t="inlineStr">
        <is>
          <t>PAGADO</t>
        </is>
      </c>
      <c r="K44" s="71" t="inlineStr">
        <is>
          <t>PAGADO</t>
        </is>
      </c>
      <c r="L44" s="71" t="inlineStr">
        <is>
          <t>PAGADO</t>
        </is>
      </c>
      <c r="M44" s="71" t="inlineStr">
        <is>
          <t>PAGADO</t>
        </is>
      </c>
      <c r="N44" s="71" t="inlineStr">
        <is>
          <t>PAGADO</t>
        </is>
      </c>
      <c r="O44" s="71" t="inlineStr">
        <is>
          <t>PAGADO</t>
        </is>
      </c>
      <c r="P44" s="71" t="inlineStr">
        <is>
          <t>PAGADO</t>
        </is>
      </c>
      <c r="Q44" s="71" t="inlineStr">
        <is>
          <t>PAGADO</t>
        </is>
      </c>
    </row>
    <row r="45">
      <c r="A45" s="71" t="n">
        <v>239</v>
      </c>
      <c r="B45" s="71" t="inlineStr">
        <is>
          <t>LUNA FUENTES EMILIA</t>
        </is>
      </c>
      <c r="C45" s="70" t="n">
        <v>1</v>
      </c>
      <c r="D45" s="71" t="inlineStr">
        <is>
          <t>13 PTE. NO. 1109</t>
        </is>
      </c>
      <c r="E45" s="71" t="n">
        <v>2019</v>
      </c>
      <c r="F45" s="71" t="inlineStr">
        <is>
          <t>PAGADO</t>
        </is>
      </c>
      <c r="G45" s="71" t="inlineStr">
        <is>
          <t>PAGADO</t>
        </is>
      </c>
      <c r="H45" s="71" t="inlineStr">
        <is>
          <t>PAGADO</t>
        </is>
      </c>
      <c r="I45" s="71" t="inlineStr">
        <is>
          <t>PAGADO</t>
        </is>
      </c>
      <c r="J45" s="71" t="inlineStr">
        <is>
          <t>PAGADO</t>
        </is>
      </c>
      <c r="K45" s="71" t="inlineStr">
        <is>
          <t>PAGADO</t>
        </is>
      </c>
      <c r="L45" s="71" t="inlineStr">
        <is>
          <t>PAGADO</t>
        </is>
      </c>
      <c r="M45" s="71" t="inlineStr">
        <is>
          <t>PAGADO</t>
        </is>
      </c>
      <c r="N45" s="71" t="inlineStr">
        <is>
          <t>PAGADO</t>
        </is>
      </c>
      <c r="O45" s="71" t="inlineStr">
        <is>
          <t>PAGADO</t>
        </is>
      </c>
      <c r="P45" s="71" t="inlineStr">
        <is>
          <t>PAGADO</t>
        </is>
      </c>
      <c r="Q45" s="71" t="inlineStr">
        <is>
          <t>PAGADO</t>
        </is>
      </c>
    </row>
    <row r="46">
      <c r="A46" s="79" t="n">
        <v>240</v>
      </c>
      <c r="B46" s="71" t="inlineStr">
        <is>
          <t>LUNA VELAZQUEZ GUILLERMO</t>
        </is>
      </c>
      <c r="C46" s="70" t="n">
        <v>1</v>
      </c>
      <c r="D46" s="71" t="inlineStr">
        <is>
          <t>17 SUR ENTRE 15 Y 17 PTE.</t>
        </is>
      </c>
      <c r="E46" s="71" t="n">
        <v>2019</v>
      </c>
      <c r="F46" s="71" t="inlineStr">
        <is>
          <t>PAGADO</t>
        </is>
      </c>
      <c r="G46" s="71" t="inlineStr">
        <is>
          <t>PAGADO</t>
        </is>
      </c>
      <c r="H46" s="71" t="inlineStr">
        <is>
          <t>PAGADO</t>
        </is>
      </c>
      <c r="I46" s="71" t="n"/>
      <c r="J46" s="71" t="n"/>
      <c r="K46" s="71" t="n"/>
      <c r="L46" s="71" t="n"/>
      <c r="M46" s="71" t="n"/>
      <c r="N46" s="71" t="n"/>
      <c r="O46" s="71" t="n"/>
      <c r="P46" s="71" t="n"/>
      <c r="Q46" s="71" t="n"/>
    </row>
    <row r="47">
      <c r="A47" s="71" t="n">
        <v>241</v>
      </c>
      <c r="B47" s="71" t="inlineStr">
        <is>
          <t>MACHORRO ROMAN AMADO</t>
        </is>
      </c>
      <c r="C47" s="70" t="n">
        <v>2</v>
      </c>
      <c r="D47" s="71" t="inlineStr">
        <is>
          <t xml:space="preserve">15 PTE ENTRE 11 Y 13 SUR </t>
        </is>
      </c>
      <c r="E47" s="71" t="n">
        <v>2019</v>
      </c>
      <c r="F47" s="71" t="inlineStr">
        <is>
          <t>PAGADO 2</t>
        </is>
      </c>
      <c r="G47" s="71" t="inlineStr">
        <is>
          <t>PAGADO2</t>
        </is>
      </c>
      <c r="H47" s="71" t="inlineStr">
        <is>
          <t>PAGADO2</t>
        </is>
      </c>
      <c r="I47" s="71" t="inlineStr">
        <is>
          <t>PAGADO2</t>
        </is>
      </c>
      <c r="J47" s="71" t="inlineStr">
        <is>
          <t>PAGADO 2</t>
        </is>
      </c>
      <c r="K47" s="71" t="inlineStr">
        <is>
          <t>PAGADO 2</t>
        </is>
      </c>
      <c r="L47" s="71" t="inlineStr">
        <is>
          <t>PAGADO 2</t>
        </is>
      </c>
      <c r="M47" s="71" t="inlineStr">
        <is>
          <t>PAGADO 2</t>
        </is>
      </c>
      <c r="N47" s="71" t="inlineStr">
        <is>
          <t>PAGADO 2</t>
        </is>
      </c>
      <c r="O47" s="71" t="inlineStr">
        <is>
          <t>PAGADO 2</t>
        </is>
      </c>
      <c r="P47" s="71" t="inlineStr">
        <is>
          <t>PAGADO 2</t>
        </is>
      </c>
      <c r="Q47" s="71" t="inlineStr">
        <is>
          <t>PAGADO 2</t>
        </is>
      </c>
    </row>
    <row r="48">
      <c r="A48" s="71" t="n">
        <v>242</v>
      </c>
      <c r="B48" s="71" t="inlineStr">
        <is>
          <t xml:space="preserve">MACHORRO ROMAN MARCELINO </t>
        </is>
      </c>
      <c r="C48" s="70" t="n">
        <v>1</v>
      </c>
      <c r="D48" s="71" t="inlineStr">
        <is>
          <t>13 SUR ENTRE 15 Y 17 PTE.</t>
        </is>
      </c>
      <c r="E48" s="71" t="n">
        <v>2019</v>
      </c>
      <c r="F48" s="71" t="inlineStr">
        <is>
          <t>PAGADO 2</t>
        </is>
      </c>
      <c r="G48" s="71" t="inlineStr">
        <is>
          <t>PAGADO 2</t>
        </is>
      </c>
      <c r="H48" s="71" t="inlineStr">
        <is>
          <t>PAGADO 2</t>
        </is>
      </c>
      <c r="I48" s="71" t="inlineStr">
        <is>
          <t>PAGADO 2</t>
        </is>
      </c>
      <c r="J48" s="71" t="inlineStr">
        <is>
          <t>PAGADO 2</t>
        </is>
      </c>
      <c r="K48" s="71" t="inlineStr">
        <is>
          <t>PAGADO 2</t>
        </is>
      </c>
      <c r="L48" s="71" t="inlineStr">
        <is>
          <t>PAGADO 2</t>
        </is>
      </c>
      <c r="M48" s="71" t="inlineStr">
        <is>
          <t>PAGADO 2</t>
        </is>
      </c>
      <c r="N48" s="71" t="inlineStr">
        <is>
          <t>PAGADO 2</t>
        </is>
      </c>
      <c r="O48" s="71" t="inlineStr">
        <is>
          <t>PAGADO 2</t>
        </is>
      </c>
      <c r="P48" s="71" t="inlineStr">
        <is>
          <t>PAGADO 2</t>
        </is>
      </c>
      <c r="Q48" s="71" t="inlineStr">
        <is>
          <t>PAGADO 2</t>
        </is>
      </c>
    </row>
    <row r="49">
      <c r="A49" s="71" t="n">
        <v>243</v>
      </c>
      <c r="B49" s="71" t="inlineStr">
        <is>
          <t>MACHORRO ROMAN NICOLAS</t>
        </is>
      </c>
      <c r="C49" s="70" t="n">
        <v>3</v>
      </c>
      <c r="D49" s="71" t="inlineStr">
        <is>
          <t>7 SUR PRIVADA</t>
        </is>
      </c>
      <c r="E49" s="71" t="n">
        <v>2019</v>
      </c>
      <c r="F49" s="71" t="inlineStr">
        <is>
          <t>PAGADO 3</t>
        </is>
      </c>
      <c r="G49" s="71" t="inlineStr">
        <is>
          <t>PAGADO 3</t>
        </is>
      </c>
      <c r="H49" s="71" t="inlineStr">
        <is>
          <t>PAGADO 3</t>
        </is>
      </c>
      <c r="I49" s="71" t="inlineStr">
        <is>
          <t>PAGADO 3</t>
        </is>
      </c>
      <c r="J49" s="71" t="inlineStr">
        <is>
          <t>PAGADO 3</t>
        </is>
      </c>
      <c r="K49" s="71" t="inlineStr">
        <is>
          <t>PAGADO 3</t>
        </is>
      </c>
      <c r="L49" s="71" t="inlineStr">
        <is>
          <t>PAGADO 3</t>
        </is>
      </c>
      <c r="M49" s="71" t="inlineStr">
        <is>
          <t>PAGADO 3</t>
        </is>
      </c>
      <c r="N49" s="71" t="inlineStr">
        <is>
          <t>PAGADO 3</t>
        </is>
      </c>
      <c r="O49" s="71" t="inlineStr">
        <is>
          <t>PAGADO 3</t>
        </is>
      </c>
      <c r="P49" s="71" t="inlineStr">
        <is>
          <t>PAGDO 3</t>
        </is>
      </c>
      <c r="Q49" s="71" t="inlineStr">
        <is>
          <t>PAGADO 3</t>
        </is>
      </c>
    </row>
    <row r="50">
      <c r="A50" s="71" t="n">
        <v>245</v>
      </c>
      <c r="B50" s="71" t="inlineStr">
        <is>
          <t>MARIA CASTRO MIGUEL</t>
        </is>
      </c>
      <c r="C50" s="70" t="n">
        <v>1</v>
      </c>
      <c r="D50" s="71" t="inlineStr">
        <is>
          <t>7 SUR ENTRE 11 Y 13 PTE.</t>
        </is>
      </c>
      <c r="E50" s="71" t="n">
        <v>2019</v>
      </c>
      <c r="F50" s="71" t="inlineStr">
        <is>
          <t>PAGADO</t>
        </is>
      </c>
      <c r="G50" s="71" t="inlineStr">
        <is>
          <t>PAGADO</t>
        </is>
      </c>
      <c r="H50" s="71" t="inlineStr">
        <is>
          <t>PAGADO</t>
        </is>
      </c>
      <c r="I50" s="71" t="inlineStr">
        <is>
          <t>PAGADO</t>
        </is>
      </c>
      <c r="J50" s="71" t="inlineStr">
        <is>
          <t>PAGADO</t>
        </is>
      </c>
      <c r="K50" s="71" t="inlineStr">
        <is>
          <t>PAGADO</t>
        </is>
      </c>
      <c r="L50" s="71" t="inlineStr">
        <is>
          <t>PAGADO</t>
        </is>
      </c>
      <c r="M50" s="71" t="inlineStr">
        <is>
          <t>PAGADO</t>
        </is>
      </c>
      <c r="N50" s="71" t="inlineStr">
        <is>
          <t>PAGADO</t>
        </is>
      </c>
      <c r="O50" s="71" t="inlineStr">
        <is>
          <t>PAGADO</t>
        </is>
      </c>
      <c r="P50" s="71" t="inlineStr">
        <is>
          <t>PAGADO</t>
        </is>
      </c>
      <c r="Q50" s="71" t="inlineStr">
        <is>
          <t>PAGADO</t>
        </is>
      </c>
    </row>
    <row r="51">
      <c r="A51" s="71" t="n">
        <v>247</v>
      </c>
      <c r="B51" s="71" t="inlineStr">
        <is>
          <t xml:space="preserve">MARIN MORO PAULA </t>
        </is>
      </c>
      <c r="C51" s="70" t="n">
        <v>1</v>
      </c>
      <c r="D51" s="71" t="inlineStr">
        <is>
          <t>13 SUR ENTRE 13 Y 15 PTE.</t>
        </is>
      </c>
      <c r="E51" s="71" t="n">
        <v>2019</v>
      </c>
      <c r="F51" s="71" t="inlineStr">
        <is>
          <t>PAGADO</t>
        </is>
      </c>
      <c r="G51" s="71" t="inlineStr">
        <is>
          <t>PAGADO</t>
        </is>
      </c>
      <c r="H51" s="71" t="inlineStr">
        <is>
          <t>PAGADO</t>
        </is>
      </c>
      <c r="I51" s="71" t="inlineStr">
        <is>
          <t>PAGADO</t>
        </is>
      </c>
      <c r="J51" s="71" t="inlineStr">
        <is>
          <t>PAGADO</t>
        </is>
      </c>
      <c r="K51" s="71" t="inlineStr">
        <is>
          <t>PAGADO</t>
        </is>
      </c>
      <c r="L51" s="71" t="inlineStr">
        <is>
          <t>PAGADO</t>
        </is>
      </c>
      <c r="M51" s="71" t="inlineStr">
        <is>
          <t>PAGADO</t>
        </is>
      </c>
      <c r="N51" s="71" t="inlineStr">
        <is>
          <t>PAGADO</t>
        </is>
      </c>
      <c r="O51" s="71" t="inlineStr">
        <is>
          <t>PAGADO</t>
        </is>
      </c>
      <c r="P51" s="71" t="inlineStr">
        <is>
          <t>PAGADO</t>
        </is>
      </c>
      <c r="Q51" s="71" t="inlineStr">
        <is>
          <t>PAGADO</t>
        </is>
      </c>
    </row>
    <row r="52">
      <c r="A52" s="71" t="n">
        <v>249</v>
      </c>
      <c r="B52" s="71" t="inlineStr">
        <is>
          <t xml:space="preserve">MARTINEZ OREA JOSE LUIS </t>
        </is>
      </c>
      <c r="C52" s="70" t="n">
        <v>1</v>
      </c>
      <c r="D52" s="71" t="inlineStr">
        <is>
          <t>17 SUR NO. 1708  ENTRE 17 PTE Y CANAL</t>
        </is>
      </c>
      <c r="E52" s="71" t="n">
        <v>2019</v>
      </c>
      <c r="F52" s="71" t="inlineStr">
        <is>
          <t>PAGADO</t>
        </is>
      </c>
      <c r="G52" s="71" t="inlineStr">
        <is>
          <t>PAGADO</t>
        </is>
      </c>
      <c r="H52" s="71" t="inlineStr">
        <is>
          <t>PAGADO</t>
        </is>
      </c>
      <c r="I52" s="71" t="inlineStr">
        <is>
          <t>PAGADO</t>
        </is>
      </c>
      <c r="J52" s="71" t="n"/>
      <c r="K52" s="71" t="n"/>
      <c r="L52" s="71" t="n"/>
      <c r="M52" s="71" t="n"/>
      <c r="N52" s="71" t="n"/>
      <c r="O52" s="71" t="n"/>
      <c r="P52" s="71" t="n"/>
      <c r="Q52" s="71" t="n"/>
    </row>
    <row r="53">
      <c r="A53" s="71" t="n">
        <v>250</v>
      </c>
      <c r="B53" s="71" t="inlineStr">
        <is>
          <t xml:space="preserve">JIMENEZ  MARTINEZ  MARICELA </t>
        </is>
      </c>
      <c r="C53" s="70" t="n">
        <v>2</v>
      </c>
      <c r="D53" s="71" t="inlineStr">
        <is>
          <t xml:space="preserve">13 PTE. Y 9 SUR </t>
        </is>
      </c>
      <c r="E53" s="71" t="n">
        <v>2019</v>
      </c>
      <c r="F53" s="71" t="inlineStr">
        <is>
          <t>PAGADO 2</t>
        </is>
      </c>
      <c r="G53" s="71" t="inlineStr">
        <is>
          <t>PAGADO 2</t>
        </is>
      </c>
      <c r="H53" s="71" t="inlineStr">
        <is>
          <t>PAGADO 2</t>
        </is>
      </c>
      <c r="I53" s="71" t="inlineStr">
        <is>
          <t>PAGADO 2</t>
        </is>
      </c>
      <c r="J53" s="71" t="inlineStr">
        <is>
          <t>PAGADO 2</t>
        </is>
      </c>
      <c r="K53" s="71" t="inlineStr">
        <is>
          <t>PAGADO 2</t>
        </is>
      </c>
      <c r="L53" s="71" t="inlineStr">
        <is>
          <t>PAGADO 2</t>
        </is>
      </c>
      <c r="M53" s="71" t="inlineStr">
        <is>
          <t>PAGADO 2</t>
        </is>
      </c>
      <c r="N53" s="71" t="inlineStr">
        <is>
          <t>PAGADO 2</t>
        </is>
      </c>
      <c r="O53" s="71" t="inlineStr">
        <is>
          <t>PAGADO 2</t>
        </is>
      </c>
      <c r="P53" s="71" t="inlineStr">
        <is>
          <t>PAGADO 2</t>
        </is>
      </c>
      <c r="Q53" s="71" t="inlineStr">
        <is>
          <t>PAGADO 2</t>
        </is>
      </c>
    </row>
    <row r="54">
      <c r="A54" s="71" t="n">
        <v>252</v>
      </c>
      <c r="B54" s="71" t="inlineStr">
        <is>
          <t>MELENDEZ SANTOS DOLORES</t>
        </is>
      </c>
      <c r="C54" s="70" t="n">
        <v>1</v>
      </c>
      <c r="D54" s="71" t="inlineStr">
        <is>
          <t>19 SUR ENTRE 13 Y 15 PTE.</t>
        </is>
      </c>
      <c r="E54" s="71" t="n">
        <v>2019</v>
      </c>
      <c r="F54" s="71" t="inlineStr">
        <is>
          <t>PAGADO</t>
        </is>
      </c>
      <c r="G54" s="71" t="inlineStr">
        <is>
          <t>PAGADO</t>
        </is>
      </c>
      <c r="H54" s="71" t="inlineStr">
        <is>
          <t>PAGADO</t>
        </is>
      </c>
      <c r="I54" s="71" t="inlineStr">
        <is>
          <t>PAGADO</t>
        </is>
      </c>
      <c r="J54" s="71" t="inlineStr">
        <is>
          <t>PAGADO</t>
        </is>
      </c>
      <c r="K54" s="71" t="inlineStr">
        <is>
          <t>PAGADO</t>
        </is>
      </c>
      <c r="L54" s="71" t="inlineStr">
        <is>
          <t>PAGADO</t>
        </is>
      </c>
      <c r="M54" s="71" t="inlineStr">
        <is>
          <t>PAGADO</t>
        </is>
      </c>
      <c r="N54" s="71" t="inlineStr">
        <is>
          <t>PAGADO</t>
        </is>
      </c>
      <c r="O54" s="71" t="inlineStr">
        <is>
          <t>PAGADO</t>
        </is>
      </c>
      <c r="P54" s="71" t="inlineStr">
        <is>
          <t>PAGADO</t>
        </is>
      </c>
      <c r="Q54" s="71" t="inlineStr">
        <is>
          <t>PAGADO</t>
        </is>
      </c>
    </row>
    <row r="55">
      <c r="A55" s="71" t="n">
        <v>253</v>
      </c>
      <c r="B55" s="71" t="inlineStr">
        <is>
          <t>MELENDEZ SANTOS EDUARDO</t>
        </is>
      </c>
      <c r="C55" s="70" t="n">
        <v>1</v>
      </c>
      <c r="D55" s="71" t="inlineStr">
        <is>
          <t xml:space="preserve">13 PONIENTE 1115 7 SUR </t>
        </is>
      </c>
      <c r="E55" s="71" t="n">
        <v>2019</v>
      </c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</row>
    <row r="56">
      <c r="A56" s="71" t="n">
        <v>254</v>
      </c>
      <c r="B56" s="71" t="inlineStr">
        <is>
          <t>MELENDEZ SANTOS JUANA</t>
        </is>
      </c>
      <c r="C56" s="70" t="n">
        <v>2</v>
      </c>
      <c r="D56" s="71" t="inlineStr">
        <is>
          <t>7 SUR ENTRE 11 Y 13 PTE.</t>
        </is>
      </c>
      <c r="E56" s="71" t="n">
        <v>2019</v>
      </c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71" t="n"/>
      <c r="P56" s="71" t="n"/>
      <c r="Q56" s="71" t="n"/>
    </row>
    <row r="57">
      <c r="A57" s="75" t="n">
        <v>256</v>
      </c>
      <c r="B57" s="71" t="inlineStr">
        <is>
          <t>MENDEZ SANTOS VALENTIN</t>
        </is>
      </c>
      <c r="C57" s="70" t="n">
        <v>1</v>
      </c>
      <c r="D57" s="71" t="inlineStr">
        <is>
          <t>17 SUR ENTRE 17 PTE Y CANAL</t>
        </is>
      </c>
      <c r="E57" s="71" t="n">
        <v>2019</v>
      </c>
      <c r="F57" s="71" t="inlineStr">
        <is>
          <t>PAGADO</t>
        </is>
      </c>
      <c r="G57" s="71" t="inlineStr">
        <is>
          <t>PAGADO</t>
        </is>
      </c>
      <c r="H57" s="71" t="inlineStr">
        <is>
          <t>PAGADO</t>
        </is>
      </c>
      <c r="I57" s="71" t="inlineStr">
        <is>
          <t>PAGADO</t>
        </is>
      </c>
      <c r="J57" s="71" t="inlineStr">
        <is>
          <t>PAGADO</t>
        </is>
      </c>
      <c r="K57" s="71" t="inlineStr">
        <is>
          <t>PAGADO</t>
        </is>
      </c>
      <c r="L57" s="71" t="inlineStr">
        <is>
          <t>PAGADO</t>
        </is>
      </c>
      <c r="M57" s="71" t="inlineStr">
        <is>
          <t>PAGADO</t>
        </is>
      </c>
      <c r="N57" s="71" t="inlineStr">
        <is>
          <t>PAGADO</t>
        </is>
      </c>
      <c r="O57" s="71" t="inlineStr">
        <is>
          <t>PAGADO</t>
        </is>
      </c>
      <c r="P57" s="71" t="inlineStr">
        <is>
          <t>PAGADO</t>
        </is>
      </c>
      <c r="Q57" s="71" t="inlineStr">
        <is>
          <t>PAGADO</t>
        </is>
      </c>
    </row>
    <row r="58">
      <c r="A58" s="71" t="n">
        <v>257</v>
      </c>
      <c r="B58" s="71" t="inlineStr">
        <is>
          <t>MONTIEL JIMENEZ ARTURO</t>
        </is>
      </c>
      <c r="C58" s="70" t="n">
        <v>1</v>
      </c>
      <c r="D58" s="71" t="inlineStr">
        <is>
          <t xml:space="preserve">15 SUR ENTRE 19 Y 21 PTE. </t>
        </is>
      </c>
      <c r="E58" s="71" t="n">
        <v>2019</v>
      </c>
      <c r="F58" s="71" t="inlineStr">
        <is>
          <t>PAGADO</t>
        </is>
      </c>
      <c r="G58" s="71" t="inlineStr">
        <is>
          <t>PAGADO</t>
        </is>
      </c>
      <c r="H58" s="71" t="inlineStr">
        <is>
          <t>PAGADO</t>
        </is>
      </c>
      <c r="I58" s="71" t="inlineStr">
        <is>
          <t>PAGADO</t>
        </is>
      </c>
      <c r="J58" s="71" t="inlineStr">
        <is>
          <t>PAGADO</t>
        </is>
      </c>
      <c r="K58" s="71" t="inlineStr">
        <is>
          <t>PAGADO</t>
        </is>
      </c>
      <c r="L58" s="71" t="inlineStr">
        <is>
          <t>PAGADO</t>
        </is>
      </c>
      <c r="M58" s="71" t="inlineStr">
        <is>
          <t>PAGADO</t>
        </is>
      </c>
      <c r="N58" s="71" t="inlineStr">
        <is>
          <t>PAGADO</t>
        </is>
      </c>
      <c r="O58" s="71" t="inlineStr">
        <is>
          <t>PAGADO</t>
        </is>
      </c>
      <c r="P58" s="71" t="inlineStr">
        <is>
          <t>PAGADO</t>
        </is>
      </c>
      <c r="Q58" s="71" t="inlineStr">
        <is>
          <t>PAGADO</t>
        </is>
      </c>
    </row>
    <row r="59">
      <c r="A59" s="71" t="n">
        <v>258</v>
      </c>
      <c r="B59" s="71" t="inlineStr">
        <is>
          <t>MONTIEL JIMENEZ ESTHER</t>
        </is>
      </c>
      <c r="C59" s="70" t="n">
        <v>1</v>
      </c>
      <c r="D59" s="71" t="inlineStr">
        <is>
          <t xml:space="preserve">15 PTE. Y 15 SUR </t>
        </is>
      </c>
      <c r="E59" s="71" t="n">
        <v>2019</v>
      </c>
      <c r="F59" s="71" t="inlineStr">
        <is>
          <t>PAGADO</t>
        </is>
      </c>
      <c r="G59" s="71" t="inlineStr">
        <is>
          <t>PAGADO</t>
        </is>
      </c>
      <c r="H59" s="71" t="n"/>
      <c r="I59" s="71" t="n"/>
      <c r="J59" s="71" t="n"/>
      <c r="K59" s="71" t="n"/>
      <c r="L59" s="71" t="n"/>
      <c r="M59" s="71" t="n"/>
      <c r="N59" s="71" t="n"/>
      <c r="O59" s="71" t="n"/>
      <c r="P59" s="71" t="n"/>
      <c r="Q59" s="71" t="n"/>
    </row>
    <row r="60">
      <c r="A60" s="71" t="n">
        <v>259</v>
      </c>
      <c r="B60" s="71" t="inlineStr">
        <is>
          <t>MONTIEL JIMENEZ FIDEL</t>
        </is>
      </c>
      <c r="C60" s="70" t="n">
        <v>3</v>
      </c>
      <c r="D60" s="71" t="inlineStr">
        <is>
          <t>15 PTE. NO. 1511</t>
        </is>
      </c>
      <c r="E60" s="71" t="n">
        <v>2019</v>
      </c>
      <c r="F60" s="71" t="inlineStr">
        <is>
          <t>PAGADO 3</t>
        </is>
      </c>
      <c r="G60" s="71" t="inlineStr">
        <is>
          <t>PAGADO 3</t>
        </is>
      </c>
      <c r="H60" s="71" t="inlineStr">
        <is>
          <t>PAGADO 3</t>
        </is>
      </c>
      <c r="I60" s="71" t="inlineStr">
        <is>
          <t>PAGADO 3</t>
        </is>
      </c>
      <c r="J60" s="71" t="inlineStr">
        <is>
          <t>PAGADO 3</t>
        </is>
      </c>
      <c r="K60" s="71" t="n"/>
      <c r="L60" s="71" t="n"/>
      <c r="M60" s="71" t="n"/>
      <c r="N60" s="71" t="n"/>
      <c r="O60" s="71" t="n"/>
      <c r="P60" s="71" t="n"/>
      <c r="Q60" s="71" t="n"/>
    </row>
    <row r="61">
      <c r="A61" s="71" t="n">
        <v>261</v>
      </c>
      <c r="B61" s="71" t="inlineStr">
        <is>
          <t xml:space="preserve">MONTIEL JIMENEZ VICTOR </t>
        </is>
      </c>
      <c r="C61" s="70" t="n">
        <v>1</v>
      </c>
      <c r="D61" s="71" t="inlineStr">
        <is>
          <t xml:space="preserve">15 PTE. Y 15 SUR </t>
        </is>
      </c>
      <c r="E61" s="71" t="n">
        <v>2019</v>
      </c>
      <c r="F61" s="71" t="inlineStr">
        <is>
          <t>PAGADO</t>
        </is>
      </c>
      <c r="G61" s="71" t="inlineStr">
        <is>
          <t>PAGADO</t>
        </is>
      </c>
      <c r="H61" s="71" t="inlineStr">
        <is>
          <t>PAGADO</t>
        </is>
      </c>
      <c r="I61" s="71" t="inlineStr">
        <is>
          <t>PAGADO</t>
        </is>
      </c>
      <c r="J61" s="71" t="inlineStr">
        <is>
          <t>PAGADO</t>
        </is>
      </c>
      <c r="K61" s="71" t="inlineStr">
        <is>
          <t>PAGADO</t>
        </is>
      </c>
      <c r="L61" s="71" t="n"/>
      <c r="M61" s="71" t="n"/>
      <c r="N61" s="71" t="n"/>
      <c r="O61" s="71" t="n"/>
      <c r="P61" s="71" t="n"/>
      <c r="Q61" s="71" t="n"/>
    </row>
    <row r="62">
      <c r="A62" s="71" t="n">
        <v>262</v>
      </c>
      <c r="B62" s="71" t="inlineStr">
        <is>
          <t>MONTIEL OREA ISIDORA</t>
        </is>
      </c>
      <c r="C62" s="70" t="n">
        <v>1</v>
      </c>
      <c r="D62" s="71" t="inlineStr">
        <is>
          <t xml:space="preserve">11 SUR  2105 11 Y 21 </t>
        </is>
      </c>
      <c r="E62" s="71" t="n">
        <v>2019</v>
      </c>
      <c r="F62" s="71" t="inlineStr">
        <is>
          <t>PAGADO</t>
        </is>
      </c>
      <c r="G62" s="71" t="inlineStr">
        <is>
          <t>PAGADO</t>
        </is>
      </c>
      <c r="H62" s="71" t="inlineStr">
        <is>
          <t>PAGADO</t>
        </is>
      </c>
      <c r="I62" s="71" t="inlineStr">
        <is>
          <t>PAGADO</t>
        </is>
      </c>
      <c r="J62" s="71" t="inlineStr">
        <is>
          <t>PAGADO</t>
        </is>
      </c>
      <c r="K62" s="71" t="inlineStr">
        <is>
          <t>PAGADO</t>
        </is>
      </c>
      <c r="L62" s="71" t="inlineStr">
        <is>
          <t>PAGADO</t>
        </is>
      </c>
      <c r="M62" s="71" t="inlineStr">
        <is>
          <t>PAGADO</t>
        </is>
      </c>
      <c r="N62" s="71" t="inlineStr">
        <is>
          <t>PAGADO</t>
        </is>
      </c>
      <c r="O62" s="71" t="inlineStr">
        <is>
          <t>PAGADO</t>
        </is>
      </c>
      <c r="P62" s="71" t="inlineStr">
        <is>
          <t>PAGADO</t>
        </is>
      </c>
      <c r="Q62" s="71" t="inlineStr">
        <is>
          <t>PAGADO</t>
        </is>
      </c>
    </row>
    <row r="63">
      <c r="A63" s="71" t="n">
        <v>264</v>
      </c>
      <c r="B63" s="71" t="inlineStr">
        <is>
          <t>MONTIEL ROMAN ELEAZAR</t>
        </is>
      </c>
      <c r="C63" s="70" t="n">
        <v>1</v>
      </c>
      <c r="D63" s="71" t="inlineStr">
        <is>
          <t>11 SUR ENTRE 19 Y 21 PTE.</t>
        </is>
      </c>
      <c r="E63" s="71" t="n">
        <v>2019</v>
      </c>
      <c r="F63" s="71" t="inlineStr">
        <is>
          <t>PAGADO</t>
        </is>
      </c>
      <c r="G63" s="71" t="inlineStr">
        <is>
          <t>PAGADO</t>
        </is>
      </c>
      <c r="H63" s="71" t="inlineStr">
        <is>
          <t>PAGADO</t>
        </is>
      </c>
      <c r="I63" s="71" t="inlineStr">
        <is>
          <t>PAGADO</t>
        </is>
      </c>
      <c r="J63" s="71" t="inlineStr">
        <is>
          <t>PAGADO</t>
        </is>
      </c>
      <c r="K63" s="71" t="inlineStr">
        <is>
          <t>PAGADO</t>
        </is>
      </c>
      <c r="L63" s="71" t="n"/>
      <c r="M63" s="71" t="n"/>
      <c r="N63" s="71" t="n"/>
      <c r="O63" s="71" t="n"/>
      <c r="P63" s="71" t="n"/>
      <c r="Q63" s="71" t="n"/>
    </row>
    <row r="64">
      <c r="A64" s="71" t="n">
        <v>266</v>
      </c>
      <c r="B64" s="71" t="inlineStr">
        <is>
          <t>MONTIEL ROMAN FERNANDO</t>
        </is>
      </c>
      <c r="C64" s="70" t="n">
        <v>1</v>
      </c>
      <c r="D64" s="71" t="inlineStr">
        <is>
          <t>11 SUR ENTRE 19 Y 21 PTE.</t>
        </is>
      </c>
      <c r="E64" s="71" t="n">
        <v>2019</v>
      </c>
      <c r="F64" s="71" t="inlineStr">
        <is>
          <t>PAGADO</t>
        </is>
      </c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</row>
    <row r="65">
      <c r="A65" s="71" t="n">
        <v>268</v>
      </c>
      <c r="B65" s="71" t="inlineStr">
        <is>
          <t>MONTIEL ROMAN  LUIS</t>
        </is>
      </c>
      <c r="C65" s="70" t="n">
        <v>1</v>
      </c>
      <c r="D65" s="71" t="inlineStr">
        <is>
          <t>11 SUR 1909 ENTRE 19 Y 21 PTE.</t>
        </is>
      </c>
      <c r="E65" s="71" t="n">
        <v>2019</v>
      </c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</row>
    <row r="66">
      <c r="A66" s="71" t="n">
        <v>271</v>
      </c>
      <c r="B66" s="71" t="inlineStr">
        <is>
          <t xml:space="preserve">MONTIEL VILLEGAS ALMA ROSA </t>
        </is>
      </c>
      <c r="C66" s="70" t="n">
        <v>1</v>
      </c>
      <c r="D66" s="71" t="inlineStr">
        <is>
          <t xml:space="preserve">13 SUR ENTRE 19 Y 21 PTE- </t>
        </is>
      </c>
      <c r="E66" s="71" t="n">
        <v>2019</v>
      </c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</row>
    <row r="67">
      <c r="A67" s="71" t="n">
        <v>276</v>
      </c>
      <c r="B67" s="71" t="inlineStr">
        <is>
          <t>MORALES DE LOS SANTOS GONZALO</t>
        </is>
      </c>
      <c r="C67" s="70" t="n"/>
      <c r="D67" s="71" t="inlineStr">
        <is>
          <t xml:space="preserve">13 PTE ENTRE 17 Y 19 SUR </t>
        </is>
      </c>
      <c r="E67" s="71" t="n">
        <v>2019</v>
      </c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</row>
    <row r="68">
      <c r="A68" s="71" t="n">
        <v>277</v>
      </c>
      <c r="B68" s="71" t="inlineStr">
        <is>
          <t>MORALES DE LOS SANTOS MARTHA</t>
        </is>
      </c>
      <c r="C68" s="70" t="n"/>
      <c r="D68" s="71" t="inlineStr">
        <is>
          <t xml:space="preserve">13 PTE. ENTRE 17 Y 19 SUR </t>
        </is>
      </c>
      <c r="E68" s="71" t="n">
        <v>2019</v>
      </c>
      <c r="F68" s="71" t="inlineStr">
        <is>
          <t>PAGADO</t>
        </is>
      </c>
      <c r="G68" s="71" t="inlineStr">
        <is>
          <t>PAGADO</t>
        </is>
      </c>
      <c r="H68" s="71" t="inlineStr">
        <is>
          <t>PAGADO</t>
        </is>
      </c>
      <c r="I68" s="71" t="inlineStr">
        <is>
          <t>PAGADO</t>
        </is>
      </c>
      <c r="J68" s="71" t="inlineStr">
        <is>
          <t>PAGADO</t>
        </is>
      </c>
      <c r="K68" s="71" t="inlineStr">
        <is>
          <t>PAGADO</t>
        </is>
      </c>
      <c r="L68" s="71" t="inlineStr">
        <is>
          <t>PAGADO</t>
        </is>
      </c>
      <c r="M68" s="71" t="inlineStr">
        <is>
          <t>PAGADO</t>
        </is>
      </c>
      <c r="N68" s="71" t="inlineStr">
        <is>
          <t>PAGADO</t>
        </is>
      </c>
      <c r="O68" s="71" t="inlineStr">
        <is>
          <t>PAGADO</t>
        </is>
      </c>
      <c r="P68" s="71" t="inlineStr">
        <is>
          <t>PAGADO</t>
        </is>
      </c>
      <c r="Q68" s="71" t="inlineStr">
        <is>
          <t>PAGADO</t>
        </is>
      </c>
    </row>
    <row r="69">
      <c r="A69" s="71" t="n">
        <v>278</v>
      </c>
      <c r="B69" s="71" t="inlineStr">
        <is>
          <t xml:space="preserve">MORALES GONZALEZ MANUEL </t>
        </is>
      </c>
      <c r="C69" s="70" t="n">
        <v>1</v>
      </c>
      <c r="D69" s="71" t="inlineStr">
        <is>
          <t xml:space="preserve">17 PTE. ENTRE 9 Y 11 SUR </t>
        </is>
      </c>
      <c r="E69" s="71" t="n">
        <v>2019</v>
      </c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</row>
    <row r="70">
      <c r="A70" s="71" t="n">
        <v>279</v>
      </c>
      <c r="B70" s="71" t="inlineStr">
        <is>
          <t>MORALES SANTOS ANGEL</t>
        </is>
      </c>
      <c r="C70" s="70" t="n">
        <v>1</v>
      </c>
      <c r="D70" s="71" t="inlineStr">
        <is>
          <t xml:space="preserve">21 PTE. ENTRE 13 Y 15 SUR </t>
        </is>
      </c>
      <c r="E70" s="71" t="n">
        <v>2019</v>
      </c>
      <c r="F70" s="71" t="inlineStr">
        <is>
          <t>PAGADO</t>
        </is>
      </c>
      <c r="G70" s="71" t="inlineStr">
        <is>
          <t>PAGADO</t>
        </is>
      </c>
      <c r="H70" s="71" t="inlineStr">
        <is>
          <t>PAGADO</t>
        </is>
      </c>
      <c r="I70" s="71" t="inlineStr">
        <is>
          <t>PAGADO</t>
        </is>
      </c>
      <c r="J70" s="71" t="inlineStr">
        <is>
          <t>PAGADO</t>
        </is>
      </c>
      <c r="K70" s="71" t="inlineStr">
        <is>
          <t>PAGADO</t>
        </is>
      </c>
      <c r="L70" s="71" t="inlineStr">
        <is>
          <t>PAGADO</t>
        </is>
      </c>
      <c r="M70" s="71" t="inlineStr">
        <is>
          <t>PAGADO</t>
        </is>
      </c>
      <c r="N70" s="71" t="inlineStr">
        <is>
          <t>PAGADO</t>
        </is>
      </c>
      <c r="O70" s="71" t="inlineStr">
        <is>
          <t>PAGADO</t>
        </is>
      </c>
      <c r="P70" s="71" t="inlineStr">
        <is>
          <t>PAGADO</t>
        </is>
      </c>
      <c r="Q70" s="71" t="inlineStr">
        <is>
          <t>PAGADO</t>
        </is>
      </c>
    </row>
    <row r="71">
      <c r="A71" s="71" t="n">
        <v>281</v>
      </c>
      <c r="B71" s="71" t="inlineStr">
        <is>
          <t xml:space="preserve">MORO ORTIZ TOMASA </t>
        </is>
      </c>
      <c r="C71" s="70" t="n"/>
      <c r="D71" s="71" t="inlineStr">
        <is>
          <t xml:space="preserve">15 PTE. ENTRE 11 Y 13 SUR </t>
        </is>
      </c>
      <c r="E71" s="71" t="n">
        <v>2019</v>
      </c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1" t="n"/>
      <c r="P71" s="71" t="n"/>
      <c r="Q71" s="71" t="n"/>
    </row>
    <row r="72">
      <c r="A72" s="71" t="n">
        <v>282</v>
      </c>
      <c r="B72" s="71" t="inlineStr">
        <is>
          <t>MOYA DIAZ FRANCISCO JAVIER</t>
        </is>
      </c>
      <c r="C72" s="70" t="n">
        <v>1</v>
      </c>
      <c r="D72" s="71" t="inlineStr">
        <is>
          <t>9 SUR ENTRE 21 PTE. Y CANAL</t>
        </is>
      </c>
      <c r="E72" s="71" t="n">
        <v>2019</v>
      </c>
      <c r="F72" s="71" t="inlineStr">
        <is>
          <t>PAGADO</t>
        </is>
      </c>
      <c r="G72" s="71" t="inlineStr">
        <is>
          <t>PAGADO</t>
        </is>
      </c>
      <c r="H72" s="71" t="inlineStr">
        <is>
          <t>PAGADO</t>
        </is>
      </c>
      <c r="I72" s="71" t="inlineStr">
        <is>
          <t>PAGADO</t>
        </is>
      </c>
      <c r="J72" s="71" t="inlineStr">
        <is>
          <t>PAGADO</t>
        </is>
      </c>
      <c r="K72" s="71" t="inlineStr">
        <is>
          <t>PAGADO</t>
        </is>
      </c>
      <c r="L72" s="71" t="inlineStr">
        <is>
          <t>PAGADO</t>
        </is>
      </c>
      <c r="M72" s="71" t="inlineStr">
        <is>
          <t>PAGADO</t>
        </is>
      </c>
      <c r="N72" s="71" t="inlineStr">
        <is>
          <t>PAGADO</t>
        </is>
      </c>
      <c r="O72" s="71" t="inlineStr">
        <is>
          <t>PAGADO</t>
        </is>
      </c>
      <c r="P72" s="71" t="inlineStr">
        <is>
          <t>PAGADO</t>
        </is>
      </c>
      <c r="Q72" s="71" t="inlineStr">
        <is>
          <t>PAGADO</t>
        </is>
      </c>
    </row>
    <row r="73">
      <c r="A73" s="71" t="n">
        <v>283</v>
      </c>
      <c r="B73" s="71" t="inlineStr">
        <is>
          <t xml:space="preserve">MOYA LOPEZ TOMAS RAFAEL </t>
        </is>
      </c>
      <c r="C73" s="70" t="n">
        <v>1</v>
      </c>
      <c r="D73" s="71" t="inlineStr">
        <is>
          <t xml:space="preserve">21 PTE. ENTRE 7 SUR </t>
        </is>
      </c>
      <c r="E73" s="71" t="n">
        <v>2019</v>
      </c>
      <c r="F73" s="71" t="inlineStr">
        <is>
          <t>PAGADO</t>
        </is>
      </c>
      <c r="G73" s="71" t="inlineStr">
        <is>
          <t>PAGADO</t>
        </is>
      </c>
      <c r="H73" s="71" t="inlineStr">
        <is>
          <t>PAGADO</t>
        </is>
      </c>
      <c r="I73" s="71" t="inlineStr">
        <is>
          <t>PAGADO</t>
        </is>
      </c>
      <c r="J73" s="71" t="inlineStr">
        <is>
          <t>PAGADO</t>
        </is>
      </c>
      <c r="K73" s="71" t="inlineStr">
        <is>
          <t>PAGADO</t>
        </is>
      </c>
      <c r="L73" s="71" t="inlineStr">
        <is>
          <t>PAGADO</t>
        </is>
      </c>
      <c r="M73" s="71" t="inlineStr">
        <is>
          <t>PAGADO</t>
        </is>
      </c>
      <c r="N73" s="71" t="inlineStr">
        <is>
          <t>PAGADO</t>
        </is>
      </c>
      <c r="O73" s="71" t="inlineStr">
        <is>
          <t>PAGADO</t>
        </is>
      </c>
      <c r="P73" s="71" t="inlineStr">
        <is>
          <t>PAGADO</t>
        </is>
      </c>
      <c r="Q73" s="71" t="inlineStr">
        <is>
          <t>PAGADO</t>
        </is>
      </c>
    </row>
    <row r="74">
      <c r="A74" s="71" t="n">
        <v>284</v>
      </c>
      <c r="B74" s="71" t="inlineStr">
        <is>
          <t>MOYA OREA FACUNDO</t>
        </is>
      </c>
      <c r="C74" s="70" t="n">
        <v>1</v>
      </c>
      <c r="D74" s="71" t="inlineStr">
        <is>
          <t xml:space="preserve">17 PTE. ENTRE 17 Y 19 SUR </t>
        </is>
      </c>
      <c r="E74" s="71" t="n">
        <v>2019</v>
      </c>
      <c r="F74" s="71" t="inlineStr">
        <is>
          <t>PAGADO</t>
        </is>
      </c>
      <c r="G74" s="71" t="inlineStr">
        <is>
          <t>PAGADO</t>
        </is>
      </c>
      <c r="H74" s="71" t="inlineStr">
        <is>
          <t>PAGADO</t>
        </is>
      </c>
      <c r="I74" s="71" t="inlineStr">
        <is>
          <t>PAGADO</t>
        </is>
      </c>
      <c r="J74" s="71" t="inlineStr">
        <is>
          <t>PAGADO</t>
        </is>
      </c>
      <c r="K74" s="71" t="inlineStr">
        <is>
          <t>PAGADO</t>
        </is>
      </c>
      <c r="L74" s="71" t="inlineStr">
        <is>
          <t>PAGADO</t>
        </is>
      </c>
      <c r="M74" s="71" t="inlineStr">
        <is>
          <t>PAGADO</t>
        </is>
      </c>
      <c r="N74" s="71" t="inlineStr">
        <is>
          <t>PAGADO</t>
        </is>
      </c>
      <c r="O74" s="71" t="inlineStr">
        <is>
          <t>PAGADO</t>
        </is>
      </c>
      <c r="P74" s="71" t="inlineStr">
        <is>
          <t>PAGADO</t>
        </is>
      </c>
      <c r="Q74" s="71" t="inlineStr">
        <is>
          <t>PAGADO</t>
        </is>
      </c>
    </row>
    <row r="75">
      <c r="A75" s="71" t="n">
        <v>285</v>
      </c>
      <c r="B75" s="71" t="inlineStr">
        <is>
          <t xml:space="preserve">MOYA SANTOS CLAUDIA </t>
        </is>
      </c>
      <c r="C75" s="70" t="n">
        <v>1</v>
      </c>
      <c r="D75" s="71" t="inlineStr">
        <is>
          <t xml:space="preserve">21 PTE. ENTRE 7 Y 9 SUR </t>
        </is>
      </c>
      <c r="E75" s="71" t="n">
        <v>2019</v>
      </c>
      <c r="F75" s="71" t="inlineStr">
        <is>
          <t>PAGADO</t>
        </is>
      </c>
      <c r="G75" s="71" t="inlineStr">
        <is>
          <t>PAGADO</t>
        </is>
      </c>
      <c r="H75" s="71" t="inlineStr">
        <is>
          <t>PAGADO</t>
        </is>
      </c>
      <c r="I75" s="71" t="inlineStr">
        <is>
          <t>PAGADO</t>
        </is>
      </c>
      <c r="J75" s="71" t="inlineStr">
        <is>
          <t>PAGADO</t>
        </is>
      </c>
      <c r="K75" s="71" t="inlineStr">
        <is>
          <t>PAGADO</t>
        </is>
      </c>
      <c r="L75" s="71" t="inlineStr">
        <is>
          <t>PAGADO</t>
        </is>
      </c>
      <c r="M75" s="71" t="inlineStr">
        <is>
          <t>PAGADO</t>
        </is>
      </c>
      <c r="N75" s="71" t="inlineStr">
        <is>
          <t>PAGADO</t>
        </is>
      </c>
      <c r="O75" s="71" t="inlineStr">
        <is>
          <t>PAGADO</t>
        </is>
      </c>
      <c r="P75" s="71" t="inlineStr">
        <is>
          <t>PAGADO</t>
        </is>
      </c>
      <c r="Q75" s="71" t="inlineStr">
        <is>
          <t>PAGADO</t>
        </is>
      </c>
    </row>
    <row r="76">
      <c r="A76" s="71" t="n">
        <v>286</v>
      </c>
      <c r="B76" s="71" t="inlineStr">
        <is>
          <t>MOYA LOPEZ TOMAS RAFAEL</t>
        </is>
      </c>
      <c r="C76" s="70" t="n">
        <v>1</v>
      </c>
      <c r="D76" s="71" t="inlineStr">
        <is>
          <t>21 PTE. ENTRE 7 Y 9 SUR</t>
        </is>
      </c>
      <c r="E76" s="71" t="n">
        <v>2019</v>
      </c>
      <c r="F76" s="71" t="inlineStr">
        <is>
          <t>PAGADO</t>
        </is>
      </c>
      <c r="G76" s="71" t="inlineStr">
        <is>
          <t>PAGADO</t>
        </is>
      </c>
      <c r="H76" s="71" t="inlineStr">
        <is>
          <t>PAGADO</t>
        </is>
      </c>
      <c r="I76" s="71" t="inlineStr">
        <is>
          <t>PAGADO</t>
        </is>
      </c>
      <c r="J76" s="71" t="inlineStr">
        <is>
          <t>PAGADO</t>
        </is>
      </c>
      <c r="K76" s="71" t="inlineStr">
        <is>
          <t>PAGADO</t>
        </is>
      </c>
      <c r="L76" s="71" t="inlineStr">
        <is>
          <t>PAGADO</t>
        </is>
      </c>
      <c r="M76" s="71" t="inlineStr">
        <is>
          <t>PAGADO</t>
        </is>
      </c>
      <c r="N76" s="71" t="inlineStr">
        <is>
          <t>PAGADO</t>
        </is>
      </c>
      <c r="O76" s="71" t="inlineStr">
        <is>
          <t>PAGADO</t>
        </is>
      </c>
      <c r="P76" s="71" t="inlineStr">
        <is>
          <t>PAGADO</t>
        </is>
      </c>
      <c r="Q76" s="71" t="inlineStr">
        <is>
          <t>PAGADO</t>
        </is>
      </c>
    </row>
    <row r="77">
      <c r="A77" s="71" t="n">
        <v>288</v>
      </c>
      <c r="B77" s="71" t="inlineStr">
        <is>
          <t>MOYA ZAMBRANO ROSA</t>
        </is>
      </c>
      <c r="C77" s="70" t="n">
        <v>1</v>
      </c>
      <c r="D77" s="71" t="inlineStr">
        <is>
          <t>9 SUR NO. 2008 ENTRE 21 PTE. Y CANAL</t>
        </is>
      </c>
      <c r="E77" s="71" t="n">
        <v>2019</v>
      </c>
      <c r="F77" s="71" t="inlineStr">
        <is>
          <t>PAGADO</t>
        </is>
      </c>
      <c r="G77" s="71" t="n"/>
      <c r="H77" s="71" t="n"/>
      <c r="I77" s="71" t="n"/>
      <c r="J77" s="71" t="n"/>
      <c r="K77" s="71" t="n"/>
      <c r="L77" s="71" t="n"/>
      <c r="M77" s="71" t="n"/>
      <c r="N77" s="71" t="n"/>
      <c r="O77" s="71" t="n"/>
      <c r="P77" s="71" t="n"/>
      <c r="Q77" s="71" t="n"/>
    </row>
    <row r="78">
      <c r="A78" s="71" t="n">
        <v>289</v>
      </c>
      <c r="B78" s="71" t="inlineStr">
        <is>
          <t>RODRIGUEZ SANTOS MAURICIO</t>
        </is>
      </c>
      <c r="C78" s="70" t="n">
        <v>1</v>
      </c>
      <c r="D78" s="71" t="inlineStr">
        <is>
          <t xml:space="preserve">CALLE NO 19 PONIENTE NO 1702 </t>
        </is>
      </c>
      <c r="E78" s="71" t="n">
        <v>2019</v>
      </c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</row>
    <row r="79">
      <c r="A79" s="71" t="n">
        <v>291</v>
      </c>
      <c r="B79" s="76" t="inlineStr">
        <is>
          <t xml:space="preserve">NIÑO ROMERO RUBEN </t>
        </is>
      </c>
      <c r="C79" s="70" t="n"/>
      <c r="D79" s="71" t="inlineStr">
        <is>
          <t xml:space="preserve">DIAGONAL PREPA </t>
        </is>
      </c>
      <c r="E79" s="71" t="n">
        <v>2019</v>
      </c>
      <c r="F79" s="71" t="n"/>
      <c r="G79" s="71" t="n"/>
      <c r="H79" s="71" t="n"/>
      <c r="I79" s="71" t="n"/>
      <c r="J79" s="71" t="n"/>
      <c r="K79" s="71" t="n"/>
      <c r="L79" s="71" t="n"/>
      <c r="M79" s="71" t="n"/>
      <c r="N79" s="71" t="n"/>
      <c r="O79" s="71" t="n"/>
      <c r="P79" s="71" t="n"/>
      <c r="Q79" s="71" t="n"/>
    </row>
    <row r="80">
      <c r="A80" s="71" t="n">
        <v>293</v>
      </c>
      <c r="B80" s="71" t="inlineStr">
        <is>
          <t xml:space="preserve">NORATO DE LA ROSA JUAN </t>
        </is>
      </c>
      <c r="C80" s="70" t="n">
        <v>1</v>
      </c>
      <c r="D80" s="71" t="inlineStr">
        <is>
          <t>13 SUR 1511  ENTRE 15 Y 17 PTE.</t>
        </is>
      </c>
      <c r="E80" s="71" t="n">
        <v>2019</v>
      </c>
      <c r="F80" s="71" t="inlineStr">
        <is>
          <t>PAGADO</t>
        </is>
      </c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</row>
    <row r="81">
      <c r="A81" s="71" t="n">
        <v>294</v>
      </c>
      <c r="B81" s="71" t="inlineStr">
        <is>
          <t>NOTARIO LEON JOSE LUIS</t>
        </is>
      </c>
      <c r="C81" s="70" t="n">
        <v>1</v>
      </c>
      <c r="D81" s="71" t="inlineStr">
        <is>
          <t xml:space="preserve">9 SUR ENTE 13 Y 15 PTE. </t>
        </is>
      </c>
      <c r="E81" s="71" t="n">
        <v>2019</v>
      </c>
      <c r="F81" s="71" t="inlineStr">
        <is>
          <t>PAGADO</t>
        </is>
      </c>
      <c r="G81" s="71" t="inlineStr">
        <is>
          <t>PAGADO</t>
        </is>
      </c>
      <c r="H81" s="71" t="inlineStr">
        <is>
          <t>PAGADO</t>
        </is>
      </c>
      <c r="I81" s="71" t="inlineStr">
        <is>
          <t>PAGADO</t>
        </is>
      </c>
      <c r="J81" s="71" t="inlineStr">
        <is>
          <t>PAGADO</t>
        </is>
      </c>
      <c r="K81" s="71" t="inlineStr">
        <is>
          <t>PAGADO</t>
        </is>
      </c>
      <c r="L81" s="71" t="inlineStr">
        <is>
          <t>PAGADO</t>
        </is>
      </c>
      <c r="M81" s="71" t="inlineStr">
        <is>
          <t>PAGADO</t>
        </is>
      </c>
      <c r="N81" s="71" t="inlineStr">
        <is>
          <t>PAGADO</t>
        </is>
      </c>
      <c r="O81" s="71" t="inlineStr">
        <is>
          <t>PAGADO</t>
        </is>
      </c>
      <c r="P81" s="71" t="inlineStr">
        <is>
          <t>PAGADO</t>
        </is>
      </c>
      <c r="Q81" s="71" t="inlineStr">
        <is>
          <t>PAGADO</t>
        </is>
      </c>
    </row>
    <row r="82">
      <c r="A82" s="71" t="n">
        <v>295</v>
      </c>
      <c r="B82" s="71" t="inlineStr">
        <is>
          <t>NOTARIO LEON CARLOS</t>
        </is>
      </c>
      <c r="C82" s="70" t="n">
        <v>1</v>
      </c>
      <c r="D82" s="71" t="inlineStr">
        <is>
          <t>9 SUR ENTRE 13 Y 15 PTE</t>
        </is>
      </c>
      <c r="E82" s="71" t="n">
        <v>2019</v>
      </c>
      <c r="F82" s="71" t="inlineStr">
        <is>
          <t>PAGADO</t>
        </is>
      </c>
      <c r="G82" s="71" t="inlineStr">
        <is>
          <t>PAGADO</t>
        </is>
      </c>
      <c r="H82" s="71" t="inlineStr">
        <is>
          <t>PAGADO</t>
        </is>
      </c>
      <c r="I82" s="71" t="inlineStr">
        <is>
          <t>PAGADO</t>
        </is>
      </c>
      <c r="J82" s="71" t="inlineStr">
        <is>
          <t>PAGADO</t>
        </is>
      </c>
      <c r="K82" s="71" t="inlineStr">
        <is>
          <t>PAGADO</t>
        </is>
      </c>
      <c r="L82" s="71" t="inlineStr">
        <is>
          <t>PAGADO</t>
        </is>
      </c>
      <c r="M82" s="71" t="inlineStr">
        <is>
          <t>PAGADO</t>
        </is>
      </c>
      <c r="N82" s="71" t="inlineStr">
        <is>
          <t>PAGADO</t>
        </is>
      </c>
      <c r="O82" s="71" t="inlineStr">
        <is>
          <t>PAGADO</t>
        </is>
      </c>
      <c r="P82" s="71" t="inlineStr">
        <is>
          <t>PAGADO</t>
        </is>
      </c>
      <c r="Q82" s="71" t="inlineStr">
        <is>
          <t>PAGADO</t>
        </is>
      </c>
    </row>
    <row r="83">
      <c r="A83" s="71" t="n">
        <v>300</v>
      </c>
      <c r="B83" s="71" t="inlineStr">
        <is>
          <t xml:space="preserve">OJEDA NOTARIO ROMAN </t>
        </is>
      </c>
      <c r="C83" s="70" t="n">
        <v>1</v>
      </c>
      <c r="D83" s="71" t="inlineStr">
        <is>
          <t>19 SUR ENTRE 15 Y 17 PTE.</t>
        </is>
      </c>
      <c r="E83" s="71" t="n">
        <v>2019</v>
      </c>
      <c r="F83" s="71" t="n"/>
      <c r="G83" s="71" t="n"/>
      <c r="H83" s="71" t="n"/>
      <c r="I83" s="71" t="n"/>
      <c r="J83" s="71" t="n"/>
      <c r="K83" s="71" t="n"/>
      <c r="L83" s="71" t="n"/>
      <c r="M83" s="71" t="n"/>
      <c r="N83" s="71" t="n"/>
      <c r="O83" s="71" t="n"/>
      <c r="P83" s="71" t="n"/>
      <c r="Q83" s="71" t="n"/>
    </row>
    <row r="84">
      <c r="A84" s="71" t="n">
        <v>302</v>
      </c>
      <c r="B84" s="71" t="inlineStr">
        <is>
          <t>OREA MELENDEZ CATALINA</t>
        </is>
      </c>
      <c r="C84" s="70" t="n">
        <v>1</v>
      </c>
      <c r="D84" s="71" t="inlineStr">
        <is>
          <t>15 PTE. ENTRE 11 Y 13 SUR</t>
        </is>
      </c>
      <c r="E84" s="71" t="n">
        <v>2019</v>
      </c>
      <c r="F84" s="71" t="inlineStr">
        <is>
          <t>PAGADO</t>
        </is>
      </c>
      <c r="G84" s="71" t="inlineStr">
        <is>
          <t>PAGADO</t>
        </is>
      </c>
      <c r="H84" s="71" t="inlineStr">
        <is>
          <t>PAGADO</t>
        </is>
      </c>
      <c r="I84" s="71" t="inlineStr">
        <is>
          <t>PAGADO</t>
        </is>
      </c>
      <c r="J84" s="71" t="inlineStr">
        <is>
          <t>PAGADO</t>
        </is>
      </c>
      <c r="K84" s="71" t="inlineStr">
        <is>
          <t>PAGADO</t>
        </is>
      </c>
      <c r="L84" s="71" t="inlineStr">
        <is>
          <t>PAGADO</t>
        </is>
      </c>
      <c r="M84" s="71" t="inlineStr">
        <is>
          <t>PAGADO</t>
        </is>
      </c>
      <c r="N84" s="71" t="inlineStr">
        <is>
          <t>PAGADO</t>
        </is>
      </c>
      <c r="O84" s="71" t="inlineStr">
        <is>
          <t>PAGADO</t>
        </is>
      </c>
      <c r="P84" s="71" t="inlineStr">
        <is>
          <t>PAGADO</t>
        </is>
      </c>
      <c r="Q84" s="71" t="inlineStr">
        <is>
          <t>PAGADO</t>
        </is>
      </c>
    </row>
    <row r="85">
      <c r="A85" s="71" t="n">
        <v>303</v>
      </c>
      <c r="B85" s="79" t="inlineStr">
        <is>
          <t xml:space="preserve">BARCENAS AVELINO RUBEN </t>
        </is>
      </c>
      <c r="C85" s="70" t="n"/>
      <c r="D85" s="71" t="inlineStr">
        <is>
          <t>PRIV DE LA 7 SUR  NO 1504</t>
        </is>
      </c>
      <c r="E85" s="71" t="n">
        <v>2019</v>
      </c>
      <c r="F85" s="71" t="n"/>
      <c r="G85" s="71" t="n"/>
      <c r="H85" s="71" t="n"/>
      <c r="I85" s="71" t="n"/>
      <c r="J85" s="71" t="n"/>
      <c r="K85" s="71" t="n"/>
      <c r="L85" s="71" t="n"/>
      <c r="M85" s="71" t="n"/>
      <c r="N85" s="71" t="n"/>
      <c r="O85" s="71" t="n"/>
      <c r="P85" s="71" t="n"/>
      <c r="Q85" s="71" t="n"/>
    </row>
    <row r="86">
      <c r="A86" s="71" t="n">
        <v>306</v>
      </c>
      <c r="B86" s="71" t="inlineStr">
        <is>
          <t>PELAEZ CRUZ JORGE</t>
        </is>
      </c>
      <c r="C86" s="70" t="n">
        <v>1</v>
      </c>
      <c r="D86" s="71" t="inlineStr">
        <is>
          <t>17 SUR ENTRE 17 Y CANAL</t>
        </is>
      </c>
      <c r="E86" s="71" t="n">
        <v>2019</v>
      </c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71" t="n"/>
      <c r="P86" s="71" t="n"/>
      <c r="Q86" s="71" t="n"/>
    </row>
    <row r="87">
      <c r="A87" s="71" t="n">
        <v>307</v>
      </c>
      <c r="B87" s="71" t="inlineStr">
        <is>
          <t>PELAEZ JIMENEZ  FERNANDO</t>
        </is>
      </c>
      <c r="C87" s="70" t="n">
        <v>1</v>
      </c>
      <c r="D87" s="71" t="inlineStr">
        <is>
          <t xml:space="preserve">13 PTE. ENTRE 17 Y 19 SUR </t>
        </is>
      </c>
      <c r="E87" s="71" t="n">
        <v>2019</v>
      </c>
      <c r="F87" s="71" t="inlineStr">
        <is>
          <t>PAGADO</t>
        </is>
      </c>
      <c r="G87" s="71" t="inlineStr">
        <is>
          <t>PAGADO</t>
        </is>
      </c>
      <c r="H87" s="71" t="inlineStr">
        <is>
          <t>PAGADO</t>
        </is>
      </c>
      <c r="I87" s="71" t="inlineStr">
        <is>
          <t>PAGADO</t>
        </is>
      </c>
      <c r="J87" s="71" t="inlineStr">
        <is>
          <t>PAGADO</t>
        </is>
      </c>
      <c r="K87" s="71" t="inlineStr">
        <is>
          <t>PAGADO</t>
        </is>
      </c>
      <c r="L87" s="71" t="inlineStr">
        <is>
          <t>PAGADO</t>
        </is>
      </c>
      <c r="M87" s="71" t="inlineStr">
        <is>
          <t>PAGADO</t>
        </is>
      </c>
      <c r="N87" s="71" t="inlineStr">
        <is>
          <t>PAGADO</t>
        </is>
      </c>
      <c r="O87" s="71" t="inlineStr">
        <is>
          <t>PAGADO</t>
        </is>
      </c>
      <c r="P87" s="71" t="inlineStr">
        <is>
          <t>PAGADO</t>
        </is>
      </c>
      <c r="Q87" s="71" t="inlineStr">
        <is>
          <t>PAGADO</t>
        </is>
      </c>
    </row>
    <row r="88">
      <c r="A88" s="71" t="n">
        <v>309</v>
      </c>
      <c r="B88" s="71" t="inlineStr">
        <is>
          <t>PELAEZ JIMENEZ FRANCISCO</t>
        </is>
      </c>
      <c r="C88" s="70" t="n">
        <v>1</v>
      </c>
      <c r="D88" s="71" t="inlineStr">
        <is>
          <t>13 PTE. ETRE 17 Y 19 SUR</t>
        </is>
      </c>
      <c r="E88" s="71" t="n">
        <v>2019</v>
      </c>
      <c r="F88" s="71" t="inlineStr">
        <is>
          <t>PAGADO</t>
        </is>
      </c>
      <c r="G88" s="71" t="inlineStr">
        <is>
          <t>PAGADO</t>
        </is>
      </c>
      <c r="H88" s="71" t="inlineStr">
        <is>
          <t>PAGADO</t>
        </is>
      </c>
      <c r="I88" s="71" t="inlineStr">
        <is>
          <t>PAGADO</t>
        </is>
      </c>
      <c r="J88" s="71" t="inlineStr">
        <is>
          <t>PAGADO</t>
        </is>
      </c>
      <c r="K88" s="71" t="inlineStr">
        <is>
          <t>PAGADO</t>
        </is>
      </c>
      <c r="L88" s="71" t="inlineStr">
        <is>
          <t>PAGADO</t>
        </is>
      </c>
      <c r="M88" s="71" t="n"/>
      <c r="N88" s="71" t="n"/>
      <c r="O88" s="71" t="n"/>
      <c r="P88" s="71" t="n"/>
      <c r="Q88" s="71" t="n"/>
    </row>
    <row r="89">
      <c r="A89" s="71" t="n">
        <v>310</v>
      </c>
      <c r="B89" s="79" t="inlineStr">
        <is>
          <t>PELAEZ JIMENEZ MARCELA</t>
        </is>
      </c>
      <c r="C89" s="70" t="n">
        <v>1</v>
      </c>
      <c r="D89" s="71" t="inlineStr">
        <is>
          <t>13 SUR ENTRE 19 Y 21 PTE</t>
        </is>
      </c>
      <c r="E89" s="71" t="n">
        <v>2019</v>
      </c>
      <c r="F89" s="71" t="inlineStr">
        <is>
          <t>PAGADO</t>
        </is>
      </c>
      <c r="G89" s="71" t="inlineStr">
        <is>
          <t>PAGADO</t>
        </is>
      </c>
      <c r="H89" s="71" t="inlineStr">
        <is>
          <t>PAGADO</t>
        </is>
      </c>
      <c r="I89" s="71" t="inlineStr">
        <is>
          <t>PAGADO</t>
        </is>
      </c>
      <c r="J89" s="71" t="inlineStr">
        <is>
          <t>PAGADO</t>
        </is>
      </c>
      <c r="K89" s="71" t="inlineStr">
        <is>
          <t>PAGADO</t>
        </is>
      </c>
      <c r="L89" s="71" t="inlineStr">
        <is>
          <t>PAGADO</t>
        </is>
      </c>
      <c r="M89" s="71" t="inlineStr">
        <is>
          <t>PAGADO</t>
        </is>
      </c>
      <c r="N89" s="71" t="inlineStr">
        <is>
          <t>PAGADO</t>
        </is>
      </c>
      <c r="O89" s="71" t="inlineStr">
        <is>
          <t>PAGADO</t>
        </is>
      </c>
      <c r="P89" s="71" t="inlineStr">
        <is>
          <t>PAGADO</t>
        </is>
      </c>
      <c r="Q89" s="71" t="inlineStr">
        <is>
          <t>PAGADO</t>
        </is>
      </c>
    </row>
    <row r="90">
      <c r="A90" s="71" t="n">
        <v>312</v>
      </c>
      <c r="B90" s="71" t="inlineStr">
        <is>
          <t>PELAEZ JIMENEZ SALVADOR</t>
        </is>
      </c>
      <c r="C90" s="70" t="n">
        <v>1</v>
      </c>
      <c r="D90" s="71" t="inlineStr">
        <is>
          <t xml:space="preserve">13 PTE ENTRE 17 Y 19 SUR </t>
        </is>
      </c>
      <c r="E90" s="71" t="n">
        <v>2019</v>
      </c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</row>
    <row r="91">
      <c r="A91" s="71" t="n">
        <v>313</v>
      </c>
      <c r="B91" s="71" t="inlineStr">
        <is>
          <t>PELAEZ JUAREZ ANITA</t>
        </is>
      </c>
      <c r="C91" s="70" t="n">
        <v>2</v>
      </c>
      <c r="D91" s="71" t="inlineStr">
        <is>
          <t>DIAGONAL PREPA</t>
        </is>
      </c>
      <c r="E91" s="71" t="n">
        <v>2019</v>
      </c>
      <c r="F91" s="71" t="inlineStr">
        <is>
          <t xml:space="preserve">PAGADO 2 </t>
        </is>
      </c>
      <c r="G91" s="71" t="inlineStr">
        <is>
          <t>PAGADO 2</t>
        </is>
      </c>
      <c r="H91" s="71" t="inlineStr">
        <is>
          <t>PAGADO2</t>
        </is>
      </c>
      <c r="I91" s="71" t="inlineStr">
        <is>
          <t>PAGADO2</t>
        </is>
      </c>
      <c r="J91" s="71" t="inlineStr">
        <is>
          <t>PAGADO2</t>
        </is>
      </c>
      <c r="K91" s="71" t="n"/>
      <c r="L91" s="71" t="n"/>
      <c r="M91" s="71" t="n"/>
      <c r="N91" s="71" t="n"/>
      <c r="O91" s="71" t="n"/>
      <c r="P91" s="71" t="n"/>
      <c r="Q91" s="71" t="n"/>
    </row>
    <row r="92">
      <c r="A92" s="71" t="n">
        <v>314</v>
      </c>
      <c r="B92" s="71" t="inlineStr">
        <is>
          <t>PELAEZ JUAREZ JUAN GABRIEL</t>
        </is>
      </c>
      <c r="C92" s="70" t="n">
        <v>1</v>
      </c>
      <c r="D92" s="71" t="inlineStr">
        <is>
          <t>17 SUR ENTRE 11 Y 13 PTE.</t>
        </is>
      </c>
      <c r="E92" s="71" t="n">
        <v>2019</v>
      </c>
      <c r="F92" s="71" t="inlineStr">
        <is>
          <t>PAGADO</t>
        </is>
      </c>
      <c r="G92" s="71" t="inlineStr">
        <is>
          <t>PAGADO</t>
        </is>
      </c>
      <c r="H92" s="71" t="inlineStr">
        <is>
          <t>PAGADO</t>
        </is>
      </c>
      <c r="I92" s="71" t="inlineStr">
        <is>
          <t>PAGADO</t>
        </is>
      </c>
      <c r="J92" s="71" t="inlineStr">
        <is>
          <t>PAGADO</t>
        </is>
      </c>
      <c r="K92" s="71" t="inlineStr">
        <is>
          <t>PAGADO</t>
        </is>
      </c>
      <c r="L92" s="71" t="n"/>
      <c r="M92" s="71" t="n"/>
      <c r="N92" s="71" t="n"/>
      <c r="O92" s="71" t="n"/>
      <c r="P92" s="71" t="n"/>
      <c r="Q92" s="71" t="n"/>
    </row>
    <row r="93">
      <c r="A93" s="71" t="n">
        <v>315</v>
      </c>
      <c r="B93" s="71" t="inlineStr">
        <is>
          <t>PELAEZ JUAREZ MARIA DE LOURDES</t>
        </is>
      </c>
      <c r="C93" s="70" t="n">
        <v>1</v>
      </c>
      <c r="D93" s="71" t="inlineStr">
        <is>
          <t xml:space="preserve">17 SUR ENTRE 11 Y 13 PTE. </t>
        </is>
      </c>
      <c r="E93" s="71" t="n">
        <v>2019</v>
      </c>
      <c r="F93" s="71" t="inlineStr">
        <is>
          <t>PAGADO</t>
        </is>
      </c>
      <c r="G93" s="71" t="inlineStr">
        <is>
          <t>PAGADO</t>
        </is>
      </c>
      <c r="H93" s="71" t="inlineStr">
        <is>
          <t>PAGADO</t>
        </is>
      </c>
      <c r="I93" s="71" t="inlineStr">
        <is>
          <t>PAGADO</t>
        </is>
      </c>
      <c r="J93" s="71" t="inlineStr">
        <is>
          <t>PAGADO</t>
        </is>
      </c>
      <c r="K93" s="71" t="inlineStr">
        <is>
          <t>PAGADO</t>
        </is>
      </c>
      <c r="L93" s="71" t="inlineStr">
        <is>
          <t>PAGADO</t>
        </is>
      </c>
      <c r="M93" s="71" t="inlineStr">
        <is>
          <t>PAGADO</t>
        </is>
      </c>
      <c r="N93" s="71" t="inlineStr">
        <is>
          <t>PAGADO</t>
        </is>
      </c>
      <c r="O93" s="71" t="inlineStr">
        <is>
          <t>PAGADO</t>
        </is>
      </c>
      <c r="P93" s="71" t="inlineStr">
        <is>
          <t>PAGADO</t>
        </is>
      </c>
      <c r="Q93" s="71" t="inlineStr">
        <is>
          <t>PAGADO</t>
        </is>
      </c>
    </row>
    <row r="94">
      <c r="A94" s="71" t="n">
        <v>317</v>
      </c>
      <c r="B94" s="71" t="inlineStr">
        <is>
          <t>PELAEZ RIOS CARLOS</t>
        </is>
      </c>
      <c r="C94" s="70" t="n">
        <v>1</v>
      </c>
      <c r="D94" s="71" t="inlineStr">
        <is>
          <t>17 SUR ENTRE 17 PTE. Y CANAL</t>
        </is>
      </c>
      <c r="E94" s="71" t="n">
        <v>2019</v>
      </c>
      <c r="F94" s="71" t="inlineStr">
        <is>
          <t>PAGADO</t>
        </is>
      </c>
      <c r="G94" s="71" t="inlineStr">
        <is>
          <t>PAGADO</t>
        </is>
      </c>
      <c r="H94" s="71" t="inlineStr">
        <is>
          <t>PAGAO</t>
        </is>
      </c>
      <c r="I94" s="71" t="inlineStr">
        <is>
          <t>PAGADO</t>
        </is>
      </c>
      <c r="J94" s="71" t="inlineStr">
        <is>
          <t>PAGADO</t>
        </is>
      </c>
      <c r="K94" s="71" t="inlineStr">
        <is>
          <t>PAGADO</t>
        </is>
      </c>
      <c r="L94" s="71" t="inlineStr">
        <is>
          <t>PAGADO</t>
        </is>
      </c>
      <c r="M94" s="71" t="inlineStr">
        <is>
          <t>PAGADO</t>
        </is>
      </c>
      <c r="N94" s="71" t="inlineStr">
        <is>
          <t>PAGADO</t>
        </is>
      </c>
      <c r="O94" s="71" t="inlineStr">
        <is>
          <t>PAGADO</t>
        </is>
      </c>
      <c r="P94" s="71" t="inlineStr">
        <is>
          <t>PAGADO</t>
        </is>
      </c>
      <c r="Q94" s="71" t="inlineStr">
        <is>
          <t>PAGADO</t>
        </is>
      </c>
    </row>
    <row r="95">
      <c r="A95" s="71" t="n">
        <v>318</v>
      </c>
      <c r="B95" s="71" t="inlineStr">
        <is>
          <t>PELAEZ RIOS DELIA</t>
        </is>
      </c>
      <c r="C95" s="70" t="n"/>
      <c r="D95" s="71" t="inlineStr">
        <is>
          <t>17 SUR 1105 ENTRE 11 Y 13 PTE.</t>
        </is>
      </c>
      <c r="E95" s="71" t="n">
        <v>2019</v>
      </c>
      <c r="F95" s="71" t="inlineStr">
        <is>
          <t>PAGADO</t>
        </is>
      </c>
      <c r="G95" s="71" t="inlineStr">
        <is>
          <t>PAGADO</t>
        </is>
      </c>
      <c r="H95" s="71" t="inlineStr">
        <is>
          <t>PAGADO</t>
        </is>
      </c>
      <c r="I95" s="71" t="inlineStr">
        <is>
          <t>PAGADO</t>
        </is>
      </c>
      <c r="J95" s="71" t="inlineStr">
        <is>
          <t>PAGADO</t>
        </is>
      </c>
      <c r="K95" s="71" t="inlineStr">
        <is>
          <t>PAGADO</t>
        </is>
      </c>
      <c r="L95" s="71" t="n"/>
      <c r="M95" s="71" t="n"/>
      <c r="N95" s="71" t="n"/>
      <c r="O95" s="71" t="n"/>
      <c r="P95" s="71" t="n"/>
      <c r="Q95" s="71" t="n"/>
    </row>
    <row r="96">
      <c r="A96" s="71" t="n">
        <v>319</v>
      </c>
      <c r="B96" s="71" t="inlineStr">
        <is>
          <t>PELAEZ RIOS ESTEBAN</t>
        </is>
      </c>
      <c r="C96" s="70" t="n">
        <v>1</v>
      </c>
      <c r="D96" s="71" t="inlineStr">
        <is>
          <t>17 SUR ENTRE 11 Y 13 PTE.</t>
        </is>
      </c>
      <c r="E96" s="71" t="n">
        <v>2019</v>
      </c>
      <c r="F96" s="71" t="inlineStr">
        <is>
          <t>PAGADO</t>
        </is>
      </c>
      <c r="G96" s="71" t="inlineStr">
        <is>
          <t>PAGADO</t>
        </is>
      </c>
      <c r="H96" s="71" t="inlineStr">
        <is>
          <t>PAGADO</t>
        </is>
      </c>
      <c r="I96" s="71" t="inlineStr">
        <is>
          <t>PAGADO</t>
        </is>
      </c>
      <c r="J96" s="71" t="inlineStr">
        <is>
          <t>PAGADO</t>
        </is>
      </c>
      <c r="K96" s="71" t="inlineStr">
        <is>
          <t>PAGADO</t>
        </is>
      </c>
      <c r="L96" s="71" t="inlineStr">
        <is>
          <t>PAGADO</t>
        </is>
      </c>
      <c r="M96" s="71" t="inlineStr">
        <is>
          <t>PAGADO</t>
        </is>
      </c>
      <c r="N96" s="71" t="inlineStr">
        <is>
          <t>PAGADO</t>
        </is>
      </c>
      <c r="O96" s="71" t="inlineStr">
        <is>
          <t>PAGADO</t>
        </is>
      </c>
      <c r="P96" s="71" t="inlineStr">
        <is>
          <t>PAGADO</t>
        </is>
      </c>
      <c r="Q96" s="71" t="inlineStr">
        <is>
          <t>PAGADO</t>
        </is>
      </c>
    </row>
    <row r="97">
      <c r="A97" s="71" t="n">
        <v>320</v>
      </c>
      <c r="B97" s="71" t="inlineStr">
        <is>
          <t>PELAEZ RIOS IRENE</t>
        </is>
      </c>
      <c r="C97" s="70" t="n">
        <v>1</v>
      </c>
      <c r="D97" s="71" t="inlineStr">
        <is>
          <t>17 PTE. ENTRE 15 Y 17 SUR</t>
        </is>
      </c>
      <c r="E97" s="71" t="n">
        <v>2019</v>
      </c>
      <c r="F97" s="71" t="n"/>
      <c r="G97" s="71" t="n"/>
      <c r="H97" s="71" t="n"/>
      <c r="I97" s="71" t="n"/>
      <c r="J97" s="71" t="n"/>
      <c r="K97" s="71" t="n"/>
      <c r="L97" s="71" t="n"/>
      <c r="M97" s="71" t="n"/>
      <c r="N97" s="71" t="n"/>
      <c r="O97" s="71" t="n"/>
      <c r="P97" s="71" t="n"/>
      <c r="Q97" s="71" t="n"/>
    </row>
    <row r="98">
      <c r="A98" s="71" t="n">
        <v>322</v>
      </c>
      <c r="B98" s="71" t="inlineStr">
        <is>
          <t>PELAEZ RIOS JOSEFINA</t>
        </is>
      </c>
      <c r="C98" s="70" t="n">
        <v>1</v>
      </c>
      <c r="D98" s="71" t="inlineStr">
        <is>
          <t xml:space="preserve">17 SUR ENTRE 11 Y 13 PTE. </t>
        </is>
      </c>
      <c r="E98" s="71" t="n">
        <v>2019</v>
      </c>
      <c r="F98" s="71" t="inlineStr">
        <is>
          <t>PAGADO</t>
        </is>
      </c>
      <c r="G98" s="71" t="inlineStr">
        <is>
          <t>PAGADO</t>
        </is>
      </c>
      <c r="H98" s="71" t="inlineStr">
        <is>
          <t>PAGADO</t>
        </is>
      </c>
      <c r="I98" s="71" t="inlineStr">
        <is>
          <t>PAGADO</t>
        </is>
      </c>
      <c r="J98" s="71" t="inlineStr">
        <is>
          <t>PAGADO</t>
        </is>
      </c>
      <c r="K98" s="71" t="inlineStr">
        <is>
          <t>PAGADO</t>
        </is>
      </c>
      <c r="L98" s="71" t="inlineStr">
        <is>
          <t>PAGADO</t>
        </is>
      </c>
      <c r="M98" s="71" t="inlineStr">
        <is>
          <t>PAGADO</t>
        </is>
      </c>
      <c r="N98" s="71" t="inlineStr">
        <is>
          <t>PAGADO</t>
        </is>
      </c>
      <c r="O98" s="71" t="inlineStr">
        <is>
          <t>PAGADO</t>
        </is>
      </c>
      <c r="P98" s="71" t="inlineStr">
        <is>
          <t>PAGADO</t>
        </is>
      </c>
      <c r="Q98" s="71" t="inlineStr">
        <is>
          <t>PAGADO</t>
        </is>
      </c>
    </row>
    <row r="99">
      <c r="A99" s="71" t="n">
        <v>323</v>
      </c>
      <c r="B99" s="71" t="inlineStr">
        <is>
          <t>PELAEZ VAZQUEZ JOEL</t>
        </is>
      </c>
      <c r="C99" s="70" t="n">
        <v>1</v>
      </c>
      <c r="D99" s="71" t="inlineStr">
        <is>
          <t>15 SUR ENTRE 15 Y 17 PTE.</t>
        </is>
      </c>
      <c r="E99" s="71" t="n">
        <v>2019</v>
      </c>
      <c r="F99" s="71" t="inlineStr">
        <is>
          <t>PAGADO</t>
        </is>
      </c>
      <c r="G99" s="71" t="inlineStr">
        <is>
          <t>PAGADO</t>
        </is>
      </c>
      <c r="H99" s="71" t="inlineStr">
        <is>
          <t>PAGADO</t>
        </is>
      </c>
      <c r="I99" s="71" t="inlineStr">
        <is>
          <t>PAGADO</t>
        </is>
      </c>
      <c r="J99" s="71" t="n"/>
      <c r="K99" s="71" t="n"/>
      <c r="L99" s="71" t="n"/>
      <c r="M99" s="71" t="n"/>
      <c r="N99" s="71" t="n"/>
      <c r="O99" s="71" t="n"/>
      <c r="P99" s="71" t="n"/>
      <c r="Q99" s="71" t="n"/>
    </row>
    <row r="100">
      <c r="A100" s="71" t="n">
        <v>324</v>
      </c>
      <c r="B100" s="71" t="inlineStr">
        <is>
          <t>PELAEZ VAZQUEZ MIGUEL ANGEL</t>
        </is>
      </c>
      <c r="C100" s="70" t="n">
        <v>1</v>
      </c>
      <c r="D100" s="71" t="inlineStr">
        <is>
          <t>15 SUR ENTRE 15 Y 17 PTE.</t>
        </is>
      </c>
      <c r="E100" s="71" t="n">
        <v>2019</v>
      </c>
      <c r="F100" s="71" t="inlineStr">
        <is>
          <t>PAGADO</t>
        </is>
      </c>
      <c r="G100" s="71" t="inlineStr">
        <is>
          <t>PAGADO</t>
        </is>
      </c>
      <c r="H100" s="71" t="inlineStr">
        <is>
          <t>PAGADO</t>
        </is>
      </c>
      <c r="I100" s="71" t="inlineStr">
        <is>
          <t>PAGADO</t>
        </is>
      </c>
      <c r="J100" s="71" t="inlineStr">
        <is>
          <t>PAGADO</t>
        </is>
      </c>
      <c r="K100" s="71" t="inlineStr">
        <is>
          <t>PAGADO</t>
        </is>
      </c>
      <c r="L100" s="71" t="inlineStr">
        <is>
          <t>PAGADO</t>
        </is>
      </c>
      <c r="M100" s="71" t="inlineStr">
        <is>
          <t>PAGADO</t>
        </is>
      </c>
      <c r="N100" s="71" t="inlineStr">
        <is>
          <t>PAGADO</t>
        </is>
      </c>
      <c r="O100" s="71" t="inlineStr">
        <is>
          <t>PAGADO</t>
        </is>
      </c>
      <c r="P100" s="71" t="inlineStr">
        <is>
          <t>PAGADO</t>
        </is>
      </c>
      <c r="Q100" s="71" t="inlineStr">
        <is>
          <t>PAGADO</t>
        </is>
      </c>
    </row>
    <row r="101">
      <c r="A101" s="71" t="n">
        <v>325</v>
      </c>
      <c r="B101" s="71" t="inlineStr">
        <is>
          <t>PELAEZ JIMENEZ YOLANDA</t>
        </is>
      </c>
      <c r="C101" s="70" t="n">
        <v>1</v>
      </c>
      <c r="D101" s="71" t="inlineStr">
        <is>
          <t>13 SUR ENTRE 19 Y 21 PTE.</t>
        </is>
      </c>
      <c r="E101" s="71" t="n">
        <v>2019</v>
      </c>
      <c r="F101" s="71" t="inlineStr">
        <is>
          <t>PAGADO</t>
        </is>
      </c>
      <c r="G101" s="71" t="inlineStr">
        <is>
          <t>PAGADO</t>
        </is>
      </c>
      <c r="H101" s="71" t="inlineStr">
        <is>
          <t>PAGADO</t>
        </is>
      </c>
      <c r="I101" s="71" t="inlineStr">
        <is>
          <t>PAGADO</t>
        </is>
      </c>
      <c r="J101" s="71" t="inlineStr">
        <is>
          <t>PAGADO</t>
        </is>
      </c>
      <c r="K101" s="71" t="inlineStr">
        <is>
          <t>PAGADO</t>
        </is>
      </c>
      <c r="L101" s="71" t="inlineStr">
        <is>
          <t>PAGADO</t>
        </is>
      </c>
      <c r="M101" s="71" t="inlineStr">
        <is>
          <t>PAGADO</t>
        </is>
      </c>
      <c r="N101" s="71" t="inlineStr">
        <is>
          <t>PAGADO</t>
        </is>
      </c>
      <c r="O101" s="71" t="inlineStr">
        <is>
          <t>PAGADO</t>
        </is>
      </c>
      <c r="P101" s="71" t="inlineStr">
        <is>
          <t>PAGADO</t>
        </is>
      </c>
      <c r="Q101" s="71" t="inlineStr">
        <is>
          <t>PAGADO</t>
        </is>
      </c>
    </row>
    <row r="102">
      <c r="A102" s="71" t="n">
        <v>327</v>
      </c>
      <c r="B102" s="71" t="inlineStr">
        <is>
          <t>PEREZ CASTRO ADALID</t>
        </is>
      </c>
      <c r="C102" s="70" t="n">
        <v>1</v>
      </c>
      <c r="D102" s="71" t="inlineStr">
        <is>
          <t xml:space="preserve">AV 11 PONIENTE NO 706 ENTRRE PRIV 7 SUR Y 7 SUR </t>
        </is>
      </c>
      <c r="E102" s="71" t="n">
        <v>2019</v>
      </c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</row>
    <row r="103">
      <c r="A103" s="71" t="n">
        <v>329</v>
      </c>
      <c r="B103" s="71" t="inlineStr">
        <is>
          <t>PEREZ GALINDO ROSA</t>
        </is>
      </c>
      <c r="C103" s="70" t="n">
        <v>1</v>
      </c>
      <c r="D103" s="71" t="inlineStr">
        <is>
          <t>PRV 7 SUR NO. 1112</t>
        </is>
      </c>
      <c r="E103" s="71" t="n">
        <v>2019</v>
      </c>
      <c r="F103" s="71" t="inlineStr">
        <is>
          <t>PAGADO</t>
        </is>
      </c>
      <c r="G103" s="71" t="inlineStr">
        <is>
          <t>PAGADO</t>
        </is>
      </c>
      <c r="H103" s="71" t="inlineStr">
        <is>
          <t>PAGADO</t>
        </is>
      </c>
      <c r="I103" s="71" t="n"/>
      <c r="J103" s="71" t="n"/>
      <c r="K103" s="71" t="n"/>
      <c r="L103" s="71" t="n"/>
      <c r="M103" s="71" t="n"/>
      <c r="N103" s="71" t="n"/>
      <c r="O103" s="71" t="n"/>
      <c r="P103" s="71" t="n"/>
      <c r="Q103" s="71" t="n"/>
    </row>
    <row r="104">
      <c r="A104" s="71" t="n">
        <v>331</v>
      </c>
      <c r="B104" s="71" t="inlineStr">
        <is>
          <t>RAMIREZ CASTRO  JOSE MARINO</t>
        </is>
      </c>
      <c r="C104" s="70" t="n">
        <v>1</v>
      </c>
      <c r="D104" s="71" t="inlineStr">
        <is>
          <t>PRIVADA 7 SUR ENTRE 13 Y 15 PTE.</t>
        </is>
      </c>
      <c r="E104" s="71" t="n">
        <v>2019</v>
      </c>
      <c r="F104" s="71" t="inlineStr">
        <is>
          <t>PAGADO</t>
        </is>
      </c>
      <c r="G104" s="71" t="inlineStr">
        <is>
          <t>PAGADO</t>
        </is>
      </c>
      <c r="H104" s="71" t="inlineStr">
        <is>
          <t>PAGADO</t>
        </is>
      </c>
      <c r="I104" s="71" t="inlineStr">
        <is>
          <t>PAGADO</t>
        </is>
      </c>
      <c r="J104" s="71" t="inlineStr">
        <is>
          <t>PAGADO</t>
        </is>
      </c>
      <c r="K104" s="71" t="inlineStr">
        <is>
          <t>PAGADO</t>
        </is>
      </c>
      <c r="L104" s="71" t="inlineStr">
        <is>
          <t>PAGADO</t>
        </is>
      </c>
      <c r="M104" s="71" t="n"/>
      <c r="N104" s="71" t="n"/>
      <c r="O104" s="71" t="n"/>
      <c r="P104" s="71" t="n"/>
      <c r="Q104" s="71" t="n"/>
    </row>
    <row r="105">
      <c r="A105" s="71" t="n">
        <v>332</v>
      </c>
      <c r="B105" s="71" t="inlineStr">
        <is>
          <t>RAMIREZ GONZALEZ EVERARDO</t>
        </is>
      </c>
      <c r="C105" s="70" t="n">
        <v>1</v>
      </c>
      <c r="D105" s="71" t="inlineStr">
        <is>
          <t>11 SUR ENTRE 13 Y 15 PTE.</t>
        </is>
      </c>
      <c r="E105" s="71" t="n">
        <v>2019</v>
      </c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</row>
    <row r="106">
      <c r="A106" s="71" t="n">
        <v>339</v>
      </c>
      <c r="B106" s="76" t="inlineStr">
        <is>
          <t>REYES TELES GUADALUPE</t>
        </is>
      </c>
      <c r="C106" s="70" t="n">
        <v>1</v>
      </c>
      <c r="D106" s="71" t="inlineStr">
        <is>
          <t>15 SUR ENTRE 13 Y 15 PTE-</t>
        </is>
      </c>
      <c r="E106" s="71" t="n">
        <v>2019</v>
      </c>
      <c r="F106" s="71" t="inlineStr">
        <is>
          <t>PAGADO</t>
        </is>
      </c>
      <c r="G106" s="71" t="inlineStr">
        <is>
          <t>PAGADO</t>
        </is>
      </c>
      <c r="H106" s="71" t="inlineStr">
        <is>
          <t>PAGADO</t>
        </is>
      </c>
      <c r="I106" s="71" t="inlineStr">
        <is>
          <t>PAGADO</t>
        </is>
      </c>
      <c r="J106" s="71" t="inlineStr">
        <is>
          <t>PAGADO</t>
        </is>
      </c>
      <c r="K106" s="71" t="inlineStr">
        <is>
          <t>PAGADO</t>
        </is>
      </c>
      <c r="L106" s="71" t="n"/>
      <c r="M106" s="71" t="n"/>
      <c r="N106" s="71" t="n"/>
      <c r="O106" s="71" t="n"/>
      <c r="P106" s="71" t="n"/>
      <c r="Q106" s="71" t="n"/>
    </row>
    <row r="107">
      <c r="A107" s="71" t="n">
        <v>340</v>
      </c>
      <c r="B107" s="71" t="inlineStr">
        <is>
          <t>REYES TELLEZ ROSA</t>
        </is>
      </c>
      <c r="C107" s="70" t="n">
        <v>1</v>
      </c>
      <c r="D107" s="71" t="inlineStr">
        <is>
          <t xml:space="preserve">15 SUR ENTRE 13 Y 15 PTE. </t>
        </is>
      </c>
      <c r="E107" s="71" t="n">
        <v>2019</v>
      </c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1" t="n"/>
      <c r="O107" s="71" t="n"/>
      <c r="P107" s="71" t="n"/>
      <c r="Q107" s="71" t="n"/>
    </row>
    <row r="108">
      <c r="A108" s="71" t="n">
        <v>341</v>
      </c>
      <c r="B108" s="71" t="inlineStr">
        <is>
          <t>RODRIGUES AVELINO ARTURO</t>
        </is>
      </c>
      <c r="C108" s="70" t="n"/>
      <c r="D108" s="71" t="inlineStr">
        <is>
          <t>21 PTE.</t>
        </is>
      </c>
      <c r="E108" s="71" t="n">
        <v>2019</v>
      </c>
      <c r="F108" s="71" t="inlineStr">
        <is>
          <t>PAGADO</t>
        </is>
      </c>
      <c r="G108" s="71" t="inlineStr">
        <is>
          <t>PAGADO</t>
        </is>
      </c>
      <c r="H108" s="71" t="inlineStr">
        <is>
          <t>PAGADO</t>
        </is>
      </c>
      <c r="I108" s="71" t="inlineStr">
        <is>
          <t>PAGADO</t>
        </is>
      </c>
      <c r="J108" s="71" t="inlineStr">
        <is>
          <t>PAGADO</t>
        </is>
      </c>
      <c r="K108" s="71" t="inlineStr">
        <is>
          <t>PAGADO</t>
        </is>
      </c>
      <c r="L108" s="71" t="inlineStr">
        <is>
          <t>PAGADO</t>
        </is>
      </c>
      <c r="M108" s="71" t="inlineStr">
        <is>
          <t>PAGADO</t>
        </is>
      </c>
      <c r="N108" s="71" t="inlineStr">
        <is>
          <t>PAGADO</t>
        </is>
      </c>
      <c r="O108" s="71" t="inlineStr">
        <is>
          <t>PAGADO</t>
        </is>
      </c>
      <c r="P108" s="71" t="inlineStr">
        <is>
          <t>PAGADO</t>
        </is>
      </c>
      <c r="Q108" s="71" t="inlineStr">
        <is>
          <t>PAGADO</t>
        </is>
      </c>
    </row>
    <row r="109">
      <c r="A109" s="71" t="n">
        <v>344</v>
      </c>
      <c r="B109" s="71" t="inlineStr">
        <is>
          <t>RODRIGUEZ CASTRO SERGIO</t>
        </is>
      </c>
      <c r="C109" s="70" t="n">
        <v>1</v>
      </c>
      <c r="D109" s="71" t="inlineStr">
        <is>
          <t xml:space="preserve">15 SUR ENTRE 13 Y 15 PTE. </t>
        </is>
      </c>
      <c r="E109" s="71" t="n">
        <v>2019</v>
      </c>
      <c r="F109" s="71" t="inlineStr">
        <is>
          <t>PAGADO</t>
        </is>
      </c>
      <c r="G109" s="71" t="inlineStr">
        <is>
          <t>PAGADO</t>
        </is>
      </c>
      <c r="H109" s="71" t="inlineStr">
        <is>
          <t>PAGADO</t>
        </is>
      </c>
      <c r="I109" s="71" t="inlineStr">
        <is>
          <t>PAGADO</t>
        </is>
      </c>
      <c r="J109" s="71" t="inlineStr">
        <is>
          <t>PAGADO</t>
        </is>
      </c>
      <c r="K109" s="71" t="inlineStr">
        <is>
          <t>PAGADO</t>
        </is>
      </c>
      <c r="L109" s="71" t="inlineStr">
        <is>
          <t>PAGADO</t>
        </is>
      </c>
      <c r="M109" s="71" t="inlineStr">
        <is>
          <t>PAGADO</t>
        </is>
      </c>
      <c r="N109" s="71" t="inlineStr">
        <is>
          <t>PAGADO</t>
        </is>
      </c>
      <c r="O109" s="71" t="inlineStr">
        <is>
          <t>PAGADO</t>
        </is>
      </c>
      <c r="P109" s="71" t="inlineStr">
        <is>
          <t>PAGADO</t>
        </is>
      </c>
      <c r="Q109" s="71" t="inlineStr">
        <is>
          <t>PAGADO</t>
        </is>
      </c>
    </row>
    <row r="110">
      <c r="A110" s="71" t="n">
        <v>346</v>
      </c>
      <c r="B110" s="71" t="inlineStr">
        <is>
          <t>RODRIGUEZ CRUZ SERGIO ABEL</t>
        </is>
      </c>
      <c r="C110" s="70" t="n"/>
      <c r="D110" s="71" t="inlineStr">
        <is>
          <t>13 SUR ENTRE 13 Y 15 PTE.</t>
        </is>
      </c>
      <c r="E110" s="71" t="n">
        <v>2019</v>
      </c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71" t="n"/>
      <c r="P110" s="71" t="n"/>
      <c r="Q110" s="71" t="n"/>
    </row>
    <row r="111">
      <c r="A111" s="71" t="n">
        <v>347</v>
      </c>
      <c r="B111" s="71" t="inlineStr">
        <is>
          <t>RODRIGUEZ DE LOS SANTOS GUILLERMINA</t>
        </is>
      </c>
      <c r="C111" s="70" t="n"/>
      <c r="D111" s="71" t="inlineStr">
        <is>
          <t>17 PTE. ENTRE 19 SUR Y CANAL</t>
        </is>
      </c>
      <c r="E111" s="71" t="n">
        <v>2019</v>
      </c>
      <c r="F111" s="71" t="n"/>
      <c r="G111" s="71" t="n"/>
      <c r="H111" s="71" t="n"/>
      <c r="I111" s="71" t="n"/>
      <c r="J111" s="71" t="n"/>
      <c r="K111" s="71" t="inlineStr">
        <is>
          <t>ALTA</t>
        </is>
      </c>
      <c r="L111" s="71" t="n"/>
      <c r="M111" s="71" t="n"/>
      <c r="N111" s="71" t="n"/>
      <c r="O111" s="71" t="n"/>
      <c r="P111" s="71" t="n"/>
      <c r="Q111" s="71" t="n"/>
    </row>
    <row r="112">
      <c r="A112" s="71" t="n">
        <v>349</v>
      </c>
      <c r="B112" s="71" t="inlineStr">
        <is>
          <t>RODRIGUEZ DOROTEO MARGARITA</t>
        </is>
      </c>
      <c r="C112" s="70" t="n">
        <v>2</v>
      </c>
      <c r="D112" s="71" t="inlineStr">
        <is>
          <t xml:space="preserve">15 SUR ENTRE 13 Y 15 </t>
        </is>
      </c>
      <c r="E112" s="71" t="n">
        <v>2019</v>
      </c>
      <c r="F112" s="71" t="inlineStr">
        <is>
          <t>PAGADO 2</t>
        </is>
      </c>
      <c r="G112" s="71" t="inlineStr">
        <is>
          <t>PAGADO 2</t>
        </is>
      </c>
      <c r="H112" s="71" t="inlineStr">
        <is>
          <t>PAGADO 2</t>
        </is>
      </c>
      <c r="I112" s="71" t="inlineStr">
        <is>
          <t>PAGADO 2</t>
        </is>
      </c>
      <c r="J112" s="71" t="inlineStr">
        <is>
          <t>PAGADO 2</t>
        </is>
      </c>
      <c r="K112" s="71" t="inlineStr">
        <is>
          <t>PAGADO 2</t>
        </is>
      </c>
      <c r="L112" s="71" t="n"/>
      <c r="M112" s="71" t="n"/>
      <c r="N112" s="71" t="n"/>
      <c r="O112" s="71" t="n"/>
      <c r="P112" s="71" t="n"/>
      <c r="Q112" s="71" t="n"/>
    </row>
    <row r="113">
      <c r="A113" s="71" t="n">
        <v>352</v>
      </c>
      <c r="B113" s="71" t="inlineStr">
        <is>
          <t>RODRIGUEZ GONZALEZ LUIS</t>
        </is>
      </c>
      <c r="C113" s="70" t="n">
        <v>1</v>
      </c>
      <c r="D113" s="71" t="inlineStr">
        <is>
          <t>15 SUR ENTRE 13 Y 15 PTE</t>
        </is>
      </c>
      <c r="E113" s="71" t="n">
        <v>2019</v>
      </c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1" t="n"/>
      <c r="O113" s="71" t="n"/>
      <c r="P113" s="71" t="n"/>
      <c r="Q113" s="71" t="n"/>
    </row>
    <row r="114">
      <c r="A114" s="71" t="n">
        <v>353</v>
      </c>
      <c r="B114" s="71" t="inlineStr">
        <is>
          <t>RODRIGUEZ GONZALEZ MARCOS</t>
        </is>
      </c>
      <c r="C114" s="70" t="n">
        <v>1</v>
      </c>
      <c r="D114" s="71" t="inlineStr">
        <is>
          <t>15 SUR N. 1104 ENTRE 11 Y 13 PTE</t>
        </is>
      </c>
      <c r="E114" s="71" t="n">
        <v>2019</v>
      </c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</row>
    <row r="115">
      <c r="A115" s="71" t="n">
        <v>354</v>
      </c>
      <c r="B115" s="71" t="inlineStr">
        <is>
          <t>RODRIGUEZ GONZALEZ  JOSE RAUL CESARIO</t>
        </is>
      </c>
      <c r="C115" s="70" t="n">
        <v>1</v>
      </c>
      <c r="D115" s="71" t="inlineStr">
        <is>
          <t>13 PTE ESQUINA 17 SUR</t>
        </is>
      </c>
      <c r="E115" s="71" t="n">
        <v>2019</v>
      </c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1" t="n"/>
      <c r="O115" s="71" t="n"/>
      <c r="P115" s="71" t="n"/>
      <c r="Q115" s="71" t="n"/>
    </row>
    <row r="116">
      <c r="A116" s="71" t="n">
        <v>355</v>
      </c>
      <c r="B116" s="71" t="inlineStr">
        <is>
          <t>RODRIGUEZ GONZALEZ ROSA</t>
        </is>
      </c>
      <c r="C116" s="70" t="n">
        <v>2</v>
      </c>
      <c r="D116" s="71" t="inlineStr">
        <is>
          <t xml:space="preserve">13 PONIENTE  17 SUR </t>
        </is>
      </c>
      <c r="E116" s="71" t="n">
        <v>2019</v>
      </c>
      <c r="F116" s="71" t="inlineStr">
        <is>
          <t>PAGADO 2</t>
        </is>
      </c>
      <c r="G116" s="71" t="inlineStr">
        <is>
          <t>PAGADO 2</t>
        </is>
      </c>
      <c r="H116" s="71" t="inlineStr">
        <is>
          <t>PAGADO 2</t>
        </is>
      </c>
      <c r="I116" s="71" t="inlineStr">
        <is>
          <t>PAGADO 2</t>
        </is>
      </c>
      <c r="J116" s="71" t="inlineStr">
        <is>
          <t>PAGADO 2</t>
        </is>
      </c>
      <c r="K116" s="71" t="inlineStr">
        <is>
          <t>PAGADO 2</t>
        </is>
      </c>
      <c r="L116" s="71" t="inlineStr">
        <is>
          <t>PAGADO 2</t>
        </is>
      </c>
      <c r="M116" s="71" t="inlineStr">
        <is>
          <t>PAGADO 2</t>
        </is>
      </c>
      <c r="N116" s="71" t="inlineStr">
        <is>
          <t>PAGADO 2</t>
        </is>
      </c>
      <c r="O116" s="71" t="inlineStr">
        <is>
          <t>PAGADO 2</t>
        </is>
      </c>
      <c r="P116" s="71" t="inlineStr">
        <is>
          <t>PAGADO 2</t>
        </is>
      </c>
      <c r="Q116" s="71" t="inlineStr">
        <is>
          <t>PAGADO 2</t>
        </is>
      </c>
    </row>
    <row r="117">
      <c r="A117" s="71" t="n">
        <v>358</v>
      </c>
      <c r="B117" s="71" t="inlineStr">
        <is>
          <t>RODRIGUEZ JIMENEZ JOSE GUADALUPE</t>
        </is>
      </c>
      <c r="C117" s="70" t="n">
        <v>1</v>
      </c>
      <c r="D117" s="71" t="inlineStr">
        <is>
          <t>15 PONIENTE ENTRE 11 Y 13 SUR</t>
        </is>
      </c>
      <c r="E117" s="71" t="n">
        <v>2019</v>
      </c>
      <c r="F117" s="71" t="inlineStr">
        <is>
          <t>PAGADO</t>
        </is>
      </c>
      <c r="G117" s="71" t="inlineStr">
        <is>
          <t>PAGADO</t>
        </is>
      </c>
      <c r="H117" s="71" t="inlineStr">
        <is>
          <t>PAGADO</t>
        </is>
      </c>
      <c r="I117" s="71" t="inlineStr">
        <is>
          <t>PAGADO</t>
        </is>
      </c>
      <c r="J117" s="71" t="inlineStr">
        <is>
          <t>PAGADO</t>
        </is>
      </c>
      <c r="K117" s="71" t="inlineStr">
        <is>
          <t>PAGADO</t>
        </is>
      </c>
      <c r="L117" s="71" t="inlineStr">
        <is>
          <t>PAGADO</t>
        </is>
      </c>
      <c r="M117" s="71" t="inlineStr">
        <is>
          <t>PAGADO</t>
        </is>
      </c>
      <c r="N117" s="71" t="inlineStr">
        <is>
          <t>PAGADO</t>
        </is>
      </c>
      <c r="O117" s="71" t="inlineStr">
        <is>
          <t>PAGADO</t>
        </is>
      </c>
      <c r="P117" s="71" t="inlineStr">
        <is>
          <t>PAGADO</t>
        </is>
      </c>
      <c r="Q117" s="71" t="inlineStr">
        <is>
          <t>PAGADO</t>
        </is>
      </c>
    </row>
    <row r="118">
      <c r="A118" s="71" t="n">
        <v>361</v>
      </c>
      <c r="B118" s="71" t="inlineStr">
        <is>
          <t>RODRIGUEZ LOPEZ ELADIO</t>
        </is>
      </c>
      <c r="C118" s="70" t="n">
        <v>1</v>
      </c>
      <c r="D118" s="71" t="inlineStr">
        <is>
          <t>13 PTE ENTRE 15 Y 17 SUR</t>
        </is>
      </c>
      <c r="E118" s="71" t="n">
        <v>2019</v>
      </c>
      <c r="F118" s="71" t="inlineStr">
        <is>
          <t>PAGADO</t>
        </is>
      </c>
      <c r="G118" s="71" t="inlineStr">
        <is>
          <t>PAGADO</t>
        </is>
      </c>
      <c r="H118" s="71" t="inlineStr">
        <is>
          <t>PAGADO</t>
        </is>
      </c>
      <c r="I118" s="71" t="inlineStr">
        <is>
          <t>PAGADO</t>
        </is>
      </c>
      <c r="J118" s="71" t="inlineStr">
        <is>
          <t>PAGADO</t>
        </is>
      </c>
      <c r="K118" s="71" t="inlineStr">
        <is>
          <t>PAGADO</t>
        </is>
      </c>
      <c r="L118" s="71" t="inlineStr">
        <is>
          <t>PAGADO</t>
        </is>
      </c>
      <c r="M118" s="71" t="inlineStr">
        <is>
          <t>PAGADO</t>
        </is>
      </c>
      <c r="N118" s="71" t="inlineStr">
        <is>
          <t>PAGADO</t>
        </is>
      </c>
      <c r="O118" s="71" t="inlineStr">
        <is>
          <t>PAGADO</t>
        </is>
      </c>
      <c r="P118" s="71" t="inlineStr">
        <is>
          <t>PAGADO</t>
        </is>
      </c>
      <c r="Q118" s="71" t="inlineStr">
        <is>
          <t>PAGADO</t>
        </is>
      </c>
    </row>
    <row r="119">
      <c r="A119" s="71" t="n">
        <v>363</v>
      </c>
      <c r="B119" s="71" t="inlineStr">
        <is>
          <t>RODRIGUEZ LOPEZ JOSE</t>
        </is>
      </c>
      <c r="C119" s="70" t="n">
        <v>2</v>
      </c>
      <c r="D119" s="71" t="inlineStr">
        <is>
          <t>15 PTE ENTRE CANAL Y BARRANCA</t>
        </is>
      </c>
      <c r="E119" s="71" t="n">
        <v>2019</v>
      </c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1" t="n"/>
      <c r="O119" s="71" t="n"/>
      <c r="P119" s="71" t="n"/>
      <c r="Q119" s="71" t="n"/>
    </row>
    <row r="120">
      <c r="A120" s="71" t="n">
        <v>364</v>
      </c>
      <c r="B120" s="71" t="inlineStr">
        <is>
          <t>RODRIGUEZ LOPEZ JUANA</t>
        </is>
      </c>
      <c r="C120" s="70" t="n">
        <v>1</v>
      </c>
      <c r="D120" s="71" t="inlineStr">
        <is>
          <t>CALLE DIAGONAL PREPA</t>
        </is>
      </c>
      <c r="E120" s="71" t="n">
        <v>2019</v>
      </c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</row>
    <row r="121">
      <c r="A121" s="71" t="n">
        <v>365</v>
      </c>
      <c r="B121" s="71" t="inlineStr">
        <is>
          <t>RODRIGUEZ LOPEZ VICENTE</t>
        </is>
      </c>
      <c r="C121" s="70" t="n">
        <v>1</v>
      </c>
      <c r="D121" s="71" t="inlineStr">
        <is>
          <t xml:space="preserve">13 PTE. ENTRE 15 Y 17SUR </t>
        </is>
      </c>
      <c r="E121" s="71" t="n">
        <v>2019</v>
      </c>
      <c r="F121" s="71" t="inlineStr">
        <is>
          <t>PAGADO</t>
        </is>
      </c>
      <c r="G121" s="71" t="inlineStr">
        <is>
          <t>PAGADO</t>
        </is>
      </c>
      <c r="H121" s="71" t="inlineStr">
        <is>
          <t>PAGADO</t>
        </is>
      </c>
      <c r="I121" s="71" t="inlineStr">
        <is>
          <t>PAGADO</t>
        </is>
      </c>
      <c r="J121" s="71" t="inlineStr">
        <is>
          <t>PAGADO</t>
        </is>
      </c>
      <c r="K121" s="71" t="inlineStr">
        <is>
          <t>PAGADO</t>
        </is>
      </c>
      <c r="L121" s="71" t="inlineStr">
        <is>
          <t>PAGADO</t>
        </is>
      </c>
      <c r="M121" s="71" t="inlineStr">
        <is>
          <t>PAGADO</t>
        </is>
      </c>
      <c r="N121" s="71" t="inlineStr">
        <is>
          <t>PAGADO</t>
        </is>
      </c>
      <c r="O121" s="71" t="inlineStr">
        <is>
          <t>PAGADO</t>
        </is>
      </c>
      <c r="P121" s="71" t="inlineStr">
        <is>
          <t>PAGADO</t>
        </is>
      </c>
      <c r="Q121" s="71" t="inlineStr">
        <is>
          <t>PAGADO</t>
        </is>
      </c>
      <c r="R121" s="93" t="inlineStr">
        <is>
          <t>PENDIENTE INASISTENCIAS AÑO 2019</t>
        </is>
      </c>
    </row>
    <row r="122">
      <c r="A122" s="71" t="n">
        <v>366</v>
      </c>
      <c r="B122" s="71" t="inlineStr">
        <is>
          <t>RODRIGUEZ MACHORRO RAUL</t>
        </is>
      </c>
      <c r="C122" s="70" t="n">
        <v>1</v>
      </c>
      <c r="D122" s="71" t="inlineStr">
        <is>
          <t>11 PONENTE NO 706 PRIVADA 7 SUR .</t>
        </is>
      </c>
      <c r="E122" s="71" t="n">
        <v>2019</v>
      </c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1" t="n"/>
      <c r="P122" s="71" t="n"/>
      <c r="Q122" s="71" t="n"/>
      <c r="R122" s="93" t="inlineStr">
        <is>
          <t>PAGO 12 INASISTENCIAS</t>
        </is>
      </c>
    </row>
    <row r="123">
      <c r="A123" s="71" t="n">
        <v>367</v>
      </c>
      <c r="B123" s="71" t="inlineStr">
        <is>
          <t>RODRIGUEZ MALDONADO CARMELO</t>
        </is>
      </c>
      <c r="C123" s="70" t="n">
        <v>1</v>
      </c>
      <c r="D123" s="71" t="inlineStr">
        <is>
          <t>15 PTE NO 1113. ENTRE 11 Y 13 SUR</t>
        </is>
      </c>
      <c r="E123" s="71" t="n">
        <v>2019</v>
      </c>
      <c r="F123" s="71" t="inlineStr">
        <is>
          <t>PAGADO</t>
        </is>
      </c>
      <c r="G123" s="71" t="inlineStr">
        <is>
          <t>PAGADO</t>
        </is>
      </c>
      <c r="H123" s="71" t="inlineStr">
        <is>
          <t>PAGADO</t>
        </is>
      </c>
      <c r="I123" s="71" t="inlineStr">
        <is>
          <t>PAGADO</t>
        </is>
      </c>
      <c r="J123" s="71" t="inlineStr">
        <is>
          <t>PAGADO</t>
        </is>
      </c>
      <c r="K123" s="71" t="n"/>
      <c r="L123" s="71" t="n"/>
      <c r="M123" s="71" t="n"/>
      <c r="N123" s="71" t="n"/>
      <c r="O123" s="71" t="n"/>
      <c r="P123" s="71" t="n"/>
      <c r="Q123" s="71" t="n"/>
    </row>
    <row r="124">
      <c r="A124" s="71" t="n">
        <v>368</v>
      </c>
      <c r="B124" s="71" t="inlineStr">
        <is>
          <t>RODRIGUEZ MALDONADO EVELIO</t>
        </is>
      </c>
      <c r="C124" s="70" t="n">
        <v>1</v>
      </c>
      <c r="D124" s="71" t="inlineStr">
        <is>
          <t>17 PTE. ENTRE 19  SUR</t>
        </is>
      </c>
      <c r="E124" s="71" t="n">
        <v>2019</v>
      </c>
      <c r="F124" s="71" t="inlineStr">
        <is>
          <t>PAGADO</t>
        </is>
      </c>
      <c r="G124" s="71" t="inlineStr">
        <is>
          <t>PAGADO</t>
        </is>
      </c>
      <c r="H124" s="71" t="inlineStr">
        <is>
          <t>PAGADO</t>
        </is>
      </c>
      <c r="I124" s="71" t="inlineStr">
        <is>
          <t>PAGADO</t>
        </is>
      </c>
      <c r="J124" s="71" t="inlineStr">
        <is>
          <t>PAGADO</t>
        </is>
      </c>
      <c r="K124" s="71" t="inlineStr">
        <is>
          <t>PAGADO</t>
        </is>
      </c>
      <c r="L124" s="71" t="inlineStr">
        <is>
          <t>PAGADO</t>
        </is>
      </c>
      <c r="M124" s="71" t="inlineStr">
        <is>
          <t>PAGADO</t>
        </is>
      </c>
      <c r="N124" s="71" t="inlineStr">
        <is>
          <t>PAGADO</t>
        </is>
      </c>
      <c r="O124" s="71" t="inlineStr">
        <is>
          <t>PAGADO</t>
        </is>
      </c>
      <c r="P124" s="71" t="inlineStr">
        <is>
          <t>PAGADO</t>
        </is>
      </c>
      <c r="Q124" s="71" t="inlineStr">
        <is>
          <t>PAGADO</t>
        </is>
      </c>
    </row>
    <row r="125">
      <c r="A125" s="71" t="n">
        <v>369</v>
      </c>
      <c r="B125" s="71" t="inlineStr">
        <is>
          <t>RODRIGUEZ MALDONADO GABINO</t>
        </is>
      </c>
      <c r="C125" s="70" t="n">
        <v>1</v>
      </c>
      <c r="D125" s="71" t="inlineStr">
        <is>
          <t>15 SUR NO. 1106</t>
        </is>
      </c>
      <c r="E125" s="71" t="n">
        <v>2019</v>
      </c>
      <c r="F125" s="71" t="inlineStr">
        <is>
          <t>PAGADO</t>
        </is>
      </c>
      <c r="G125" s="71" t="inlineStr">
        <is>
          <t>PAGADO</t>
        </is>
      </c>
      <c r="H125" s="71" t="inlineStr">
        <is>
          <t>PAGADO</t>
        </is>
      </c>
      <c r="I125" s="71" t="inlineStr">
        <is>
          <t>PAGADO</t>
        </is>
      </c>
      <c r="J125" s="71" t="inlineStr">
        <is>
          <t>PAGADO</t>
        </is>
      </c>
      <c r="K125" s="71" t="inlineStr">
        <is>
          <t>PAGADO</t>
        </is>
      </c>
      <c r="L125" s="71" t="inlineStr">
        <is>
          <t>PAGADO</t>
        </is>
      </c>
      <c r="M125" s="71" t="inlineStr">
        <is>
          <t>PAGADO</t>
        </is>
      </c>
      <c r="N125" s="71" t="inlineStr">
        <is>
          <t>PAGADO</t>
        </is>
      </c>
      <c r="O125" s="71" t="inlineStr">
        <is>
          <t>PAGADO</t>
        </is>
      </c>
      <c r="P125" s="71" t="inlineStr">
        <is>
          <t>PAGADO</t>
        </is>
      </c>
      <c r="Q125" s="71" t="inlineStr">
        <is>
          <t>PAGADO</t>
        </is>
      </c>
    </row>
    <row r="126">
      <c r="A126" s="71" t="n">
        <v>370</v>
      </c>
      <c r="B126" s="71" t="inlineStr">
        <is>
          <t>RODRIGUEZ MALDONADO LEOBARDO</t>
        </is>
      </c>
      <c r="C126" s="70" t="n">
        <v>1</v>
      </c>
      <c r="D126" s="71" t="inlineStr">
        <is>
          <t>19 SUR ENTRE 15 Y 17 PTE.</t>
        </is>
      </c>
      <c r="E126" s="71" t="n">
        <v>2019</v>
      </c>
      <c r="F126" s="71" t="inlineStr">
        <is>
          <t>PAGADO</t>
        </is>
      </c>
      <c r="G126" s="71" t="inlineStr">
        <is>
          <t>PAGADO</t>
        </is>
      </c>
      <c r="H126" s="71" t="inlineStr">
        <is>
          <t>PAGADO</t>
        </is>
      </c>
      <c r="I126" s="71" t="inlineStr">
        <is>
          <t>PAGADO</t>
        </is>
      </c>
      <c r="J126" s="71" t="inlineStr">
        <is>
          <t>PAGADO</t>
        </is>
      </c>
      <c r="K126" s="71" t="inlineStr">
        <is>
          <t>PAGADO</t>
        </is>
      </c>
      <c r="L126" s="71" t="inlineStr">
        <is>
          <t>PAGADO</t>
        </is>
      </c>
      <c r="M126" s="71" t="inlineStr">
        <is>
          <t>PAGADO</t>
        </is>
      </c>
      <c r="N126" s="71" t="inlineStr">
        <is>
          <t>PAGADO</t>
        </is>
      </c>
      <c r="O126" s="71" t="inlineStr">
        <is>
          <t>PAGADO</t>
        </is>
      </c>
      <c r="P126" s="71" t="inlineStr">
        <is>
          <t>PAGADO</t>
        </is>
      </c>
      <c r="Q126" s="71" t="inlineStr">
        <is>
          <t>PAGADO</t>
        </is>
      </c>
      <c r="R126" t="inlineStr">
        <is>
          <t xml:space="preserve">PAGO MAYO Y JUNIO DE UN INQULINO </t>
        </is>
      </c>
    </row>
    <row r="127">
      <c r="A127" s="71" t="n">
        <v>371</v>
      </c>
      <c r="B127" s="71" t="inlineStr">
        <is>
          <t>RODRIGUEZ MALDONADO LUCAS</t>
        </is>
      </c>
      <c r="C127" s="70" t="n">
        <v>1</v>
      </c>
      <c r="D127" s="71" t="inlineStr">
        <is>
          <t xml:space="preserve">13 PONIENTEE 1303 </t>
        </is>
      </c>
      <c r="E127" s="71" t="n">
        <v>2019</v>
      </c>
      <c r="F127" s="71" t="inlineStr">
        <is>
          <t>PAGADO</t>
        </is>
      </c>
      <c r="G127" s="71" t="inlineStr">
        <is>
          <t>PAGADO</t>
        </is>
      </c>
      <c r="H127" s="71" t="inlineStr">
        <is>
          <t>PAGADO</t>
        </is>
      </c>
      <c r="I127" s="71" t="inlineStr">
        <is>
          <t>PAGADO</t>
        </is>
      </c>
      <c r="J127" s="71" t="inlineStr">
        <is>
          <t>PAGADO</t>
        </is>
      </c>
      <c r="K127" s="71" t="inlineStr">
        <is>
          <t>PAGADO</t>
        </is>
      </c>
      <c r="L127" s="71" t="inlineStr">
        <is>
          <t>PAGADO</t>
        </is>
      </c>
      <c r="M127" s="71" t="inlineStr">
        <is>
          <t>PAGADO</t>
        </is>
      </c>
      <c r="N127" s="71" t="inlineStr">
        <is>
          <t>PAGADO</t>
        </is>
      </c>
      <c r="O127" s="71" t="inlineStr">
        <is>
          <t>PAGADO</t>
        </is>
      </c>
      <c r="P127" s="71" t="inlineStr">
        <is>
          <t>PAGADO</t>
        </is>
      </c>
      <c r="Q127" s="71" t="inlineStr">
        <is>
          <t>PAGADO</t>
        </is>
      </c>
    </row>
    <row r="128">
      <c r="A128" s="71" t="n">
        <v>372</v>
      </c>
      <c r="B128" s="71" t="inlineStr">
        <is>
          <t>RODRIGUEZ MALDONADO LUIS</t>
        </is>
      </c>
      <c r="C128" s="70" t="n">
        <v>1</v>
      </c>
      <c r="D128" s="71" t="inlineStr">
        <is>
          <t>13 PTE. ENTRE 13 Y 15 PTE.</t>
        </is>
      </c>
      <c r="E128" s="71" t="n">
        <v>2019</v>
      </c>
      <c r="F128" s="71" t="inlineStr">
        <is>
          <t>PAGADO</t>
        </is>
      </c>
      <c r="G128" s="71" t="inlineStr">
        <is>
          <t>PAGADO</t>
        </is>
      </c>
      <c r="H128" s="71" t="inlineStr">
        <is>
          <t>PAGADO</t>
        </is>
      </c>
      <c r="I128" s="71" t="inlineStr">
        <is>
          <t>PAGADO</t>
        </is>
      </c>
      <c r="J128" s="71" t="inlineStr">
        <is>
          <t>PAGADO</t>
        </is>
      </c>
      <c r="K128" s="71" t="inlineStr">
        <is>
          <t>PAGADO</t>
        </is>
      </c>
      <c r="L128" s="71" t="n"/>
      <c r="M128" s="71" t="n"/>
      <c r="N128" s="71" t="n"/>
      <c r="O128" s="71" t="n"/>
      <c r="P128" s="71" t="n"/>
      <c r="Q128" s="71" t="n"/>
    </row>
    <row r="129">
      <c r="A129" s="71" t="n">
        <v>373</v>
      </c>
      <c r="B129" s="71" t="inlineStr">
        <is>
          <t>RODRIGUEZ MALDONADO VIRGINIA</t>
        </is>
      </c>
      <c r="C129" s="70" t="n">
        <v>2</v>
      </c>
      <c r="D129" s="71" t="inlineStr">
        <is>
          <t>15 SUR ENTRE 11 Y 13 PTE. 2015</t>
        </is>
      </c>
      <c r="E129" s="71" t="n">
        <v>2019</v>
      </c>
      <c r="F129" s="71" t="inlineStr">
        <is>
          <t>PAGADO 2</t>
        </is>
      </c>
      <c r="G129" s="71" t="inlineStr">
        <is>
          <t>PAGADO 2</t>
        </is>
      </c>
      <c r="H129" s="71" t="inlineStr">
        <is>
          <t>PAGADO 2</t>
        </is>
      </c>
      <c r="I129" s="71" t="inlineStr">
        <is>
          <t>PAGADO 2</t>
        </is>
      </c>
      <c r="J129" s="71" t="inlineStr">
        <is>
          <t xml:space="preserve">PAGADO2 </t>
        </is>
      </c>
      <c r="K129" s="71" t="inlineStr">
        <is>
          <t>PAGADO 2</t>
        </is>
      </c>
      <c r="L129" s="71" t="inlineStr">
        <is>
          <t xml:space="preserve">PAGADO 2 </t>
        </is>
      </c>
      <c r="M129" s="71" t="inlineStr">
        <is>
          <t xml:space="preserve">PAGADO 2 </t>
        </is>
      </c>
      <c r="N129" s="71" t="inlineStr">
        <is>
          <t>PAGADO 2</t>
        </is>
      </c>
      <c r="O129" s="71" t="inlineStr">
        <is>
          <t>PAGADO 2</t>
        </is>
      </c>
      <c r="P129" s="71" t="inlineStr">
        <is>
          <t>PAGADO 2</t>
        </is>
      </c>
      <c r="Q129" s="71" t="inlineStr">
        <is>
          <t>PAGADO 2</t>
        </is>
      </c>
    </row>
    <row r="130">
      <c r="A130" s="71" t="n">
        <v>374</v>
      </c>
      <c r="B130" s="71" t="inlineStr">
        <is>
          <t>RODRIGUEZ MALDONADO SERGIO</t>
        </is>
      </c>
      <c r="C130" s="70" t="n">
        <v>1</v>
      </c>
      <c r="D130" s="71" t="inlineStr">
        <is>
          <t>15 PONIENTE NO. 1904 ENTRRE 15 Y 19  DIAGONAL</t>
        </is>
      </c>
      <c r="E130" s="71" t="n">
        <v>2019</v>
      </c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1" t="n"/>
      <c r="O130" s="71" t="n"/>
      <c r="P130" s="71" t="n"/>
      <c r="Q130" s="71" t="n"/>
      <c r="R130" s="93" t="inlineStr">
        <is>
          <t>PENDIENTE INASISTENCIAS</t>
        </is>
      </c>
    </row>
    <row r="131">
      <c r="A131" s="71" t="n">
        <v>375</v>
      </c>
      <c r="B131" s="71" t="inlineStr">
        <is>
          <t>RODRIGUEZ MARTINEZ JOSE MANUEL</t>
        </is>
      </c>
      <c r="C131" s="70" t="n">
        <v>1</v>
      </c>
      <c r="D131" s="71" t="inlineStr">
        <is>
          <t>21 PTE NO. 1705</t>
        </is>
      </c>
      <c r="E131" s="71" t="n">
        <v>2019</v>
      </c>
      <c r="F131" s="71" t="inlineStr">
        <is>
          <t>PAGADO</t>
        </is>
      </c>
      <c r="G131" s="71" t="inlineStr">
        <is>
          <t>PAGADO</t>
        </is>
      </c>
      <c r="H131" s="71" t="inlineStr">
        <is>
          <t>PAGADO</t>
        </is>
      </c>
      <c r="I131" s="71" t="inlineStr">
        <is>
          <t>PAGADO</t>
        </is>
      </c>
      <c r="J131" s="71" t="inlineStr">
        <is>
          <t>PAGADO</t>
        </is>
      </c>
      <c r="K131" s="71" t="inlineStr">
        <is>
          <t>PAGADO</t>
        </is>
      </c>
      <c r="L131" s="71" t="n"/>
      <c r="M131" s="71" t="n"/>
      <c r="N131" s="71" t="n"/>
      <c r="O131" s="71" t="n"/>
      <c r="P131" s="71" t="n"/>
      <c r="Q131" s="71" t="n"/>
    </row>
    <row r="132">
      <c r="A132" s="71" t="n">
        <v>376</v>
      </c>
      <c r="B132" s="71" t="inlineStr">
        <is>
          <t xml:space="preserve">RODRIGUEZ MONTIEL LIBORIO </t>
        </is>
      </c>
      <c r="C132" s="70" t="n">
        <v>1</v>
      </c>
      <c r="D132" s="71" t="inlineStr">
        <is>
          <t>13 SUR  ESQUINA 13 PTE.</t>
        </is>
      </c>
      <c r="E132" s="71" t="n">
        <v>2019</v>
      </c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</row>
    <row r="133">
      <c r="A133" s="71" t="n">
        <v>377</v>
      </c>
      <c r="B133" s="71" t="inlineStr">
        <is>
          <t>RODRIGUEZ MOYA RAFAEL</t>
        </is>
      </c>
      <c r="C133" s="70" t="n">
        <v>1</v>
      </c>
      <c r="D133" s="71" t="inlineStr">
        <is>
          <t>5 SUR ENTRE 21 PTE. Y CANAL</t>
        </is>
      </c>
      <c r="E133" s="71" t="n">
        <v>2019</v>
      </c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1" t="n"/>
      <c r="O133" s="71" t="n"/>
      <c r="P133" s="71" t="n"/>
      <c r="Q133" s="71" t="n"/>
    </row>
    <row r="134">
      <c r="A134" s="71" t="n">
        <v>378</v>
      </c>
      <c r="B134" s="71" t="inlineStr">
        <is>
          <t xml:space="preserve">RODRIGUEZ PELAEZ ANA LILIA </t>
        </is>
      </c>
      <c r="C134" s="70" t="n">
        <v>1</v>
      </c>
      <c r="D134" s="71" t="inlineStr">
        <is>
          <t xml:space="preserve">17 PTE. ENTRE 13 Y 15 SUR </t>
        </is>
      </c>
      <c r="E134" s="71" t="n">
        <v>2019</v>
      </c>
      <c r="F134" s="71" t="inlineStr">
        <is>
          <t>PAGADO</t>
        </is>
      </c>
      <c r="G134" s="71" t="inlineStr">
        <is>
          <t>PAGADO</t>
        </is>
      </c>
      <c r="H134" s="71" t="inlineStr">
        <is>
          <t>PAGADO</t>
        </is>
      </c>
      <c r="I134" s="71" t="inlineStr">
        <is>
          <t>PAGADO</t>
        </is>
      </c>
      <c r="J134" s="71" t="inlineStr">
        <is>
          <t>PAGADO</t>
        </is>
      </c>
      <c r="K134" s="71" t="inlineStr">
        <is>
          <t>PAGADO</t>
        </is>
      </c>
      <c r="L134" s="71" t="n"/>
      <c r="M134" s="71" t="n"/>
      <c r="N134" s="71" t="n"/>
      <c r="O134" s="71" t="n"/>
      <c r="P134" s="71" t="n"/>
      <c r="Q134" s="71" t="n"/>
    </row>
    <row r="135">
      <c r="A135" s="71" t="n">
        <v>380</v>
      </c>
      <c r="B135" s="71" t="inlineStr">
        <is>
          <t>RODRIGUEZ PELAEZ LAURA</t>
        </is>
      </c>
      <c r="C135" s="70" t="n">
        <v>1</v>
      </c>
      <c r="D135" s="71" t="inlineStr">
        <is>
          <t xml:space="preserve">13 PONIENTE NO 1308 ENTRE 13 Y 15 SUR </t>
        </is>
      </c>
      <c r="E135" s="71" t="n">
        <v>2019</v>
      </c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1" t="n"/>
      <c r="O135" s="71" t="n"/>
      <c r="P135" s="71" t="n"/>
      <c r="Q135" s="71" t="n"/>
    </row>
    <row r="136">
      <c r="A136" s="71" t="n">
        <v>382</v>
      </c>
      <c r="B136" s="71" t="inlineStr">
        <is>
          <t>RODRIGUEZ PELAEZ ROSALVA</t>
        </is>
      </c>
      <c r="C136" s="70" t="n"/>
      <c r="D136" s="71" t="inlineStr">
        <is>
          <t xml:space="preserve">17 PONIENTE 1304 INT 4 </t>
        </is>
      </c>
      <c r="E136" s="71" t="n">
        <v>2019</v>
      </c>
      <c r="F136" s="71" t="inlineStr">
        <is>
          <t>PAGADO</t>
        </is>
      </c>
      <c r="G136" s="71" t="inlineStr">
        <is>
          <t>PAGADO</t>
        </is>
      </c>
      <c r="H136" s="71" t="inlineStr">
        <is>
          <t>PAGADO</t>
        </is>
      </c>
      <c r="I136" s="71" t="inlineStr">
        <is>
          <t>PAGADO</t>
        </is>
      </c>
      <c r="J136" s="71" t="inlineStr">
        <is>
          <t>PAGADO</t>
        </is>
      </c>
      <c r="K136" s="71" t="inlineStr">
        <is>
          <t>PAGADO</t>
        </is>
      </c>
      <c r="L136" s="71" t="inlineStr">
        <is>
          <t>PAGADO</t>
        </is>
      </c>
      <c r="M136" s="71" t="inlineStr">
        <is>
          <t>PAGADO</t>
        </is>
      </c>
      <c r="N136" s="71" t="inlineStr">
        <is>
          <t>PAGADO</t>
        </is>
      </c>
      <c r="O136" s="71" t="inlineStr">
        <is>
          <t>PAGADO</t>
        </is>
      </c>
      <c r="P136" s="71" t="inlineStr">
        <is>
          <t>PAGADO</t>
        </is>
      </c>
      <c r="Q136" s="71" t="inlineStr">
        <is>
          <t>PAGADO</t>
        </is>
      </c>
    </row>
    <row r="137">
      <c r="A137" s="71" t="n">
        <v>386</v>
      </c>
      <c r="B137" s="71" t="inlineStr">
        <is>
          <t xml:space="preserve">RODRIGUEZ RODRIGUEZ JOSE </t>
        </is>
      </c>
      <c r="C137" s="70" t="n">
        <v>2</v>
      </c>
      <c r="D137" s="71" t="inlineStr">
        <is>
          <t xml:space="preserve">11 PTE. ENTRE 13 Y 15 SUR </t>
        </is>
      </c>
      <c r="E137" s="71" t="n">
        <v>2019</v>
      </c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1" t="n"/>
      <c r="O137" s="71" t="n"/>
      <c r="P137" s="71" t="n"/>
      <c r="Q137" s="71" t="n"/>
    </row>
    <row r="138">
      <c r="A138" s="71" t="n">
        <v>388</v>
      </c>
      <c r="B138" s="71" t="inlineStr">
        <is>
          <t>RODRIGUEZ RODRIGUEZ RAMON</t>
        </is>
      </c>
      <c r="C138" s="70" t="n">
        <v>2</v>
      </c>
      <c r="D138" s="71" t="inlineStr">
        <is>
          <t>19 PTE. ENTRE 7 Y 9 SUR</t>
        </is>
      </c>
      <c r="E138" s="71" t="n">
        <v>2019</v>
      </c>
      <c r="F138" s="71" t="inlineStr">
        <is>
          <t>PAGADO2</t>
        </is>
      </c>
      <c r="G138" s="71" t="inlineStr">
        <is>
          <t>PAGADO2</t>
        </is>
      </c>
      <c r="H138" s="71" t="inlineStr">
        <is>
          <t>PAGADO2</t>
        </is>
      </c>
      <c r="I138" s="71" t="inlineStr">
        <is>
          <t>PAGADO2</t>
        </is>
      </c>
      <c r="J138" s="71" t="n"/>
      <c r="K138" s="71" t="n"/>
      <c r="L138" s="71" t="n"/>
      <c r="M138" s="71" t="n"/>
      <c r="N138" s="71" t="n"/>
      <c r="O138" s="71" t="n"/>
      <c r="P138" s="71" t="n"/>
      <c r="Q138" s="71" t="n"/>
    </row>
    <row r="139">
      <c r="A139" s="71" t="n">
        <v>389</v>
      </c>
      <c r="B139" s="71" t="inlineStr">
        <is>
          <t>RODRIGUEZ ROSAS ENEDINA</t>
        </is>
      </c>
      <c r="C139" s="70" t="n"/>
      <c r="D139" s="71" t="inlineStr">
        <is>
          <t>15 PONIENTE NO 1113</t>
        </is>
      </c>
      <c r="E139" s="71" t="n">
        <v>2019</v>
      </c>
      <c r="F139" s="71" t="inlineStr">
        <is>
          <t>PAGADO</t>
        </is>
      </c>
      <c r="G139" s="71" t="inlineStr">
        <is>
          <t>PAGADO</t>
        </is>
      </c>
      <c r="H139" s="71" t="inlineStr">
        <is>
          <t>PAGADO</t>
        </is>
      </c>
      <c r="I139" s="71" t="inlineStr">
        <is>
          <t>PAGADO</t>
        </is>
      </c>
      <c r="J139" s="71" t="inlineStr">
        <is>
          <t>PAGADO</t>
        </is>
      </c>
      <c r="K139" s="71" t="n"/>
      <c r="L139" s="71" t="n"/>
      <c r="M139" s="71" t="n"/>
      <c r="N139" s="71" t="n"/>
      <c r="O139" s="71" t="n"/>
      <c r="P139" s="71" t="n"/>
      <c r="Q139" s="71" t="n"/>
    </row>
    <row r="140">
      <c r="A140" s="71" t="n">
        <v>390</v>
      </c>
      <c r="B140" s="71" t="inlineStr">
        <is>
          <t>RODRIGUEZ SANTOS ALFONSO</t>
        </is>
      </c>
      <c r="C140" s="70" t="n"/>
      <c r="D140" s="71" t="inlineStr">
        <is>
          <t>11 SUR 1508</t>
        </is>
      </c>
      <c r="E140" s="71" t="n">
        <v>2019</v>
      </c>
      <c r="F140" s="71" t="inlineStr">
        <is>
          <t>PAGADO</t>
        </is>
      </c>
      <c r="G140" s="71" t="inlineStr">
        <is>
          <t>PAGADO</t>
        </is>
      </c>
      <c r="H140" s="71" t="inlineStr">
        <is>
          <t>PAGADO</t>
        </is>
      </c>
      <c r="I140" s="71" t="inlineStr">
        <is>
          <t>PAGADO</t>
        </is>
      </c>
      <c r="J140" s="71" t="inlineStr">
        <is>
          <t>PAGADO</t>
        </is>
      </c>
      <c r="K140" s="71" t="n"/>
      <c r="L140" s="71" t="n"/>
      <c r="M140" s="71" t="n"/>
      <c r="N140" s="71" t="n"/>
      <c r="O140" s="71" t="n"/>
      <c r="P140" s="71" t="n"/>
      <c r="Q140" s="71" t="n"/>
    </row>
    <row r="141">
      <c r="A141" s="71" t="n">
        <v>398</v>
      </c>
      <c r="B141" s="71" t="inlineStr">
        <is>
          <t xml:space="preserve">RODRIGUEZ VALLADARES ANTONIA </t>
        </is>
      </c>
      <c r="C141" s="70" t="n">
        <v>1</v>
      </c>
      <c r="D141" s="71" t="inlineStr">
        <is>
          <t>13 PTE. ESQUINA 15 SUR</t>
        </is>
      </c>
      <c r="E141" s="71" t="n">
        <v>2019</v>
      </c>
      <c r="F141" s="71" t="inlineStr">
        <is>
          <t>PAGADO</t>
        </is>
      </c>
      <c r="G141" s="71" t="inlineStr">
        <is>
          <t>PAGADO</t>
        </is>
      </c>
      <c r="H141" s="71" t="inlineStr">
        <is>
          <t>PAGADO</t>
        </is>
      </c>
      <c r="I141" s="71" t="inlineStr">
        <is>
          <t>PAGADO</t>
        </is>
      </c>
      <c r="J141" s="71" t="inlineStr">
        <is>
          <t>PAGADO</t>
        </is>
      </c>
      <c r="K141" s="71" t="inlineStr">
        <is>
          <t>PAGADO</t>
        </is>
      </c>
      <c r="L141" s="71" t="inlineStr">
        <is>
          <t>PAGADO</t>
        </is>
      </c>
      <c r="M141" s="71" t="inlineStr">
        <is>
          <t>PAGADO</t>
        </is>
      </c>
      <c r="N141" s="71" t="inlineStr">
        <is>
          <t>PAGADO</t>
        </is>
      </c>
      <c r="O141" s="71" t="inlineStr">
        <is>
          <t>PAGADO</t>
        </is>
      </c>
      <c r="P141" s="71" t="inlineStr">
        <is>
          <t>PAGADO</t>
        </is>
      </c>
      <c r="Q141" s="71" t="inlineStr">
        <is>
          <t>PAGADO</t>
        </is>
      </c>
    </row>
    <row r="142">
      <c r="A142" s="71" t="n">
        <v>400</v>
      </c>
      <c r="B142" s="71" t="inlineStr">
        <is>
          <t>RODRIGUEZ VALLADARES CRISPIN</t>
        </is>
      </c>
      <c r="C142" s="70" t="n">
        <v>1</v>
      </c>
      <c r="D142" s="71" t="inlineStr">
        <is>
          <t xml:space="preserve">17 PTE. ENTRE 13 Y 15 SUR </t>
        </is>
      </c>
      <c r="E142" s="71" t="n">
        <v>2019</v>
      </c>
      <c r="F142" s="71" t="inlineStr">
        <is>
          <t>PAGADO</t>
        </is>
      </c>
      <c r="G142" s="71" t="inlineStr">
        <is>
          <t>PAGADO</t>
        </is>
      </c>
      <c r="H142" s="71" t="inlineStr">
        <is>
          <t>PAGADO</t>
        </is>
      </c>
      <c r="I142" s="71" t="inlineStr">
        <is>
          <t>PAGADO</t>
        </is>
      </c>
      <c r="J142" s="71" t="inlineStr">
        <is>
          <t>PAGADO</t>
        </is>
      </c>
      <c r="K142" s="71" t="inlineStr">
        <is>
          <t>PAGADO</t>
        </is>
      </c>
      <c r="L142" s="71" t="inlineStr">
        <is>
          <t>PAGADO</t>
        </is>
      </c>
      <c r="M142" s="71" t="inlineStr">
        <is>
          <t>PAGADO</t>
        </is>
      </c>
      <c r="N142" s="71" t="inlineStr">
        <is>
          <t>PAGADO</t>
        </is>
      </c>
      <c r="O142" s="71" t="inlineStr">
        <is>
          <t>PAGADO</t>
        </is>
      </c>
      <c r="P142" s="71" t="inlineStr">
        <is>
          <t>PAGADO</t>
        </is>
      </c>
      <c r="Q142" s="71" t="inlineStr">
        <is>
          <t>PAGADO</t>
        </is>
      </c>
    </row>
    <row r="143">
      <c r="A143" s="71" t="n">
        <v>401</v>
      </c>
      <c r="B143" s="71" t="inlineStr">
        <is>
          <t xml:space="preserve">RODRIGUEZ VALLADARES   GUADALUPE </t>
        </is>
      </c>
      <c r="C143" s="70" t="n">
        <v>1</v>
      </c>
      <c r="D143" s="71" t="inlineStr">
        <is>
          <t>11 SUR NO 1503 ENTRE 15 Y 17 PTE.</t>
        </is>
      </c>
      <c r="E143" s="71" t="n">
        <v>2019</v>
      </c>
      <c r="F143" s="71" t="inlineStr">
        <is>
          <t>PAGADO</t>
        </is>
      </c>
      <c r="G143" s="71" t="inlineStr">
        <is>
          <t>PAGADO</t>
        </is>
      </c>
      <c r="H143" s="71" t="inlineStr">
        <is>
          <t>PAGADO</t>
        </is>
      </c>
      <c r="I143" s="71" t="inlineStr">
        <is>
          <t>PAGADO</t>
        </is>
      </c>
      <c r="J143" s="71" t="inlineStr">
        <is>
          <t>PAGADO</t>
        </is>
      </c>
      <c r="K143" s="71" t="inlineStr">
        <is>
          <t>PAGADO</t>
        </is>
      </c>
      <c r="L143" s="71" t="inlineStr">
        <is>
          <t>PAGADO</t>
        </is>
      </c>
      <c r="M143" s="71" t="inlineStr">
        <is>
          <t>PAGADO</t>
        </is>
      </c>
      <c r="N143" s="71" t="inlineStr">
        <is>
          <t>PAGADO</t>
        </is>
      </c>
      <c r="O143" s="71" t="inlineStr">
        <is>
          <t>PAGADO</t>
        </is>
      </c>
      <c r="P143" s="71" t="inlineStr">
        <is>
          <t>PAGADO</t>
        </is>
      </c>
      <c r="Q143" s="71" t="inlineStr">
        <is>
          <t>PAGADO</t>
        </is>
      </c>
    </row>
    <row r="144">
      <c r="A144" s="71" t="n">
        <v>402</v>
      </c>
      <c r="B144" s="71" t="inlineStr">
        <is>
          <t>RODRIGUEZ VELEZ ARACELI</t>
        </is>
      </c>
      <c r="C144" s="70" t="n">
        <v>1</v>
      </c>
      <c r="D144" s="71" t="inlineStr">
        <is>
          <t>15 PTE. ESQ, 19 SUR</t>
        </is>
      </c>
      <c r="E144" s="71" t="n">
        <v>2019</v>
      </c>
      <c r="F144" s="71" t="inlineStr">
        <is>
          <t>PAGADO</t>
        </is>
      </c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</row>
    <row r="145">
      <c r="A145" s="71" t="n">
        <v>404</v>
      </c>
      <c r="B145" s="71" t="inlineStr">
        <is>
          <t>ROMAN GONZALEZ JOSE MIGUEL</t>
        </is>
      </c>
      <c r="C145" s="70" t="n">
        <v>1</v>
      </c>
      <c r="D145" s="71" t="inlineStr">
        <is>
          <t>11 SUR NO. 1397 ENTRE 11 Y 13 PTE.</t>
        </is>
      </c>
      <c r="E145" s="71" t="n">
        <v>2019</v>
      </c>
      <c r="F145" s="71" t="inlineStr">
        <is>
          <t>PAGADO</t>
        </is>
      </c>
      <c r="G145" s="71" t="inlineStr">
        <is>
          <t>PAGADO</t>
        </is>
      </c>
      <c r="H145" s="71" t="inlineStr">
        <is>
          <t>PAGADO</t>
        </is>
      </c>
      <c r="I145" s="71" t="inlineStr">
        <is>
          <t>PAGADO</t>
        </is>
      </c>
      <c r="J145" s="71" t="inlineStr">
        <is>
          <t>PAGADO</t>
        </is>
      </c>
      <c r="K145" s="71" t="inlineStr">
        <is>
          <t>PAGADO</t>
        </is>
      </c>
      <c r="L145" s="71" t="inlineStr">
        <is>
          <t>PAGADO</t>
        </is>
      </c>
      <c r="M145" s="71" t="n"/>
      <c r="N145" s="71" t="n"/>
      <c r="O145" s="71" t="n"/>
      <c r="P145" s="71" t="n"/>
      <c r="Q145" s="71" t="n"/>
    </row>
    <row r="146">
      <c r="A146" s="71" t="n">
        <v>405</v>
      </c>
      <c r="B146" s="71" t="inlineStr">
        <is>
          <t>ROMAN CASTRO JOSEFINA</t>
        </is>
      </c>
      <c r="C146" s="70" t="n">
        <v>1</v>
      </c>
      <c r="D146" s="71" t="inlineStr">
        <is>
          <t>11 PTE. ENTRE 5 Y 7 SUR</t>
        </is>
      </c>
      <c r="E146" s="71" t="n">
        <v>2019</v>
      </c>
      <c r="F146" s="71" t="inlineStr">
        <is>
          <t>PAGADO</t>
        </is>
      </c>
      <c r="G146" s="71" t="inlineStr">
        <is>
          <t>PAGADO</t>
        </is>
      </c>
      <c r="H146" s="71" t="inlineStr">
        <is>
          <t>PAGADO</t>
        </is>
      </c>
      <c r="I146" s="71" t="inlineStr">
        <is>
          <t>PAGADO</t>
        </is>
      </c>
      <c r="J146" s="71" t="inlineStr">
        <is>
          <t>PAGADO</t>
        </is>
      </c>
      <c r="K146" s="71" t="inlineStr">
        <is>
          <t>PAGADO</t>
        </is>
      </c>
      <c r="L146" s="71" t="inlineStr">
        <is>
          <t>PAGADO</t>
        </is>
      </c>
      <c r="M146" s="71" t="inlineStr">
        <is>
          <t>PAGADO</t>
        </is>
      </c>
      <c r="N146" s="71" t="inlineStr">
        <is>
          <t>PAGADO</t>
        </is>
      </c>
      <c r="O146" s="71" t="inlineStr">
        <is>
          <t>PAGADO</t>
        </is>
      </c>
      <c r="P146" s="71" t="inlineStr">
        <is>
          <t>PAGADO</t>
        </is>
      </c>
      <c r="Q146" s="71" t="inlineStr">
        <is>
          <t>PAGADO</t>
        </is>
      </c>
      <c r="R146" s="93" t="inlineStr">
        <is>
          <t>PAGO 12 INASISTENCIAS</t>
        </is>
      </c>
    </row>
    <row r="147">
      <c r="A147" s="71" t="n">
        <v>406</v>
      </c>
      <c r="B147" s="71" t="inlineStr">
        <is>
          <t>ROMAN GONZALEZ ROSARIO</t>
        </is>
      </c>
      <c r="C147" s="70" t="n">
        <v>1</v>
      </c>
      <c r="D147" s="71" t="inlineStr">
        <is>
          <t>17 SUR ENTRE 17 PONIENTE Y CANAL</t>
        </is>
      </c>
      <c r="E147" s="71" t="n">
        <v>2019</v>
      </c>
      <c r="F147" s="71" t="inlineStr">
        <is>
          <t>PAGADO</t>
        </is>
      </c>
      <c r="G147" s="71" t="inlineStr">
        <is>
          <t>PAGADO</t>
        </is>
      </c>
      <c r="H147" s="71" t="inlineStr">
        <is>
          <t>PAGADO</t>
        </is>
      </c>
      <c r="I147" s="71" t="inlineStr">
        <is>
          <t>PAGADO</t>
        </is>
      </c>
      <c r="J147" s="71" t="inlineStr">
        <is>
          <t>PAGADO</t>
        </is>
      </c>
      <c r="K147" s="71" t="inlineStr">
        <is>
          <t>PAGADO</t>
        </is>
      </c>
      <c r="L147" s="71" t="inlineStr">
        <is>
          <t>PAGADO</t>
        </is>
      </c>
      <c r="M147" s="71" t="inlineStr">
        <is>
          <t>PAGADO</t>
        </is>
      </c>
      <c r="N147" s="71" t="inlineStr">
        <is>
          <t>PAGADO</t>
        </is>
      </c>
      <c r="O147" s="71" t="inlineStr">
        <is>
          <t>PAGADO</t>
        </is>
      </c>
      <c r="P147" s="71" t="n"/>
      <c r="Q147" s="71" t="n"/>
    </row>
    <row r="148">
      <c r="A148" s="71" t="n">
        <v>407</v>
      </c>
      <c r="B148" s="76" t="inlineStr">
        <is>
          <t>TORRES MARTINEZ MARIA VIVIANA</t>
        </is>
      </c>
      <c r="C148" s="70" t="n">
        <v>1</v>
      </c>
      <c r="D148" s="71" t="inlineStr">
        <is>
          <t>PRIVADA 7 SUR ENTRE 21 PTE. Y CANAL</t>
        </is>
      </c>
      <c r="E148" s="71" t="n">
        <v>2019</v>
      </c>
      <c r="F148" s="71" t="inlineStr">
        <is>
          <t>PAGADO</t>
        </is>
      </c>
      <c r="G148" s="71" t="inlineStr">
        <is>
          <t>PAGADO</t>
        </is>
      </c>
      <c r="H148" s="71" t="n"/>
      <c r="I148" s="71" t="n"/>
      <c r="J148" s="71" t="n"/>
      <c r="K148" s="71" t="n"/>
      <c r="L148" s="71" t="n"/>
      <c r="M148" s="71" t="n"/>
      <c r="N148" s="71" t="n"/>
      <c r="O148" s="71" t="n"/>
      <c r="P148" s="71" t="n"/>
      <c r="Q148" s="71" t="n"/>
    </row>
    <row r="149">
      <c r="A149" s="71" t="n">
        <v>408</v>
      </c>
      <c r="B149" s="71" t="inlineStr">
        <is>
          <t>ROMERO ISLAS HECTOR</t>
        </is>
      </c>
      <c r="C149" s="70" t="n">
        <v>1</v>
      </c>
      <c r="D149" s="71" t="inlineStr">
        <is>
          <t xml:space="preserve">11 SUR ENTRE 15 Y 17 PTE. </t>
        </is>
      </c>
      <c r="E149" s="71" t="n">
        <v>2019</v>
      </c>
      <c r="F149" s="71" t="inlineStr">
        <is>
          <t>PAGADO</t>
        </is>
      </c>
      <c r="G149" s="71" t="inlineStr">
        <is>
          <t>PAGADO</t>
        </is>
      </c>
      <c r="H149" s="71" t="inlineStr">
        <is>
          <t>PAGADO</t>
        </is>
      </c>
      <c r="I149" s="71" t="inlineStr">
        <is>
          <t>PAGADO</t>
        </is>
      </c>
      <c r="J149" s="71" t="inlineStr">
        <is>
          <t>PAGADO</t>
        </is>
      </c>
      <c r="K149" s="71" t="inlineStr">
        <is>
          <t>PAGADO</t>
        </is>
      </c>
      <c r="L149" s="71" t="inlineStr">
        <is>
          <t>PAGADO</t>
        </is>
      </c>
      <c r="M149" s="71" t="inlineStr">
        <is>
          <t>PAGADO</t>
        </is>
      </c>
      <c r="N149" s="71" t="inlineStr">
        <is>
          <t>PAGADO</t>
        </is>
      </c>
      <c r="O149" s="71" t="inlineStr">
        <is>
          <t>PAGADO</t>
        </is>
      </c>
      <c r="P149" s="71" t="inlineStr">
        <is>
          <t>PAGADO</t>
        </is>
      </c>
      <c r="Q149" s="71" t="inlineStr">
        <is>
          <t>PAGADO</t>
        </is>
      </c>
    </row>
    <row r="150">
      <c r="A150" s="71" t="n">
        <v>411</v>
      </c>
      <c r="B150" s="71" t="inlineStr">
        <is>
          <t xml:space="preserve">ROMERO JUAREZ JUAN MANUEL </t>
        </is>
      </c>
      <c r="C150" s="70" t="n">
        <v>1</v>
      </c>
      <c r="D150" s="71" t="inlineStr">
        <is>
          <t>17 PTE. ENTRE 17 Y 19 SUR</t>
        </is>
      </c>
      <c r="E150" s="71" t="n">
        <v>2019</v>
      </c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</row>
    <row r="151">
      <c r="A151" s="71" t="n">
        <v>412</v>
      </c>
      <c r="B151" s="71" t="inlineStr">
        <is>
          <t>ROMERO MURRIETA ERICK</t>
        </is>
      </c>
      <c r="C151" s="70" t="n">
        <v>1</v>
      </c>
      <c r="D151" s="71" t="inlineStr">
        <is>
          <t>13 SUR ENTRE 13 Y 15 PTE.</t>
        </is>
      </c>
      <c r="E151" s="71" t="n">
        <v>2019</v>
      </c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71" t="n"/>
      <c r="P151" s="71" t="n"/>
      <c r="Q151" s="71" t="n"/>
    </row>
    <row r="152">
      <c r="A152" s="71" t="n">
        <v>413</v>
      </c>
      <c r="B152" s="71" t="inlineStr">
        <is>
          <t>ROMERO OYORSABAL DANIEL</t>
        </is>
      </c>
      <c r="C152" s="70" t="n"/>
      <c r="D152" s="71" t="inlineStr">
        <is>
          <t xml:space="preserve">17 PTE. ENTRE 11 Y 13 SUR </t>
        </is>
      </c>
      <c r="E152" s="71" t="n">
        <v>2019</v>
      </c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71" t="n"/>
      <c r="P152" s="71" t="n"/>
      <c r="Q152" s="71" t="n"/>
      <c r="R152" s="93" t="inlineStr">
        <is>
          <t>PENDIENTE MULTAS DE JUNIO 2017 AL 2018</t>
        </is>
      </c>
    </row>
    <row r="153">
      <c r="A153" s="71" t="n">
        <v>414</v>
      </c>
      <c r="B153" s="71" t="inlineStr">
        <is>
          <t xml:space="preserve">ROMERO ROBLES MARCIAL </t>
        </is>
      </c>
      <c r="C153" s="70" t="n">
        <v>1</v>
      </c>
      <c r="D153" s="71" t="inlineStr">
        <is>
          <t>RPIVADA 7 SUR ESQ. 11 PTE-</t>
        </is>
      </c>
      <c r="E153" s="71" t="n">
        <v>2019</v>
      </c>
      <c r="F153" s="71" t="inlineStr">
        <is>
          <t>PAGADO</t>
        </is>
      </c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1" t="n"/>
      <c r="Q153" s="71" t="n"/>
    </row>
    <row r="154">
      <c r="A154" s="71" t="n">
        <v>415</v>
      </c>
      <c r="B154" s="71" t="inlineStr">
        <is>
          <t>ROMERO RODRIGUEZ ARMANDO</t>
        </is>
      </c>
      <c r="C154" s="70" t="n">
        <v>1</v>
      </c>
      <c r="D154" s="71" t="inlineStr">
        <is>
          <t xml:space="preserve">17 PTE. ENTRE 7 Y 9 SUR </t>
        </is>
      </c>
      <c r="E154" s="71" t="n">
        <v>2019</v>
      </c>
      <c r="F154" s="71" t="inlineStr">
        <is>
          <t>PAGADO</t>
        </is>
      </c>
      <c r="G154" s="71" t="inlineStr">
        <is>
          <t>PAGADO</t>
        </is>
      </c>
      <c r="H154" s="71" t="inlineStr">
        <is>
          <t>PAGADO</t>
        </is>
      </c>
      <c r="I154" s="71" t="inlineStr">
        <is>
          <t>PAGADO</t>
        </is>
      </c>
      <c r="J154" s="71" t="inlineStr">
        <is>
          <t>PAGADO</t>
        </is>
      </c>
      <c r="K154" s="71" t="n"/>
      <c r="L154" s="71" t="n"/>
      <c r="M154" s="71" t="n"/>
      <c r="N154" s="71" t="n"/>
      <c r="O154" s="71" t="n"/>
      <c r="P154" s="71" t="n"/>
      <c r="Q154" s="71" t="n"/>
    </row>
    <row r="155">
      <c r="A155" s="71" t="n">
        <v>416</v>
      </c>
      <c r="B155" s="71" t="inlineStr">
        <is>
          <t>ROSAS CLAUDIO ANGEL</t>
        </is>
      </c>
      <c r="C155" s="70" t="n">
        <v>1</v>
      </c>
      <c r="D155" s="71" t="inlineStr">
        <is>
          <t xml:space="preserve">17 PTE. ENTRE 9 Y 11 SUR </t>
        </is>
      </c>
      <c r="E155" s="71" t="n">
        <v>2019</v>
      </c>
      <c r="F155" s="71" t="inlineStr">
        <is>
          <t>PAGADO</t>
        </is>
      </c>
      <c r="G155" s="71" t="inlineStr">
        <is>
          <t>PAGADO</t>
        </is>
      </c>
      <c r="H155" s="71" t="inlineStr">
        <is>
          <t>PAGADO</t>
        </is>
      </c>
      <c r="I155" s="71" t="inlineStr">
        <is>
          <t>PAGADO</t>
        </is>
      </c>
      <c r="J155" s="71" t="inlineStr">
        <is>
          <t>PAGADO</t>
        </is>
      </c>
      <c r="K155" s="71" t="n"/>
      <c r="L155" s="71" t="n"/>
      <c r="M155" s="71" t="n"/>
      <c r="N155" s="71" t="n"/>
      <c r="O155" s="71" t="n"/>
      <c r="P155" s="71" t="n"/>
      <c r="Q155" s="71" t="n"/>
    </row>
    <row r="156">
      <c r="A156" s="71" t="n">
        <v>417</v>
      </c>
      <c r="B156" s="71" t="inlineStr">
        <is>
          <t>RODRIGUEZ  SANTOS CIRILO</t>
        </is>
      </c>
      <c r="C156" s="70" t="n">
        <v>1</v>
      </c>
      <c r="D156" s="71" t="inlineStr">
        <is>
          <t xml:space="preserve">17 PONIENTEE 19 SUR </t>
        </is>
      </c>
      <c r="E156" s="71" t="n">
        <v>2019</v>
      </c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</row>
    <row r="157">
      <c r="A157" s="71" t="n">
        <v>420</v>
      </c>
      <c r="B157" s="71" t="inlineStr">
        <is>
          <t>ROSAS RODRIGUEZ FERNANDO</t>
        </is>
      </c>
      <c r="C157" s="70" t="n">
        <v>1</v>
      </c>
      <c r="D157" s="71" t="inlineStr">
        <is>
          <t xml:space="preserve">19 PTE. ENTRE 13 Y 15 SUR </t>
        </is>
      </c>
      <c r="E157" s="71" t="n">
        <v>2019</v>
      </c>
      <c r="F157" s="71" t="inlineStr">
        <is>
          <t>PAGADO</t>
        </is>
      </c>
      <c r="G157" s="71" t="inlineStr">
        <is>
          <t>PAGADO</t>
        </is>
      </c>
      <c r="H157" s="71" t="inlineStr">
        <is>
          <t>PAGADO</t>
        </is>
      </c>
      <c r="I157" s="71" t="inlineStr">
        <is>
          <t>PAGADO</t>
        </is>
      </c>
      <c r="J157" s="71" t="inlineStr">
        <is>
          <t>PAGADO</t>
        </is>
      </c>
      <c r="K157" s="71" t="inlineStr">
        <is>
          <t>PAGADO</t>
        </is>
      </c>
      <c r="L157" s="71" t="n"/>
      <c r="M157" s="71" t="n"/>
      <c r="N157" s="71" t="n"/>
      <c r="O157" s="71" t="n"/>
      <c r="P157" s="71" t="n"/>
      <c r="Q157" s="71" t="n"/>
      <c r="R157" s="93" t="inlineStr">
        <is>
          <t>PAGO INASITENCIAS HASTA MARZO 2019.</t>
        </is>
      </c>
    </row>
    <row r="158">
      <c r="A158" s="71" t="n">
        <v>422</v>
      </c>
      <c r="B158" s="71" t="inlineStr">
        <is>
          <t>ROSAS RODRIGUEZ LUISA</t>
        </is>
      </c>
      <c r="C158" s="70" t="n">
        <v>1</v>
      </c>
      <c r="D158" s="71" t="inlineStr">
        <is>
          <t>21 PTE- ENTRE 7 Y 9 SUR</t>
        </is>
      </c>
      <c r="E158" s="71" t="n">
        <v>2019</v>
      </c>
      <c r="F158" s="71" t="inlineStr">
        <is>
          <t>PAGADO</t>
        </is>
      </c>
      <c r="G158" s="71" t="inlineStr">
        <is>
          <t>PAGADO</t>
        </is>
      </c>
      <c r="H158" s="71" t="inlineStr">
        <is>
          <t>PAGADO</t>
        </is>
      </c>
      <c r="I158" s="71" t="inlineStr">
        <is>
          <t>PAGADO</t>
        </is>
      </c>
      <c r="J158" s="71" t="inlineStr">
        <is>
          <t>PAGADO</t>
        </is>
      </c>
      <c r="K158" s="71" t="inlineStr">
        <is>
          <t>PAGADO</t>
        </is>
      </c>
      <c r="L158" s="71" t="inlineStr">
        <is>
          <t>PAGADO</t>
        </is>
      </c>
      <c r="M158" s="71" t="inlineStr">
        <is>
          <t>PAGADO</t>
        </is>
      </c>
      <c r="N158" s="71" t="inlineStr">
        <is>
          <t>PAGADO</t>
        </is>
      </c>
      <c r="O158" s="71" t="inlineStr">
        <is>
          <t>PAGADO</t>
        </is>
      </c>
      <c r="P158" s="71" t="inlineStr">
        <is>
          <t>PAGADO</t>
        </is>
      </c>
      <c r="Q158" s="71" t="inlineStr">
        <is>
          <t>PAGADO</t>
        </is>
      </c>
    </row>
    <row r="159">
      <c r="A159" s="71" t="n">
        <v>423</v>
      </c>
      <c r="B159" s="71" t="inlineStr">
        <is>
          <t>ROSAS RODRIGUEZ SARA</t>
        </is>
      </c>
      <c r="C159" s="70" t="n">
        <v>1</v>
      </c>
      <c r="D159" s="71" t="inlineStr">
        <is>
          <t>19 PTE- ESQ. 15 SUR</t>
        </is>
      </c>
      <c r="E159" s="71" t="n">
        <v>2019</v>
      </c>
      <c r="F159" s="71" t="inlineStr">
        <is>
          <t>PAGADO</t>
        </is>
      </c>
      <c r="G159" s="71" t="inlineStr">
        <is>
          <t>PAGADO</t>
        </is>
      </c>
      <c r="H159" s="71" t="inlineStr">
        <is>
          <t>PAGADO</t>
        </is>
      </c>
      <c r="I159" s="71" t="inlineStr">
        <is>
          <t>PAGADO</t>
        </is>
      </c>
      <c r="J159" s="71" t="inlineStr">
        <is>
          <t>PAGADO</t>
        </is>
      </c>
      <c r="K159" s="71" t="inlineStr">
        <is>
          <t>PAGADO</t>
        </is>
      </c>
      <c r="L159" s="71" t="inlineStr">
        <is>
          <t>PAGADO</t>
        </is>
      </c>
      <c r="M159" s="71" t="inlineStr">
        <is>
          <t>PAGADO</t>
        </is>
      </c>
      <c r="N159" s="71" t="inlineStr">
        <is>
          <t>PAGADO</t>
        </is>
      </c>
      <c r="O159" s="71" t="inlineStr">
        <is>
          <t>PAGADO</t>
        </is>
      </c>
      <c r="P159" s="71" t="inlineStr">
        <is>
          <t>PAGADO</t>
        </is>
      </c>
      <c r="Q159" s="71" t="inlineStr">
        <is>
          <t>PAGADO</t>
        </is>
      </c>
    </row>
    <row r="160">
      <c r="A160" s="71" t="n">
        <v>425</v>
      </c>
      <c r="B160" s="71" t="inlineStr">
        <is>
          <t>ROSALES MEDINA CIRILO</t>
        </is>
      </c>
      <c r="C160" s="70" t="n">
        <v>1</v>
      </c>
      <c r="D160" s="71" t="inlineStr">
        <is>
          <t>13 SUR ESQ. 15 PTE.</t>
        </is>
      </c>
      <c r="E160" s="71" t="n">
        <v>2019</v>
      </c>
      <c r="F160" s="71" t="inlineStr">
        <is>
          <t>PAGADO</t>
        </is>
      </c>
      <c r="G160" s="71" t="inlineStr">
        <is>
          <t>PAGADO</t>
        </is>
      </c>
      <c r="H160" s="71" t="inlineStr">
        <is>
          <t>PAGADO</t>
        </is>
      </c>
      <c r="I160" s="71" t="inlineStr">
        <is>
          <t>PAGADO</t>
        </is>
      </c>
      <c r="J160" s="71" t="inlineStr">
        <is>
          <t>PAGADO</t>
        </is>
      </c>
      <c r="K160" s="71" t="n"/>
      <c r="L160" s="71" t="n"/>
      <c r="M160" s="71" t="n"/>
      <c r="N160" s="71" t="n"/>
      <c r="O160" s="71" t="n"/>
      <c r="P160" s="71" t="n"/>
      <c r="Q160" s="71" t="n"/>
    </row>
    <row r="161">
      <c r="A161" s="71" t="n">
        <v>426</v>
      </c>
      <c r="B161" s="71" t="inlineStr">
        <is>
          <t>ROSALES RAFAEL JOSE JAVIER</t>
        </is>
      </c>
      <c r="C161" s="70" t="n">
        <v>1</v>
      </c>
      <c r="D161" s="71" t="inlineStr">
        <is>
          <t xml:space="preserve">15 PTE. ENTRE 17 Y 19 SUR </t>
        </is>
      </c>
      <c r="E161" s="71" t="n">
        <v>2019</v>
      </c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1" t="n"/>
      <c r="O161" s="71" t="n"/>
      <c r="P161" s="71" t="n"/>
      <c r="Q161" s="71" t="n"/>
      <c r="R161" s="93" t="inlineStr">
        <is>
          <t>DEBE MULTAS MAYO A DICIEMBRE 2018</t>
        </is>
      </c>
    </row>
    <row r="162">
      <c r="A162" s="71" t="n">
        <v>427</v>
      </c>
      <c r="B162" s="71" t="inlineStr">
        <is>
          <t>ROSAS ALEJO ALEJANDRO</t>
        </is>
      </c>
      <c r="C162" s="70" t="n">
        <v>1</v>
      </c>
      <c r="D162" s="71" t="inlineStr">
        <is>
          <t xml:space="preserve">19 PTE. ENTRE 13 Y 15 SUR </t>
        </is>
      </c>
      <c r="E162" s="71" t="n">
        <v>2019</v>
      </c>
      <c r="F162" s="71" t="inlineStr">
        <is>
          <t>PAGADO</t>
        </is>
      </c>
      <c r="G162" s="71" t="inlineStr">
        <is>
          <t>PAGADO</t>
        </is>
      </c>
      <c r="H162" s="71" t="inlineStr">
        <is>
          <t>PAGADO</t>
        </is>
      </c>
      <c r="I162" s="71" t="inlineStr">
        <is>
          <t>PAGADO</t>
        </is>
      </c>
      <c r="J162" s="71" t="inlineStr">
        <is>
          <t>PAGADO</t>
        </is>
      </c>
      <c r="K162" s="71" t="n"/>
      <c r="L162" s="71" t="n"/>
      <c r="M162" s="71" t="n"/>
      <c r="N162" s="71" t="n"/>
      <c r="O162" s="71" t="n"/>
      <c r="P162" s="71" t="n"/>
      <c r="Q162" s="71" t="n"/>
    </row>
    <row r="163">
      <c r="A163" s="71" t="n">
        <v>428</v>
      </c>
      <c r="B163" s="71" t="inlineStr">
        <is>
          <t>ROSAS ALEJO ARTURO</t>
        </is>
      </c>
      <c r="C163" s="70" t="n">
        <v>2</v>
      </c>
      <c r="D163" s="71" t="inlineStr">
        <is>
          <t xml:space="preserve">19 PTE. ENTRE 13 Y 15 SUR </t>
        </is>
      </c>
      <c r="E163" s="71" t="n">
        <v>2019</v>
      </c>
      <c r="F163" s="71" t="inlineStr">
        <is>
          <t>PAGADO 1</t>
        </is>
      </c>
      <c r="G163" s="71" t="inlineStr">
        <is>
          <t>PAGADO 1</t>
        </is>
      </c>
      <c r="H163" s="71" t="inlineStr">
        <is>
          <t>PAGADO 1</t>
        </is>
      </c>
      <c r="I163" s="71" t="inlineStr">
        <is>
          <t>PAGADO 1</t>
        </is>
      </c>
      <c r="J163" s="71" t="n"/>
      <c r="K163" s="71" t="n"/>
      <c r="L163" s="71" t="n"/>
      <c r="M163" s="71" t="n"/>
      <c r="N163" s="71" t="n"/>
      <c r="O163" s="71" t="n"/>
      <c r="P163" s="71" t="n"/>
      <c r="Q163" s="71" t="n"/>
    </row>
    <row r="164">
      <c r="A164" s="71" t="n">
        <v>430</v>
      </c>
      <c r="B164" s="71" t="inlineStr">
        <is>
          <t>ROSAS CASTRO AURELIO</t>
        </is>
      </c>
      <c r="C164" s="70" t="n">
        <v>1</v>
      </c>
      <c r="D164" s="71" t="inlineStr">
        <is>
          <t xml:space="preserve">19 PTE. ENTRE 13 Y 15 SUR </t>
        </is>
      </c>
      <c r="E164" s="71" t="n">
        <v>2019</v>
      </c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71" t="n"/>
      <c r="P164" s="71" t="n"/>
      <c r="Q164" s="71" t="n"/>
      <c r="R164" s="93" t="inlineStr">
        <is>
          <t>PENDIENTES MULTAS DE JULIO 2015 AL 2018</t>
        </is>
      </c>
    </row>
    <row r="165">
      <c r="A165" s="71" t="n">
        <v>432</v>
      </c>
      <c r="B165" s="71" t="inlineStr">
        <is>
          <t xml:space="preserve">VILLAFANAN LEON FELIX JESUS </t>
        </is>
      </c>
      <c r="C165" s="70" t="n"/>
      <c r="D165" s="71" t="inlineStr">
        <is>
          <t xml:space="preserve">19 SUR NO 504  ENTRE 15 Y 17 PONIENTE </t>
        </is>
      </c>
      <c r="E165" s="71" t="n">
        <v>2019</v>
      </c>
      <c r="F165" s="71" t="inlineStr">
        <is>
          <t>PAGADO</t>
        </is>
      </c>
      <c r="G165" s="71" t="inlineStr">
        <is>
          <t>PAGADO</t>
        </is>
      </c>
      <c r="H165" s="71" t="inlineStr">
        <is>
          <t>PAGADO</t>
        </is>
      </c>
      <c r="I165" s="71" t="inlineStr">
        <is>
          <t>PAGADO</t>
        </is>
      </c>
      <c r="J165" s="71" t="inlineStr">
        <is>
          <t>PAGADO</t>
        </is>
      </c>
      <c r="K165" s="71" t="inlineStr">
        <is>
          <t>PAGADO</t>
        </is>
      </c>
      <c r="L165" s="71" t="inlineStr">
        <is>
          <t>PAGADO</t>
        </is>
      </c>
      <c r="M165" s="71" t="inlineStr">
        <is>
          <t>PAGADO</t>
        </is>
      </c>
      <c r="N165" s="71" t="inlineStr">
        <is>
          <t>PAGADO</t>
        </is>
      </c>
      <c r="O165" s="71" t="inlineStr">
        <is>
          <t>PAGADO</t>
        </is>
      </c>
      <c r="P165" s="71" t="inlineStr">
        <is>
          <t>PAGADO</t>
        </is>
      </c>
      <c r="Q165" s="71" t="inlineStr">
        <is>
          <t>PAGADO</t>
        </is>
      </c>
    </row>
    <row r="166">
      <c r="A166" s="71" t="n">
        <v>435</v>
      </c>
      <c r="B166" s="71" t="inlineStr">
        <is>
          <t>ROSAS LIMON FACUNDO</t>
        </is>
      </c>
      <c r="C166" s="70" t="n">
        <v>1</v>
      </c>
      <c r="D166" s="71" t="inlineStr">
        <is>
          <t>13 SUR Y 15 PONIENTE</t>
        </is>
      </c>
      <c r="E166" s="71" t="n">
        <v>2019</v>
      </c>
      <c r="F166" s="71" t="inlineStr">
        <is>
          <t>PAGADO</t>
        </is>
      </c>
      <c r="G166" s="71" t="inlineStr">
        <is>
          <t>PAGADO</t>
        </is>
      </c>
      <c r="H166" s="71" t="inlineStr">
        <is>
          <t>PAGADO</t>
        </is>
      </c>
      <c r="I166" s="71" t="inlineStr">
        <is>
          <t>PAGADO</t>
        </is>
      </c>
      <c r="J166" s="71" t="inlineStr">
        <is>
          <t>PAGADO</t>
        </is>
      </c>
      <c r="K166" s="71" t="inlineStr">
        <is>
          <t>PAGADO</t>
        </is>
      </c>
      <c r="L166" s="71" t="inlineStr">
        <is>
          <t>PAGADO</t>
        </is>
      </c>
      <c r="M166" s="71" t="inlineStr">
        <is>
          <t>PAGADO</t>
        </is>
      </c>
      <c r="N166" s="71" t="inlineStr">
        <is>
          <t>PAGADO</t>
        </is>
      </c>
      <c r="O166" s="71" t="inlineStr">
        <is>
          <t>PAGADO</t>
        </is>
      </c>
      <c r="P166" s="71" t="inlineStr">
        <is>
          <t>PAGADO</t>
        </is>
      </c>
      <c r="Q166" s="71" t="inlineStr">
        <is>
          <t>PAGADO</t>
        </is>
      </c>
      <c r="R166" s="93" t="inlineStr">
        <is>
          <t>PENDIENTES INASISTENCIAS 2019</t>
        </is>
      </c>
    </row>
    <row r="167">
      <c r="A167" s="71" t="n">
        <v>436</v>
      </c>
      <c r="B167" s="71" t="inlineStr">
        <is>
          <t>ROSAS LUNA CATALINA</t>
        </is>
      </c>
      <c r="C167" s="70" t="n">
        <v>1</v>
      </c>
      <c r="D167" s="71" t="inlineStr">
        <is>
          <t>19 SUR NO. 1309 ENTRE 13 Y 15 SUR</t>
        </is>
      </c>
      <c r="E167" s="71" t="n">
        <v>2019</v>
      </c>
      <c r="F167" s="71" t="inlineStr">
        <is>
          <t>PAGADO</t>
        </is>
      </c>
      <c r="G167" s="71" t="inlineStr">
        <is>
          <t>PAGADO</t>
        </is>
      </c>
      <c r="H167" s="71" t="inlineStr">
        <is>
          <t>PAGADO</t>
        </is>
      </c>
      <c r="I167" s="71" t="inlineStr">
        <is>
          <t>PAGADO</t>
        </is>
      </c>
      <c r="J167" s="71" t="inlineStr">
        <is>
          <t>PAGADO</t>
        </is>
      </c>
      <c r="K167" s="71" t="n"/>
      <c r="L167" s="71" t="n"/>
      <c r="M167" s="71" t="n"/>
      <c r="N167" s="71" t="n"/>
      <c r="O167" s="71" t="n"/>
      <c r="P167" s="71" t="n"/>
      <c r="Q167" s="71" t="n"/>
    </row>
    <row r="168">
      <c r="A168" s="71" t="n">
        <v>437</v>
      </c>
      <c r="B168" s="71" t="inlineStr">
        <is>
          <t xml:space="preserve">ROSAS LUNA MANUEL </t>
        </is>
      </c>
      <c r="C168" s="70" t="n">
        <v>1</v>
      </c>
      <c r="D168" s="71" t="inlineStr">
        <is>
          <t xml:space="preserve">15 SUR ENTRE 19 Y 21 PTE. </t>
        </is>
      </c>
      <c r="E168" s="71" t="n">
        <v>2019</v>
      </c>
      <c r="F168" s="71" t="inlineStr">
        <is>
          <t>PAGADO</t>
        </is>
      </c>
      <c r="G168" s="71" t="inlineStr">
        <is>
          <t>PAGADO</t>
        </is>
      </c>
      <c r="H168" s="71" t="inlineStr">
        <is>
          <t>PAGADO</t>
        </is>
      </c>
      <c r="I168" s="71" t="inlineStr">
        <is>
          <t>PAGADO</t>
        </is>
      </c>
      <c r="J168" s="71" t="inlineStr">
        <is>
          <t>PAGADO</t>
        </is>
      </c>
      <c r="K168" s="71" t="inlineStr">
        <is>
          <t>PAGADO</t>
        </is>
      </c>
      <c r="L168" s="71" t="inlineStr">
        <is>
          <t>PAGADO</t>
        </is>
      </c>
      <c r="M168" s="71" t="inlineStr">
        <is>
          <t>PAGADO</t>
        </is>
      </c>
      <c r="N168" s="71" t="inlineStr">
        <is>
          <t>PAGADO</t>
        </is>
      </c>
      <c r="O168" s="71" t="inlineStr">
        <is>
          <t>PAGADO</t>
        </is>
      </c>
      <c r="P168" s="71" t="inlineStr">
        <is>
          <t>PAGADO</t>
        </is>
      </c>
      <c r="Q168" s="71" t="inlineStr">
        <is>
          <t>PAGADO</t>
        </is>
      </c>
    </row>
    <row r="169">
      <c r="A169" s="71" t="n">
        <v>441</v>
      </c>
      <c r="B169" s="71" t="inlineStr">
        <is>
          <t>ROSAS RODRIGUEZ CARMEN</t>
        </is>
      </c>
      <c r="C169" s="70" t="n">
        <v>1</v>
      </c>
      <c r="D169" s="71" t="inlineStr">
        <is>
          <t xml:space="preserve">17 PTE. ENTRE 7 Y 9 SUR </t>
        </is>
      </c>
      <c r="E169" s="71" t="n">
        <v>2019</v>
      </c>
      <c r="F169" s="71" t="inlineStr">
        <is>
          <t>PAGADO</t>
        </is>
      </c>
      <c r="G169" s="71" t="inlineStr">
        <is>
          <t>PAGADO</t>
        </is>
      </c>
      <c r="H169" s="71" t="inlineStr">
        <is>
          <t>PAGADO</t>
        </is>
      </c>
      <c r="I169" s="71" t="inlineStr">
        <is>
          <t>PAGADO</t>
        </is>
      </c>
      <c r="J169" s="71" t="inlineStr">
        <is>
          <t>PAGADO</t>
        </is>
      </c>
      <c r="K169" s="71" t="inlineStr">
        <is>
          <t>PAGADO</t>
        </is>
      </c>
      <c r="L169" s="71" t="inlineStr">
        <is>
          <t>PAGADO</t>
        </is>
      </c>
      <c r="M169" s="71" t="inlineStr">
        <is>
          <t>PAGADO</t>
        </is>
      </c>
      <c r="N169" s="71" t="inlineStr">
        <is>
          <t>PAGADO</t>
        </is>
      </c>
      <c r="O169" s="71" t="inlineStr">
        <is>
          <t>PAGADO</t>
        </is>
      </c>
      <c r="P169" s="71" t="inlineStr">
        <is>
          <t>PAGADO</t>
        </is>
      </c>
      <c r="Q169" s="71" t="inlineStr">
        <is>
          <t>PAGADO</t>
        </is>
      </c>
      <c r="R169" t="inlineStr">
        <is>
          <t>1INQ. DIC2018</t>
        </is>
      </c>
    </row>
    <row r="170">
      <c r="A170" s="71" t="n">
        <v>442</v>
      </c>
      <c r="B170" s="71" t="inlineStr">
        <is>
          <t>ROSAS RODRIGUEZ DELFINO</t>
        </is>
      </c>
      <c r="C170" s="70" t="n">
        <v>1</v>
      </c>
      <c r="D170" s="71" t="inlineStr">
        <is>
          <t>17 PONIENTE</t>
        </is>
      </c>
      <c r="E170" s="71" t="n">
        <v>2019</v>
      </c>
      <c r="F170" s="71" t="inlineStr">
        <is>
          <t>PAGADO</t>
        </is>
      </c>
      <c r="G170" s="71" t="inlineStr">
        <is>
          <t>PAGADO</t>
        </is>
      </c>
      <c r="H170" s="71" t="inlineStr">
        <is>
          <t>PAGADO</t>
        </is>
      </c>
      <c r="I170" s="71" t="inlineStr">
        <is>
          <t>PAGADO</t>
        </is>
      </c>
      <c r="J170" s="71" t="inlineStr">
        <is>
          <t>PAGADO</t>
        </is>
      </c>
      <c r="K170" s="71" t="inlineStr">
        <is>
          <t>PAGADO</t>
        </is>
      </c>
      <c r="L170" s="71" t="inlineStr">
        <is>
          <t>PAGADO</t>
        </is>
      </c>
      <c r="M170" s="71" t="inlineStr">
        <is>
          <t>PAGADO</t>
        </is>
      </c>
      <c r="N170" s="71" t="inlineStr">
        <is>
          <t>PAGADO</t>
        </is>
      </c>
      <c r="O170" s="71" t="inlineStr">
        <is>
          <t>PAGADO</t>
        </is>
      </c>
      <c r="P170" s="71" t="inlineStr">
        <is>
          <t>PAGADO</t>
        </is>
      </c>
      <c r="Q170" s="71" t="inlineStr">
        <is>
          <t>PAGADO</t>
        </is>
      </c>
    </row>
    <row r="171">
      <c r="A171" s="71" t="n">
        <v>443</v>
      </c>
      <c r="B171" s="71" t="inlineStr">
        <is>
          <t>ROSAS RODRIGUEZ GUADALUPE</t>
        </is>
      </c>
      <c r="C171" s="70" t="n">
        <v>1</v>
      </c>
      <c r="D171" s="71" t="inlineStr">
        <is>
          <t xml:space="preserve">19 PTE. ENTRE 13 Y 15 SUR </t>
        </is>
      </c>
      <c r="E171" s="71" t="n">
        <v>2019</v>
      </c>
      <c r="F171" s="71" t="inlineStr">
        <is>
          <t>PAGADO</t>
        </is>
      </c>
      <c r="G171" s="71" t="inlineStr">
        <is>
          <t>PAGADO</t>
        </is>
      </c>
      <c r="H171" s="71" t="inlineStr">
        <is>
          <t>PAGADO</t>
        </is>
      </c>
      <c r="I171" s="71" t="inlineStr">
        <is>
          <t>PAGADO</t>
        </is>
      </c>
      <c r="J171" s="71" t="inlineStr">
        <is>
          <t>PAGADO</t>
        </is>
      </c>
      <c r="K171" s="71" t="inlineStr">
        <is>
          <t>PAGADO</t>
        </is>
      </c>
      <c r="L171" s="71" t="n"/>
      <c r="M171" s="71" t="n"/>
      <c r="N171" s="71" t="n"/>
      <c r="O171" s="71" t="n"/>
      <c r="P171" s="71" t="n"/>
      <c r="Q171" s="71" t="n"/>
    </row>
    <row r="172">
      <c r="A172" s="71" t="n">
        <v>444</v>
      </c>
      <c r="B172" s="71" t="inlineStr">
        <is>
          <t>ROSAS RODRIGUEZ IGNACIO</t>
        </is>
      </c>
      <c r="C172" s="70" t="n">
        <v>1</v>
      </c>
      <c r="D172" s="71" t="inlineStr">
        <is>
          <t>15 SUR NO. 1902</t>
        </is>
      </c>
      <c r="E172" s="71" t="n">
        <v>2019</v>
      </c>
      <c r="F172" s="71" t="inlineStr">
        <is>
          <t>PAGADO</t>
        </is>
      </c>
      <c r="G172" s="71" t="inlineStr">
        <is>
          <t>PAGADO</t>
        </is>
      </c>
      <c r="H172" s="71" t="inlineStr">
        <is>
          <t>PAGADO</t>
        </is>
      </c>
      <c r="I172" s="71" t="inlineStr">
        <is>
          <t>PAGADO</t>
        </is>
      </c>
      <c r="J172" s="71" t="inlineStr">
        <is>
          <t>PAGADO</t>
        </is>
      </c>
      <c r="K172" s="71" t="inlineStr">
        <is>
          <t>PAGADO</t>
        </is>
      </c>
      <c r="L172" s="71" t="inlineStr">
        <is>
          <t>PAGADO</t>
        </is>
      </c>
      <c r="M172" s="71" t="inlineStr">
        <is>
          <t>PAGADO</t>
        </is>
      </c>
      <c r="N172" s="71" t="inlineStr">
        <is>
          <t>PAGADO</t>
        </is>
      </c>
      <c r="O172" s="71" t="inlineStr">
        <is>
          <t>PAGADO</t>
        </is>
      </c>
      <c r="P172" s="71" t="inlineStr">
        <is>
          <t>PAGADO</t>
        </is>
      </c>
      <c r="Q172" s="71" t="inlineStr">
        <is>
          <t>PAGADO</t>
        </is>
      </c>
    </row>
    <row r="173">
      <c r="A173" s="71" t="n">
        <v>445</v>
      </c>
      <c r="B173" s="71" t="inlineStr">
        <is>
          <t>ROSAS RODRIGUEZ JAVIER</t>
        </is>
      </c>
      <c r="C173" s="70" t="n">
        <v>1</v>
      </c>
      <c r="D173" s="71" t="inlineStr">
        <is>
          <t>13 SUR ENTRE 19 Y 21 PTE</t>
        </is>
      </c>
      <c r="E173" s="71" t="n">
        <v>2019</v>
      </c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1" t="n"/>
      <c r="P173" s="71" t="n"/>
      <c r="Q173" s="71" t="n"/>
    </row>
    <row r="174">
      <c r="A174" s="71" t="n">
        <v>446</v>
      </c>
      <c r="B174" s="71" t="inlineStr">
        <is>
          <t>ROSAS RODRIGUEZ JOSEFINA</t>
        </is>
      </c>
      <c r="C174" s="70" t="n">
        <v>1</v>
      </c>
      <c r="D174" s="71" t="inlineStr">
        <is>
          <t>19 PTE. NO. 1902</t>
        </is>
      </c>
      <c r="E174" s="71" t="n">
        <v>2019</v>
      </c>
      <c r="F174" s="71" t="inlineStr">
        <is>
          <t>PAGADO</t>
        </is>
      </c>
      <c r="G174" s="71" t="inlineStr">
        <is>
          <t>PAGADO</t>
        </is>
      </c>
      <c r="H174" s="71" t="inlineStr">
        <is>
          <t>PAGADO</t>
        </is>
      </c>
      <c r="I174" s="71" t="inlineStr">
        <is>
          <t>PAGADO</t>
        </is>
      </c>
      <c r="J174" s="71" t="inlineStr">
        <is>
          <t>PAGADO</t>
        </is>
      </c>
      <c r="K174" s="71" t="inlineStr">
        <is>
          <t>PAGADO</t>
        </is>
      </c>
      <c r="L174" s="71" t="inlineStr">
        <is>
          <t>PAGADO</t>
        </is>
      </c>
      <c r="M174" s="71" t="inlineStr">
        <is>
          <t>PAGADO</t>
        </is>
      </c>
      <c r="N174" s="71" t="inlineStr">
        <is>
          <t>PAGADO</t>
        </is>
      </c>
      <c r="O174" s="71" t="inlineStr">
        <is>
          <t>PAGADO</t>
        </is>
      </c>
      <c r="P174" s="71" t="inlineStr">
        <is>
          <t>PAGADO</t>
        </is>
      </c>
      <c r="Q174" s="71" t="inlineStr">
        <is>
          <t>PAGADO</t>
        </is>
      </c>
    </row>
    <row r="175">
      <c r="A175" s="71" t="n">
        <v>447</v>
      </c>
      <c r="B175" s="71" t="inlineStr">
        <is>
          <t>ROSAS RODRIGUEZ MARIA DE LOURDES</t>
        </is>
      </c>
      <c r="C175" s="70" t="n">
        <v>1</v>
      </c>
      <c r="D175" s="71" t="inlineStr">
        <is>
          <t xml:space="preserve">11 SUR ENTRE 15 Y 17 PTE. </t>
        </is>
      </c>
      <c r="E175" s="71" t="n">
        <v>2019</v>
      </c>
      <c r="F175" s="71" t="inlineStr">
        <is>
          <t>PAGADO</t>
        </is>
      </c>
      <c r="G175" s="71" t="inlineStr">
        <is>
          <t>PAGADO</t>
        </is>
      </c>
      <c r="H175" s="71" t="inlineStr">
        <is>
          <t>PAGADO</t>
        </is>
      </c>
      <c r="I175" s="71" t="inlineStr">
        <is>
          <t>PAGADO</t>
        </is>
      </c>
      <c r="J175" s="71" t="inlineStr">
        <is>
          <t>PAGADO</t>
        </is>
      </c>
      <c r="K175" s="71" t="inlineStr">
        <is>
          <t>PAGADO</t>
        </is>
      </c>
      <c r="L175" s="71" t="inlineStr">
        <is>
          <t>PAGADO</t>
        </is>
      </c>
      <c r="M175" s="71" t="inlineStr">
        <is>
          <t>PAGADO</t>
        </is>
      </c>
      <c r="N175" s="71" t="inlineStr">
        <is>
          <t>PAGADO</t>
        </is>
      </c>
      <c r="O175" s="71" t="inlineStr">
        <is>
          <t>PAGADO</t>
        </is>
      </c>
      <c r="P175" s="71" t="inlineStr">
        <is>
          <t>PAGADO</t>
        </is>
      </c>
      <c r="Q175" s="71" t="inlineStr">
        <is>
          <t>PAGADO</t>
        </is>
      </c>
    </row>
    <row r="176">
      <c r="A176" s="71" t="n">
        <v>448</v>
      </c>
      <c r="B176" s="71" t="inlineStr">
        <is>
          <t>ROSAS RODRIGUEZ MATILDE</t>
        </is>
      </c>
      <c r="C176" s="70" t="n">
        <v>1</v>
      </c>
      <c r="D176" s="71" t="inlineStr">
        <is>
          <t>17 PTE. ESQ. PRIVADA 7 SUR</t>
        </is>
      </c>
      <c r="E176" s="71" t="n">
        <v>2019</v>
      </c>
      <c r="F176" s="71" t="inlineStr">
        <is>
          <t>PAGADO</t>
        </is>
      </c>
      <c r="G176" s="71" t="inlineStr">
        <is>
          <t>PAGADO</t>
        </is>
      </c>
      <c r="H176" s="71" t="inlineStr">
        <is>
          <t>PAGADO</t>
        </is>
      </c>
      <c r="I176" s="71" t="inlineStr">
        <is>
          <t>PAGADO</t>
        </is>
      </c>
      <c r="J176" s="71" t="inlineStr">
        <is>
          <t>PAGADO</t>
        </is>
      </c>
      <c r="K176" s="71" t="n"/>
      <c r="L176" s="71" t="n"/>
      <c r="M176" s="71" t="n"/>
      <c r="N176" s="71" t="n"/>
      <c r="O176" s="71" t="n"/>
      <c r="P176" s="71" t="n"/>
      <c r="Q176" s="71" t="n"/>
    </row>
    <row r="177">
      <c r="A177" s="71" t="n">
        <v>449</v>
      </c>
      <c r="B177" s="71" t="inlineStr">
        <is>
          <t>ROSAS RODRIGUEZ MAXIMO</t>
        </is>
      </c>
      <c r="C177" s="70" t="n">
        <v>1</v>
      </c>
      <c r="D177" s="71" t="inlineStr">
        <is>
          <t xml:space="preserve">17 PTE. ENTRE 9 Y 11 SUR </t>
        </is>
      </c>
      <c r="E177" s="71" t="n">
        <v>2019</v>
      </c>
      <c r="F177" s="71" t="inlineStr">
        <is>
          <t>PAGADO</t>
        </is>
      </c>
      <c r="G177" s="71" t="inlineStr">
        <is>
          <t>PAGADO</t>
        </is>
      </c>
      <c r="H177" s="71" t="inlineStr">
        <is>
          <t>PAGADO</t>
        </is>
      </c>
      <c r="I177" s="71" t="inlineStr">
        <is>
          <t>PAGADO</t>
        </is>
      </c>
      <c r="J177" s="71" t="inlineStr">
        <is>
          <t>PAGADO</t>
        </is>
      </c>
      <c r="K177" s="71" t="inlineStr">
        <is>
          <t>PAGADO</t>
        </is>
      </c>
      <c r="L177" s="71" t="inlineStr">
        <is>
          <t>PAGADO</t>
        </is>
      </c>
      <c r="M177" s="71" t="inlineStr">
        <is>
          <t>PAGADO</t>
        </is>
      </c>
      <c r="N177" s="71" t="inlineStr">
        <is>
          <t>PAGADO</t>
        </is>
      </c>
      <c r="O177" s="71" t="n"/>
      <c r="P177" s="71" t="n"/>
      <c r="Q177" s="71" t="n"/>
    </row>
    <row r="178">
      <c r="A178" s="71" t="n">
        <v>450</v>
      </c>
      <c r="B178" s="71" t="inlineStr">
        <is>
          <t>ROSAS RODRIGUEZ MIGUEL</t>
        </is>
      </c>
      <c r="C178" s="70" t="n">
        <v>1</v>
      </c>
      <c r="D178" s="71" t="inlineStr">
        <is>
          <t xml:space="preserve">13 SUR ENTRE 19 Y 21 PTE- </t>
        </is>
      </c>
      <c r="E178" s="71" t="n">
        <v>2019</v>
      </c>
      <c r="F178" s="71" t="inlineStr">
        <is>
          <t>PAGADO</t>
        </is>
      </c>
      <c r="G178" s="71" t="inlineStr">
        <is>
          <t>PAGADO</t>
        </is>
      </c>
      <c r="H178" s="71" t="inlineStr">
        <is>
          <t>PAGADO</t>
        </is>
      </c>
      <c r="I178" s="71" t="inlineStr">
        <is>
          <t>PAGADO</t>
        </is>
      </c>
      <c r="J178" s="71" t="inlineStr">
        <is>
          <t>PAGADO</t>
        </is>
      </c>
      <c r="K178" s="71" t="inlineStr">
        <is>
          <t>PAGADO</t>
        </is>
      </c>
      <c r="L178" s="71" t="inlineStr">
        <is>
          <t>PAGADO</t>
        </is>
      </c>
      <c r="M178" s="71" t="n"/>
      <c r="N178" s="71" t="n"/>
      <c r="O178" s="71" t="n"/>
      <c r="P178" s="71" t="n"/>
      <c r="Q178" s="71" t="n"/>
    </row>
    <row r="179">
      <c r="A179" s="71" t="n">
        <v>451</v>
      </c>
      <c r="B179" s="71" t="inlineStr">
        <is>
          <t>ROSAS RODRIGUEZ PATRICIA</t>
        </is>
      </c>
      <c r="C179" s="70" t="n">
        <v>1</v>
      </c>
      <c r="D179" s="71" t="inlineStr">
        <is>
          <t>17 PTE. NO. 1702</t>
        </is>
      </c>
      <c r="E179" s="71" t="n">
        <v>2019</v>
      </c>
      <c r="F179" s="71" t="inlineStr">
        <is>
          <t>PAGADO</t>
        </is>
      </c>
      <c r="G179" s="71" t="inlineStr">
        <is>
          <t>PAGADO</t>
        </is>
      </c>
      <c r="H179" s="71" t="inlineStr">
        <is>
          <t>PAGADO</t>
        </is>
      </c>
      <c r="I179" s="71" t="inlineStr">
        <is>
          <t>PAGADO</t>
        </is>
      </c>
      <c r="J179" s="71" t="inlineStr">
        <is>
          <t>PAGADO</t>
        </is>
      </c>
      <c r="K179" s="71" t="inlineStr">
        <is>
          <t>PAGADO</t>
        </is>
      </c>
      <c r="L179" s="71" t="inlineStr">
        <is>
          <t>PAGADO</t>
        </is>
      </c>
      <c r="M179" s="71" t="inlineStr">
        <is>
          <t>PAGADO</t>
        </is>
      </c>
      <c r="N179" s="71" t="inlineStr">
        <is>
          <t>PAGADO</t>
        </is>
      </c>
      <c r="O179" s="71" t="inlineStr">
        <is>
          <t>PAGADO</t>
        </is>
      </c>
      <c r="P179" s="71" t="inlineStr">
        <is>
          <t>PAGADO</t>
        </is>
      </c>
      <c r="Q179" s="71" t="inlineStr">
        <is>
          <t>PAGADO</t>
        </is>
      </c>
    </row>
    <row r="180">
      <c r="A180" s="71" t="n">
        <v>452</v>
      </c>
      <c r="B180" s="71" t="inlineStr">
        <is>
          <t>ROSAS RODRIGUEZ SERGIO</t>
        </is>
      </c>
      <c r="C180" s="70" t="n">
        <v>1</v>
      </c>
      <c r="D180" s="71" t="inlineStr">
        <is>
          <t>13 SUR ENTRE 19 Y 21 PTE</t>
        </is>
      </c>
      <c r="E180" s="71" t="n">
        <v>2019</v>
      </c>
      <c r="F180" s="71" t="inlineStr">
        <is>
          <t xml:space="preserve">PAGADO </t>
        </is>
      </c>
      <c r="G180" s="71" t="inlineStr">
        <is>
          <t>PAGADO</t>
        </is>
      </c>
      <c r="H180" s="71" t="inlineStr">
        <is>
          <t>PAGADO</t>
        </is>
      </c>
      <c r="I180" s="71" t="inlineStr">
        <is>
          <t>PAGADO</t>
        </is>
      </c>
      <c r="J180" s="71" t="inlineStr">
        <is>
          <t>PAGADO</t>
        </is>
      </c>
      <c r="K180" s="71" t="inlineStr">
        <is>
          <t>PAGADO</t>
        </is>
      </c>
      <c r="L180" s="71" t="inlineStr">
        <is>
          <t>PAGADO</t>
        </is>
      </c>
      <c r="M180" s="71" t="n"/>
      <c r="N180" s="71" t="n"/>
      <c r="O180" s="71" t="n"/>
      <c r="P180" s="71" t="n"/>
      <c r="Q180" s="71" t="n"/>
    </row>
    <row r="181">
      <c r="A181" s="71" t="n">
        <v>453</v>
      </c>
      <c r="B181" s="71" t="inlineStr">
        <is>
          <t>ROSAS SALAS ERNESTO</t>
        </is>
      </c>
      <c r="C181" s="70" t="n">
        <v>1</v>
      </c>
      <c r="D181" s="71" t="inlineStr">
        <is>
          <t>13 SUR ENTRE 19 Y 21 PTE.</t>
        </is>
      </c>
      <c r="E181" s="71" t="n">
        <v>2019</v>
      </c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71" t="n"/>
      <c r="P181" s="71" t="n"/>
      <c r="Q181" s="71" t="n"/>
      <c r="R181" s="93" t="inlineStr">
        <is>
          <t>PAGO 4 INASISTENCIAS</t>
        </is>
      </c>
    </row>
    <row r="182">
      <c r="A182" s="71" t="n">
        <v>455</v>
      </c>
      <c r="B182" s="71" t="inlineStr">
        <is>
          <t>ROSAS SALAS PEDRO</t>
        </is>
      </c>
      <c r="C182" s="70" t="n">
        <v>1</v>
      </c>
      <c r="D182" s="71" t="inlineStr">
        <is>
          <t>13 SUR ENTRE 19 Y 21 SUR</t>
        </is>
      </c>
      <c r="E182" s="71" t="n">
        <v>2019</v>
      </c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71" t="n"/>
      <c r="P182" s="71" t="n"/>
      <c r="Q182" s="71" t="n"/>
    </row>
    <row r="183">
      <c r="A183" s="71" t="n">
        <v>456</v>
      </c>
      <c r="B183" s="71" t="inlineStr">
        <is>
          <t>ROSAS SALAS RAFAEL</t>
        </is>
      </c>
      <c r="C183" s="70" t="n">
        <v>1</v>
      </c>
      <c r="D183" s="71" t="inlineStr">
        <is>
          <t>13 SUR ENTRE 19 Y 21 PTE.</t>
        </is>
      </c>
      <c r="E183" s="71" t="n">
        <v>2019</v>
      </c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93" t="inlineStr">
        <is>
          <t>PENDIENTE INASISTENCIAS</t>
        </is>
      </c>
    </row>
    <row r="184">
      <c r="A184" s="71" t="n">
        <v>458</v>
      </c>
      <c r="B184" s="71" t="inlineStr">
        <is>
          <t>ROSAS ZARATE JUAN</t>
        </is>
      </c>
      <c r="C184" s="70" t="n">
        <v>1</v>
      </c>
      <c r="D184" s="71" t="inlineStr">
        <is>
          <t>15 PTE- NO. 1710</t>
        </is>
      </c>
      <c r="E184" s="71" t="n">
        <v>2019</v>
      </c>
      <c r="F184" s="71" t="inlineStr">
        <is>
          <t>PAGADO</t>
        </is>
      </c>
      <c r="G184" s="71" t="inlineStr">
        <is>
          <t>PAGADO</t>
        </is>
      </c>
      <c r="H184" s="71" t="inlineStr">
        <is>
          <t>PAGADO</t>
        </is>
      </c>
      <c r="I184" s="71" t="inlineStr">
        <is>
          <t>PAGADO</t>
        </is>
      </c>
      <c r="J184" s="71" t="inlineStr">
        <is>
          <t>PAGADO</t>
        </is>
      </c>
      <c r="K184" s="71" t="inlineStr">
        <is>
          <t>PAGADO</t>
        </is>
      </c>
      <c r="L184" s="71" t="inlineStr">
        <is>
          <t>PAGADO</t>
        </is>
      </c>
      <c r="M184" s="71" t="inlineStr">
        <is>
          <t>PAGADO</t>
        </is>
      </c>
      <c r="N184" s="71" t="inlineStr">
        <is>
          <t>PAGADO</t>
        </is>
      </c>
      <c r="O184" s="71" t="inlineStr">
        <is>
          <t>PAGADO</t>
        </is>
      </c>
      <c r="P184" s="71" t="inlineStr">
        <is>
          <t>PAGADO</t>
        </is>
      </c>
      <c r="Q184" s="71" t="inlineStr">
        <is>
          <t>PAGADO</t>
        </is>
      </c>
    </row>
    <row r="185">
      <c r="A185" s="71" t="n">
        <v>459</v>
      </c>
      <c r="B185" s="71" t="inlineStr">
        <is>
          <t>AVELINO SALAS MARIA DEL REFUGIO</t>
        </is>
      </c>
      <c r="C185" s="70" t="n">
        <v>1</v>
      </c>
      <c r="D185" s="71" t="inlineStr">
        <is>
          <t xml:space="preserve">11 SUR ENTRE 13 Y 15 PTE. </t>
        </is>
      </c>
      <c r="E185" s="71" t="n">
        <v>2019</v>
      </c>
      <c r="F185" s="71" t="inlineStr">
        <is>
          <t>PAGADO</t>
        </is>
      </c>
      <c r="G185" s="71" t="inlineStr">
        <is>
          <t>PAGADO</t>
        </is>
      </c>
      <c r="H185" s="71" t="inlineStr">
        <is>
          <t>PAGADO</t>
        </is>
      </c>
      <c r="I185" s="71" t="inlineStr">
        <is>
          <t>PAGADO</t>
        </is>
      </c>
      <c r="J185" s="71" t="inlineStr">
        <is>
          <t>PAGADO</t>
        </is>
      </c>
      <c r="K185" s="71" t="inlineStr">
        <is>
          <t>PAGADO</t>
        </is>
      </c>
      <c r="L185" s="71" t="inlineStr">
        <is>
          <t>PAGADO</t>
        </is>
      </c>
      <c r="M185" s="71" t="inlineStr">
        <is>
          <t>PAGADO</t>
        </is>
      </c>
      <c r="N185" s="71" t="inlineStr">
        <is>
          <t>PAGADO</t>
        </is>
      </c>
      <c r="O185" s="71" t="inlineStr">
        <is>
          <t>PAGADO</t>
        </is>
      </c>
      <c r="P185" s="71" t="inlineStr">
        <is>
          <t>PAGADO</t>
        </is>
      </c>
      <c r="Q185" s="71" t="inlineStr">
        <is>
          <t>PAGADO</t>
        </is>
      </c>
      <c r="R185" s="93" t="inlineStr">
        <is>
          <t>PENDIENTE INASISTENCIAS AÑO 2019</t>
        </is>
      </c>
    </row>
    <row r="186">
      <c r="A186" s="71" t="n">
        <v>460</v>
      </c>
      <c r="B186" s="71" t="inlineStr">
        <is>
          <t>SALAS FLORES JUSTINA</t>
        </is>
      </c>
      <c r="C186" s="70" t="n">
        <v>1</v>
      </c>
      <c r="D186" s="71" t="inlineStr">
        <is>
          <t>7 SUR ENTRE 13 Y 15 PTE.</t>
        </is>
      </c>
      <c r="E186" s="71" t="n">
        <v>2019</v>
      </c>
      <c r="F186" s="71" t="inlineStr">
        <is>
          <t>PAGADO</t>
        </is>
      </c>
      <c r="G186" s="71" t="inlineStr">
        <is>
          <t>PAGADO</t>
        </is>
      </c>
      <c r="H186" s="71" t="inlineStr">
        <is>
          <t>PAGADO</t>
        </is>
      </c>
      <c r="I186" s="71" t="inlineStr">
        <is>
          <t>PAGADO</t>
        </is>
      </c>
      <c r="J186" s="71" t="inlineStr">
        <is>
          <t>PAGADO</t>
        </is>
      </c>
      <c r="K186" s="71" t="n"/>
      <c r="L186" s="71" t="n"/>
      <c r="M186" s="71" t="n"/>
      <c r="N186" s="71" t="n"/>
      <c r="O186" s="71" t="n"/>
      <c r="P186" s="71" t="n"/>
      <c r="Q186" s="71" t="n"/>
    </row>
    <row r="187">
      <c r="A187" s="71" t="n">
        <v>461</v>
      </c>
      <c r="B187" s="71" t="inlineStr">
        <is>
          <t>SALAS JIMENEZ ARTURO</t>
        </is>
      </c>
      <c r="C187" s="70" t="n">
        <v>1</v>
      </c>
      <c r="D187" s="71" t="inlineStr">
        <is>
          <t>11 SUR ENTRE 13 Y 15 PTE.</t>
        </is>
      </c>
      <c r="E187" s="71" t="n">
        <v>2019</v>
      </c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1" t="n"/>
      <c r="O187" s="71" t="n"/>
      <c r="P187" s="71" t="n"/>
      <c r="Q187" s="71" t="n"/>
    </row>
    <row r="188">
      <c r="A188" s="71" t="n">
        <v>463</v>
      </c>
      <c r="B188" s="71" t="inlineStr">
        <is>
          <t>SALAS JIMENEZ SOCORRO</t>
        </is>
      </c>
      <c r="C188" s="70" t="n">
        <v>1</v>
      </c>
      <c r="D188" s="71" t="inlineStr">
        <is>
          <t xml:space="preserve">11 SUR ESQ. 15 PTE. </t>
        </is>
      </c>
      <c r="E188" s="71" t="n">
        <v>2019</v>
      </c>
      <c r="F188" s="71" t="inlineStr">
        <is>
          <t>PAGADO</t>
        </is>
      </c>
      <c r="G188" s="71" t="inlineStr">
        <is>
          <t>PAGADO</t>
        </is>
      </c>
      <c r="H188" s="71" t="inlineStr">
        <is>
          <t>PAGADO</t>
        </is>
      </c>
      <c r="I188" s="71" t="inlineStr">
        <is>
          <t>PAGADO</t>
        </is>
      </c>
      <c r="J188" s="71" t="inlineStr">
        <is>
          <t>PAGADO</t>
        </is>
      </c>
      <c r="K188" s="71" t="n"/>
      <c r="L188" s="71" t="n"/>
      <c r="M188" s="71" t="n"/>
      <c r="N188" s="71" t="n"/>
      <c r="O188" s="71" t="n"/>
      <c r="P188" s="71" t="n"/>
      <c r="Q188" s="71" t="n"/>
    </row>
    <row r="189">
      <c r="A189" s="71" t="n">
        <v>464</v>
      </c>
      <c r="B189" s="71" t="inlineStr">
        <is>
          <t>SALAS JIMENEZ URY DIEGO</t>
        </is>
      </c>
      <c r="C189" s="70" t="n"/>
      <c r="D189" s="71" t="inlineStr">
        <is>
          <t>11 SUR Y 15 PTE</t>
        </is>
      </c>
      <c r="E189" s="71" t="n">
        <v>2019</v>
      </c>
      <c r="F189" s="71" t="inlineStr">
        <is>
          <t>PAGADO</t>
        </is>
      </c>
      <c r="G189" s="71" t="inlineStr">
        <is>
          <t>PAGADO</t>
        </is>
      </c>
      <c r="H189" s="71" t="inlineStr">
        <is>
          <t>PAGADO</t>
        </is>
      </c>
      <c r="I189" s="71" t="inlineStr">
        <is>
          <t>PAGADO</t>
        </is>
      </c>
      <c r="J189" s="71" t="n"/>
      <c r="K189" s="71" t="n"/>
      <c r="L189" s="71" t="n"/>
      <c r="M189" s="71" t="n"/>
      <c r="N189" s="71" t="n"/>
      <c r="O189" s="71" t="n"/>
      <c r="P189" s="71" t="n"/>
      <c r="Q189" s="71" t="n"/>
    </row>
    <row r="190">
      <c r="A190" s="71" t="n">
        <v>466</v>
      </c>
      <c r="B190" s="71" t="inlineStr">
        <is>
          <t xml:space="preserve">RODRIGUEZ RODRIGUEZ  JORGE </t>
        </is>
      </c>
      <c r="C190" s="70" t="n">
        <v>1</v>
      </c>
      <c r="D190" s="71" t="inlineStr">
        <is>
          <t>13 SUR NO. 1109</t>
        </is>
      </c>
      <c r="E190" s="71" t="n">
        <v>2019</v>
      </c>
      <c r="F190" s="71" t="inlineStr">
        <is>
          <t>PAGADO</t>
        </is>
      </c>
      <c r="G190" s="71" t="inlineStr">
        <is>
          <t>PAGADO</t>
        </is>
      </c>
      <c r="H190" s="71" t="inlineStr">
        <is>
          <t>PAGADO</t>
        </is>
      </c>
      <c r="I190" s="71" t="inlineStr">
        <is>
          <t>PAGADO</t>
        </is>
      </c>
      <c r="J190" s="71" t="inlineStr">
        <is>
          <t>PAGADO</t>
        </is>
      </c>
      <c r="K190" s="71" t="inlineStr">
        <is>
          <t>PAGADO</t>
        </is>
      </c>
      <c r="L190" s="71" t="inlineStr">
        <is>
          <t>PAGADO</t>
        </is>
      </c>
      <c r="M190" s="71" t="inlineStr">
        <is>
          <t>PAGADO</t>
        </is>
      </c>
      <c r="N190" s="71" t="inlineStr">
        <is>
          <t>PAGADO</t>
        </is>
      </c>
      <c r="O190" s="71" t="inlineStr">
        <is>
          <t>PAGADO</t>
        </is>
      </c>
      <c r="P190" s="71" t="inlineStr">
        <is>
          <t>PAGADO</t>
        </is>
      </c>
      <c r="Q190" s="71" t="inlineStr">
        <is>
          <t>PAGADO</t>
        </is>
      </c>
    </row>
    <row r="191">
      <c r="A191" s="71" t="n">
        <v>467</v>
      </c>
      <c r="B191" s="77" t="inlineStr">
        <is>
          <t>SANCHEZ GALICIA ANTONIO CONAFE</t>
        </is>
      </c>
      <c r="C191" s="70" t="n">
        <v>1</v>
      </c>
      <c r="D191" s="71" t="n">
        <v>1</v>
      </c>
      <c r="E191" s="71" t="n">
        <v>2019</v>
      </c>
      <c r="F191" s="71" t="inlineStr">
        <is>
          <t>PAGADO</t>
        </is>
      </c>
      <c r="G191" s="71" t="inlineStr">
        <is>
          <t>PAGADO</t>
        </is>
      </c>
      <c r="H191" s="71" t="inlineStr">
        <is>
          <t>PAGADO</t>
        </is>
      </c>
      <c r="I191" s="71" t="inlineStr">
        <is>
          <t>PAGADO</t>
        </is>
      </c>
      <c r="J191" s="71" t="inlineStr">
        <is>
          <t>PAGADO</t>
        </is>
      </c>
      <c r="K191" s="71" t="inlineStr">
        <is>
          <t>AGADO</t>
        </is>
      </c>
      <c r="L191" s="71" t="inlineStr">
        <is>
          <t>PAGADO</t>
        </is>
      </c>
      <c r="M191" s="71" t="inlineStr">
        <is>
          <t>PAGADO</t>
        </is>
      </c>
      <c r="N191" s="71" t="inlineStr">
        <is>
          <t>PAGADO</t>
        </is>
      </c>
      <c r="O191" s="71" t="inlineStr">
        <is>
          <t>PAGADO</t>
        </is>
      </c>
      <c r="P191" s="71" t="inlineStr">
        <is>
          <t>PAGADO</t>
        </is>
      </c>
      <c r="Q191" s="71" t="inlineStr">
        <is>
          <t>PAGADO</t>
        </is>
      </c>
    </row>
    <row r="192">
      <c r="A192" s="71" t="n">
        <v>471</v>
      </c>
      <c r="B192" s="71" t="inlineStr">
        <is>
          <t>SANCHEZ VARGAS DIANA LAURA</t>
        </is>
      </c>
      <c r="C192" s="70" t="n"/>
      <c r="D192" s="71" t="inlineStr">
        <is>
          <t xml:space="preserve">13 PONIENTE NO. 1507  ENTRE 17Y 15 SUR </t>
        </is>
      </c>
      <c r="E192" s="71" t="n">
        <v>2019</v>
      </c>
      <c r="F192" s="71" t="inlineStr">
        <is>
          <t>PAGADO</t>
        </is>
      </c>
      <c r="G192" s="71" t="inlineStr">
        <is>
          <t>PAGADO</t>
        </is>
      </c>
      <c r="H192" s="71" t="inlineStr">
        <is>
          <t>PAGADO</t>
        </is>
      </c>
      <c r="I192" s="71" t="inlineStr">
        <is>
          <t>PAGADO</t>
        </is>
      </c>
      <c r="J192" s="71" t="inlineStr">
        <is>
          <t>PAGADO</t>
        </is>
      </c>
      <c r="K192" s="71" t="n"/>
      <c r="L192" s="71" t="n"/>
      <c r="M192" s="71" t="n"/>
      <c r="N192" s="71" t="n"/>
      <c r="O192" s="71" t="n"/>
      <c r="P192" s="71" t="n"/>
      <c r="Q192" s="71" t="n"/>
    </row>
    <row r="193">
      <c r="A193" s="79" t="n">
        <v>472</v>
      </c>
      <c r="B193" s="79" t="inlineStr">
        <is>
          <t>RODRIGUEZ GONZALEZ MARIA ENRIQUETA</t>
        </is>
      </c>
      <c r="C193" s="70" t="n">
        <v>1</v>
      </c>
      <c r="D193" s="71" t="inlineStr">
        <is>
          <t>15 PTE. ENTRE 19 Y 21 SUR</t>
        </is>
      </c>
      <c r="E193" s="71" t="n">
        <v>2019</v>
      </c>
      <c r="F193" s="71" t="inlineStr">
        <is>
          <t>PAGADO</t>
        </is>
      </c>
      <c r="G193" s="71" t="inlineStr">
        <is>
          <t>PAGADO</t>
        </is>
      </c>
      <c r="H193" s="71" t="inlineStr">
        <is>
          <t>PAGADO</t>
        </is>
      </c>
      <c r="I193" s="71" t="inlineStr">
        <is>
          <t>PAGADO</t>
        </is>
      </c>
      <c r="J193" s="71" t="inlineStr">
        <is>
          <t>PAGADO</t>
        </is>
      </c>
      <c r="K193" s="71" t="inlineStr">
        <is>
          <t>PAGADO</t>
        </is>
      </c>
      <c r="L193" s="71" t="inlineStr">
        <is>
          <t>PAGADO</t>
        </is>
      </c>
      <c r="M193" s="71" t="inlineStr">
        <is>
          <t>PAGADO</t>
        </is>
      </c>
      <c r="N193" s="71" t="inlineStr">
        <is>
          <t>PAGADO</t>
        </is>
      </c>
      <c r="O193" s="71" t="inlineStr">
        <is>
          <t>PAGADO</t>
        </is>
      </c>
      <c r="P193" s="71" t="inlineStr">
        <is>
          <t>PAGADO</t>
        </is>
      </c>
      <c r="Q193" s="71" t="inlineStr">
        <is>
          <t>PAGADO</t>
        </is>
      </c>
    </row>
    <row r="194">
      <c r="A194" s="71" t="n">
        <v>473</v>
      </c>
      <c r="B194" s="71" t="inlineStr">
        <is>
          <t>SANTOS CERVANTES IRMA</t>
        </is>
      </c>
      <c r="C194" s="70" t="n">
        <v>1</v>
      </c>
      <c r="D194" s="71" t="inlineStr">
        <is>
          <t>15 SUR ENTRE 11 Y 13 PTE. 2015</t>
        </is>
      </c>
      <c r="E194" s="71" t="n">
        <v>2019</v>
      </c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71" t="n"/>
      <c r="P194" s="71" t="n"/>
      <c r="Q194" s="71" t="n"/>
    </row>
    <row r="195">
      <c r="A195" s="71" t="n">
        <v>475</v>
      </c>
      <c r="B195" s="71" t="inlineStr">
        <is>
          <t>SANTOS COETO MARTHA</t>
        </is>
      </c>
      <c r="C195" s="70" t="n">
        <v>1</v>
      </c>
      <c r="D195" s="71" t="inlineStr">
        <is>
          <t>17 SUR ENTRE 11 Y 13 PTE.</t>
        </is>
      </c>
      <c r="E195" s="71" t="n">
        <v>2019</v>
      </c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93" t="inlineStr">
        <is>
          <t>PAGO 2 INASISTENCIAS</t>
        </is>
      </c>
    </row>
    <row r="196">
      <c r="A196" s="71" t="n">
        <v>479</v>
      </c>
      <c r="B196" s="71" t="inlineStr">
        <is>
          <t>SANTOS DEONATE GILBERTO</t>
        </is>
      </c>
      <c r="C196" s="70" t="n">
        <v>1</v>
      </c>
      <c r="D196" s="71" t="inlineStr">
        <is>
          <t>17 SUR ENTRE 13 Y 15 PTE</t>
        </is>
      </c>
      <c r="E196" s="71" t="n">
        <v>2019</v>
      </c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71" t="n"/>
      <c r="P196" s="71" t="n"/>
      <c r="Q196" s="71" t="n"/>
    </row>
    <row r="197">
      <c r="A197" s="71" t="n">
        <v>482</v>
      </c>
      <c r="B197" s="71" t="inlineStr">
        <is>
          <t>SANTOS FLORES GENOVEVA</t>
        </is>
      </c>
      <c r="C197" s="70" t="n">
        <v>1</v>
      </c>
      <c r="D197" s="71" t="inlineStr">
        <is>
          <t xml:space="preserve">11 SUR ENTRE 15 Y 17 PTE. </t>
        </is>
      </c>
      <c r="E197" s="71" t="n">
        <v>2019</v>
      </c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71" t="n"/>
      <c r="P197" s="71" t="n"/>
      <c r="Q197" s="71" t="n"/>
    </row>
    <row r="198">
      <c r="A198" s="71" t="n">
        <v>486</v>
      </c>
      <c r="B198" s="71" t="inlineStr">
        <is>
          <t>SANTOS GARCIA ADRIAN</t>
        </is>
      </c>
      <c r="C198" s="70" t="n">
        <v>1</v>
      </c>
      <c r="D198" s="71" t="inlineStr">
        <is>
          <t>9 SUR ESQ. 15 Y 17 PTE</t>
        </is>
      </c>
      <c r="E198" s="71" t="n">
        <v>2019</v>
      </c>
      <c r="F198" s="71" t="inlineStr">
        <is>
          <t>PAGADO</t>
        </is>
      </c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</row>
    <row r="199">
      <c r="A199" s="71" t="n">
        <v>487</v>
      </c>
      <c r="B199" s="71" t="inlineStr">
        <is>
          <t>SANTOS GARCIA JAVIER</t>
        </is>
      </c>
      <c r="C199" s="70" t="n">
        <v>1</v>
      </c>
      <c r="D199" s="71" t="inlineStr">
        <is>
          <t>15 PTE. ESQ. 9 SUR</t>
        </is>
      </c>
      <c r="E199" s="71" t="n">
        <v>2019</v>
      </c>
      <c r="F199" s="71" t="inlineStr">
        <is>
          <t>PAGADO</t>
        </is>
      </c>
      <c r="G199" s="71" t="inlineStr">
        <is>
          <t>PAGADO</t>
        </is>
      </c>
      <c r="H199" s="71" t="inlineStr">
        <is>
          <t>PAGADO</t>
        </is>
      </c>
      <c r="I199" s="71" t="inlineStr">
        <is>
          <t>PAGADO</t>
        </is>
      </c>
      <c r="J199" s="71" t="inlineStr">
        <is>
          <t>PAGADO</t>
        </is>
      </c>
      <c r="K199" s="71" t="inlineStr">
        <is>
          <t>PAGADO</t>
        </is>
      </c>
      <c r="L199" s="71" t="n"/>
      <c r="M199" s="71" t="n"/>
      <c r="N199" s="71" t="n"/>
      <c r="O199" s="71" t="n"/>
      <c r="P199" s="71" t="n"/>
      <c r="Q199" s="71" t="n"/>
    </row>
    <row r="200">
      <c r="A200" s="71" t="n">
        <v>488</v>
      </c>
      <c r="B200" s="71" t="inlineStr">
        <is>
          <t>SANTOS GARCIA MARIA DE LOS ANGELES</t>
        </is>
      </c>
      <c r="C200" s="70" t="n">
        <v>1</v>
      </c>
      <c r="D200" s="71" t="inlineStr">
        <is>
          <t>17 SUR ENTRE 17 PTE. Y CANAL</t>
        </is>
      </c>
      <c r="E200" s="71" t="n">
        <v>2019</v>
      </c>
      <c r="F200" s="71" t="inlineStr">
        <is>
          <t>PAGADO</t>
        </is>
      </c>
      <c r="G200" s="71" t="inlineStr">
        <is>
          <t>PAGADO</t>
        </is>
      </c>
      <c r="H200" s="71" t="inlineStr">
        <is>
          <t>PAGADO</t>
        </is>
      </c>
      <c r="I200" s="71" t="inlineStr">
        <is>
          <t>PAGADO</t>
        </is>
      </c>
      <c r="J200" s="71" t="inlineStr">
        <is>
          <t>PAGADO</t>
        </is>
      </c>
      <c r="K200" s="71" t="inlineStr">
        <is>
          <t>PAGADO</t>
        </is>
      </c>
      <c r="L200" s="71" t="inlineStr">
        <is>
          <t>PAGADO</t>
        </is>
      </c>
      <c r="M200" s="71" t="inlineStr">
        <is>
          <t>PAGADO</t>
        </is>
      </c>
      <c r="N200" s="71" t="inlineStr">
        <is>
          <t>PAGADO</t>
        </is>
      </c>
      <c r="O200" s="71" t="inlineStr">
        <is>
          <t>PAGADO</t>
        </is>
      </c>
      <c r="P200" s="71" t="inlineStr">
        <is>
          <t>PAGADO</t>
        </is>
      </c>
      <c r="Q200" s="71" t="inlineStr">
        <is>
          <t>PAGADO</t>
        </is>
      </c>
    </row>
    <row r="201">
      <c r="A201" s="71" t="n">
        <v>489</v>
      </c>
      <c r="B201" s="71" t="inlineStr">
        <is>
          <t>SANTOS GARCIA MIGUEL ANGEL</t>
        </is>
      </c>
      <c r="C201" s="70" t="n">
        <v>1</v>
      </c>
      <c r="D201" s="71" t="inlineStr">
        <is>
          <t>11 SUR NO. 1508</t>
        </is>
      </c>
      <c r="E201" s="71" t="n">
        <v>2019</v>
      </c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</row>
    <row r="202">
      <c r="A202" s="71" t="n">
        <v>491</v>
      </c>
      <c r="B202" s="71" t="inlineStr">
        <is>
          <t>SANTOS GARCIA SILVIA</t>
        </is>
      </c>
      <c r="C202" s="70" t="n">
        <v>1</v>
      </c>
      <c r="D202" s="71" t="inlineStr">
        <is>
          <t>17 SUR ENTRE 17 PONIENTE Y CANAL</t>
        </is>
      </c>
      <c r="E202" s="71" t="n">
        <v>2019</v>
      </c>
      <c r="F202" s="71" t="inlineStr">
        <is>
          <t>PAGADO</t>
        </is>
      </c>
      <c r="G202" s="71" t="inlineStr">
        <is>
          <t>PAGADO</t>
        </is>
      </c>
      <c r="H202" s="71" t="inlineStr">
        <is>
          <t>PAGADO</t>
        </is>
      </c>
      <c r="I202" s="71" t="inlineStr">
        <is>
          <t>PAGADO</t>
        </is>
      </c>
      <c r="J202" s="71" t="inlineStr">
        <is>
          <t>PAGADO</t>
        </is>
      </c>
      <c r="K202" s="71" t="inlineStr">
        <is>
          <t>PAGADO</t>
        </is>
      </c>
      <c r="L202" s="71" t="inlineStr">
        <is>
          <t>PAGADO</t>
        </is>
      </c>
      <c r="M202" s="71" t="inlineStr">
        <is>
          <t>PAGADO</t>
        </is>
      </c>
      <c r="N202" s="71" t="inlineStr">
        <is>
          <t>PAGADO</t>
        </is>
      </c>
      <c r="O202" s="71" t="inlineStr">
        <is>
          <t>PAGADO</t>
        </is>
      </c>
      <c r="P202" s="71" t="inlineStr">
        <is>
          <t>PAGADO</t>
        </is>
      </c>
      <c r="Q202" s="71" t="inlineStr">
        <is>
          <t>PAGADO</t>
        </is>
      </c>
    </row>
    <row r="203">
      <c r="A203" s="71" t="n">
        <v>492</v>
      </c>
      <c r="B203" s="71" t="inlineStr">
        <is>
          <t xml:space="preserve">SANTOS HERNANDEZ MIGUEL </t>
        </is>
      </c>
      <c r="C203" s="70" t="n">
        <v>1</v>
      </c>
      <c r="D203" s="71" t="inlineStr">
        <is>
          <t>15 PTE. Y 19 SUR</t>
        </is>
      </c>
      <c r="E203" s="71" t="n">
        <v>2019</v>
      </c>
      <c r="F203" s="71" t="inlineStr">
        <is>
          <t>PAGADO</t>
        </is>
      </c>
      <c r="G203" s="71" t="inlineStr">
        <is>
          <t>PAGADO</t>
        </is>
      </c>
      <c r="H203" s="71" t="inlineStr">
        <is>
          <t>PAGADO</t>
        </is>
      </c>
      <c r="I203" s="71" t="inlineStr">
        <is>
          <t>PAGADO</t>
        </is>
      </c>
      <c r="J203" s="71" t="inlineStr">
        <is>
          <t>PAGADO</t>
        </is>
      </c>
      <c r="K203" s="71" t="inlineStr">
        <is>
          <t>PAGADO</t>
        </is>
      </c>
      <c r="L203" s="71" t="inlineStr">
        <is>
          <t>PAGADO</t>
        </is>
      </c>
      <c r="M203" s="71" t="inlineStr">
        <is>
          <t>PAGADO</t>
        </is>
      </c>
      <c r="N203" s="71" t="inlineStr">
        <is>
          <t>PAGADO</t>
        </is>
      </c>
      <c r="O203" s="71" t="inlineStr">
        <is>
          <t>PAGADO</t>
        </is>
      </c>
      <c r="P203" s="71" t="inlineStr">
        <is>
          <t>PAGADO</t>
        </is>
      </c>
      <c r="Q203" s="71" t="inlineStr">
        <is>
          <t>PAGADO</t>
        </is>
      </c>
    </row>
    <row r="204">
      <c r="A204" s="71" t="n">
        <v>493</v>
      </c>
      <c r="B204" s="71" t="inlineStr">
        <is>
          <t>DOMINGUEZ CASTILLO JAVIER</t>
        </is>
      </c>
      <c r="C204" s="70" t="n">
        <v>1</v>
      </c>
      <c r="D204" s="71" t="inlineStr">
        <is>
          <t>17 PONIENTE 1702 ESQUINA CON 17 SUR</t>
        </is>
      </c>
      <c r="E204" s="71" t="n">
        <v>2019</v>
      </c>
      <c r="F204" s="71" t="inlineStr">
        <is>
          <t>PAGADO</t>
        </is>
      </c>
      <c r="G204" s="71" t="inlineStr">
        <is>
          <t>PAGADO</t>
        </is>
      </c>
      <c r="H204" s="71" t="inlineStr">
        <is>
          <t>PAGADO</t>
        </is>
      </c>
      <c r="I204" s="71" t="inlineStr">
        <is>
          <t>PAGADO</t>
        </is>
      </c>
      <c r="J204" s="71" t="inlineStr">
        <is>
          <t>PAGADO</t>
        </is>
      </c>
      <c r="K204" s="71" t="inlineStr">
        <is>
          <t>PAGADO</t>
        </is>
      </c>
      <c r="L204" s="71" t="n"/>
      <c r="M204" s="71" t="n"/>
      <c r="N204" s="71" t="n"/>
      <c r="O204" s="71" t="n"/>
      <c r="P204" s="71" t="n"/>
      <c r="Q204" s="71" t="n"/>
    </row>
    <row r="205">
      <c r="A205" s="71" t="n">
        <v>494</v>
      </c>
      <c r="B205" s="71" t="inlineStr">
        <is>
          <t>SANTOS LOPEZ ALEXEI</t>
        </is>
      </c>
      <c r="C205" s="70" t="n">
        <v>1</v>
      </c>
      <c r="D205" s="71" t="inlineStr">
        <is>
          <t>17 SUR ENTRE 17 PTE. Y CANAL</t>
        </is>
      </c>
      <c r="E205" s="71" t="n">
        <v>2019</v>
      </c>
      <c r="F205" s="71" t="inlineStr">
        <is>
          <t>PAGADO</t>
        </is>
      </c>
      <c r="G205" s="71" t="inlineStr">
        <is>
          <t>PAGADO</t>
        </is>
      </c>
      <c r="H205" s="71" t="inlineStr">
        <is>
          <t>PAGADO</t>
        </is>
      </c>
      <c r="I205" s="71" t="inlineStr">
        <is>
          <t>PAGADO</t>
        </is>
      </c>
      <c r="J205" s="71" t="inlineStr">
        <is>
          <t>PAGADO</t>
        </is>
      </c>
      <c r="K205" s="71" t="inlineStr">
        <is>
          <t>PAGADO</t>
        </is>
      </c>
      <c r="L205" s="71" t="inlineStr">
        <is>
          <t>PAGADO</t>
        </is>
      </c>
      <c r="M205" s="71" t="inlineStr">
        <is>
          <t>PAGADO</t>
        </is>
      </c>
      <c r="N205" s="71" t="inlineStr">
        <is>
          <t>PAGADO</t>
        </is>
      </c>
      <c r="O205" s="71" t="inlineStr">
        <is>
          <t>PAGADO</t>
        </is>
      </c>
      <c r="P205" s="71" t="inlineStr">
        <is>
          <t>PAGADO</t>
        </is>
      </c>
      <c r="Q205" s="71" t="inlineStr">
        <is>
          <t>PAGADO</t>
        </is>
      </c>
    </row>
    <row r="206">
      <c r="A206" s="71" t="n">
        <v>495</v>
      </c>
      <c r="B206" s="71" t="inlineStr">
        <is>
          <t xml:space="preserve">GARCIA  LOPEZ  PLACIDA TEREZA </t>
        </is>
      </c>
      <c r="C206" s="70" t="n">
        <v>1</v>
      </c>
      <c r="D206" s="71" t="inlineStr">
        <is>
          <t xml:space="preserve">9 SUR Y 15 PTE, </t>
        </is>
      </c>
      <c r="E206" s="71" t="n">
        <v>2019</v>
      </c>
      <c r="F206" s="71" t="inlineStr">
        <is>
          <t>PAGADO</t>
        </is>
      </c>
      <c r="G206" s="71" t="inlineStr">
        <is>
          <t>PAGADO</t>
        </is>
      </c>
      <c r="H206" s="71" t="inlineStr">
        <is>
          <t>PAGADO</t>
        </is>
      </c>
      <c r="I206" s="71" t="inlineStr">
        <is>
          <t>PAGADO</t>
        </is>
      </c>
      <c r="J206" s="71" t="n"/>
      <c r="K206" s="71" t="n"/>
      <c r="L206" s="71" t="n"/>
      <c r="M206" s="71" t="n"/>
      <c r="N206" s="71" t="n"/>
      <c r="O206" s="71" t="n"/>
      <c r="P206" s="71" t="n"/>
      <c r="Q206" s="71" t="n"/>
    </row>
    <row r="207">
      <c r="A207" s="71" t="n">
        <v>496</v>
      </c>
      <c r="B207" s="71" t="inlineStr">
        <is>
          <t>SANTOS LOPEZ MIJAIL</t>
        </is>
      </c>
      <c r="C207" s="70" t="n">
        <v>1</v>
      </c>
      <c r="D207" s="71" t="inlineStr">
        <is>
          <t>17 SUR ENTRE 17 PTE. Y CANAL</t>
        </is>
      </c>
      <c r="E207" s="71" t="n">
        <v>2019</v>
      </c>
      <c r="F207" s="71" t="inlineStr">
        <is>
          <t>PAGADO</t>
        </is>
      </c>
      <c r="G207" s="71" t="inlineStr">
        <is>
          <t>PAGADO</t>
        </is>
      </c>
      <c r="H207" s="71" t="inlineStr">
        <is>
          <t>PAGADO</t>
        </is>
      </c>
      <c r="I207" s="71" t="inlineStr">
        <is>
          <t>PAGADO</t>
        </is>
      </c>
      <c r="J207" s="71" t="inlineStr">
        <is>
          <t>PAGADO</t>
        </is>
      </c>
      <c r="K207" s="71" t="inlineStr">
        <is>
          <t>PAGADO</t>
        </is>
      </c>
      <c r="L207" s="71" t="inlineStr">
        <is>
          <t>PAGADO</t>
        </is>
      </c>
      <c r="M207" s="71" t="inlineStr">
        <is>
          <t>PAGADO</t>
        </is>
      </c>
      <c r="N207" s="71" t="inlineStr">
        <is>
          <t>PAGADO</t>
        </is>
      </c>
      <c r="O207" s="71" t="inlineStr">
        <is>
          <t>PAGADO</t>
        </is>
      </c>
      <c r="P207" s="71" t="inlineStr">
        <is>
          <t>PAGADO</t>
        </is>
      </c>
      <c r="Q207" s="71" t="inlineStr">
        <is>
          <t>PAGADO</t>
        </is>
      </c>
    </row>
    <row r="208">
      <c r="A208" s="71" t="n">
        <v>498</v>
      </c>
      <c r="B208" s="71" t="inlineStr">
        <is>
          <t>SANTOS MARTINEZ JAVIER</t>
        </is>
      </c>
      <c r="C208" s="70" t="n">
        <v>1</v>
      </c>
      <c r="D208" s="71" t="inlineStr">
        <is>
          <t>15 PTE NO. 904</t>
        </is>
      </c>
      <c r="E208" s="71" t="n">
        <v>2019</v>
      </c>
      <c r="F208" s="71" t="inlineStr">
        <is>
          <t>PAGADO</t>
        </is>
      </c>
      <c r="G208" s="71" t="inlineStr">
        <is>
          <t>PAGADO</t>
        </is>
      </c>
      <c r="H208" s="71" t="inlineStr">
        <is>
          <t>PAGADO</t>
        </is>
      </c>
      <c r="I208" s="71" t="inlineStr">
        <is>
          <t>PAGADO</t>
        </is>
      </c>
      <c r="J208" s="71" t="inlineStr">
        <is>
          <t>PAGADO</t>
        </is>
      </c>
      <c r="K208" s="71" t="inlineStr">
        <is>
          <t>PAGADO</t>
        </is>
      </c>
      <c r="L208" s="71" t="n"/>
      <c r="M208" s="71" t="n"/>
      <c r="N208" s="71" t="n"/>
      <c r="O208" s="71" t="n"/>
      <c r="P208" s="71" t="n"/>
      <c r="Q208" s="71" t="n"/>
    </row>
    <row r="209">
      <c r="A209" s="71" t="n">
        <v>499</v>
      </c>
      <c r="B209" s="71" t="inlineStr">
        <is>
          <t xml:space="preserve">SANTOS MELCHOR  JOSE GUADALUPE </t>
        </is>
      </c>
      <c r="C209" s="70" t="n">
        <v>1</v>
      </c>
      <c r="D209" s="71" t="inlineStr">
        <is>
          <t>PRIVADA 7 SUR ENTRE 15 Y 17 PTE.</t>
        </is>
      </c>
      <c r="E209" s="71" t="n">
        <v>2019</v>
      </c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71" t="n"/>
      <c r="P209" s="71" t="n"/>
      <c r="Q209" s="71" t="n"/>
    </row>
    <row r="210">
      <c r="A210" s="71" t="n">
        <v>500</v>
      </c>
      <c r="B210" s="71" t="inlineStr">
        <is>
          <t>SANTOS NICASIO PAVEL</t>
        </is>
      </c>
      <c r="C210" s="70" t="n">
        <v>1</v>
      </c>
      <c r="D210" s="71" t="inlineStr">
        <is>
          <t xml:space="preserve">CALLE 15 PONIENTE </t>
        </is>
      </c>
      <c r="E210" s="71" t="n">
        <v>2019</v>
      </c>
      <c r="F210" s="71" t="inlineStr">
        <is>
          <t>P</t>
        </is>
      </c>
      <c r="G210" s="71" t="inlineStr">
        <is>
          <t>PAGADO</t>
        </is>
      </c>
      <c r="H210" s="71" t="inlineStr">
        <is>
          <t>PAGADO</t>
        </is>
      </c>
      <c r="I210" s="71" t="inlineStr">
        <is>
          <t>PAGADO</t>
        </is>
      </c>
      <c r="J210" s="71" t="inlineStr">
        <is>
          <t>PAGADO</t>
        </is>
      </c>
      <c r="K210" s="71" t="inlineStr">
        <is>
          <t>PAGADO</t>
        </is>
      </c>
      <c r="L210" s="71" t="inlineStr">
        <is>
          <t>PAGADO</t>
        </is>
      </c>
      <c r="M210" s="71" t="inlineStr">
        <is>
          <t>PAGADO</t>
        </is>
      </c>
      <c r="N210" s="71" t="inlineStr">
        <is>
          <t>PAGADO</t>
        </is>
      </c>
      <c r="O210" s="71" t="inlineStr">
        <is>
          <t>PAGADO</t>
        </is>
      </c>
      <c r="P210" s="71" t="inlineStr">
        <is>
          <t>PAGADO</t>
        </is>
      </c>
      <c r="Q210" s="71" t="inlineStr">
        <is>
          <t>PAGADO</t>
        </is>
      </c>
    </row>
    <row r="211">
      <c r="A211" s="71" t="n">
        <v>501</v>
      </c>
      <c r="B211" s="71" t="inlineStr">
        <is>
          <t>SANTOS NORIA ALBERTO</t>
        </is>
      </c>
      <c r="C211" s="70" t="n">
        <v>1</v>
      </c>
      <c r="D211" s="71" t="inlineStr">
        <is>
          <t xml:space="preserve">19 PTE. ENTRE 7 Y 9 SUR </t>
        </is>
      </c>
      <c r="E211" s="71" t="n">
        <v>2019</v>
      </c>
      <c r="F211" s="71" t="inlineStr">
        <is>
          <t>PAGADO</t>
        </is>
      </c>
      <c r="G211" s="71" t="inlineStr">
        <is>
          <t>PAGADO</t>
        </is>
      </c>
      <c r="H211" s="71" t="inlineStr">
        <is>
          <t>PAGADO</t>
        </is>
      </c>
      <c r="I211" s="71" t="inlineStr">
        <is>
          <t>PAGADO</t>
        </is>
      </c>
      <c r="J211" s="71" t="inlineStr">
        <is>
          <t>PAGADO</t>
        </is>
      </c>
      <c r="K211" s="71" t="inlineStr">
        <is>
          <t>PAGADO</t>
        </is>
      </c>
      <c r="L211" s="71" t="inlineStr">
        <is>
          <t>PAGADO</t>
        </is>
      </c>
      <c r="M211" s="71" t="inlineStr">
        <is>
          <t>PAGADO</t>
        </is>
      </c>
      <c r="N211" s="71" t="inlineStr">
        <is>
          <t>PAGADO</t>
        </is>
      </c>
      <c r="O211" s="71" t="inlineStr">
        <is>
          <t>PAGADO</t>
        </is>
      </c>
      <c r="P211" s="71" t="inlineStr">
        <is>
          <t>PAGADO</t>
        </is>
      </c>
      <c r="Q211" s="71" t="inlineStr">
        <is>
          <t>PAGADO</t>
        </is>
      </c>
    </row>
    <row r="212">
      <c r="A212" s="71" t="n">
        <v>502</v>
      </c>
      <c r="B212" s="71" t="inlineStr">
        <is>
          <t>SANTOS PELAEZ MARTIN</t>
        </is>
      </c>
      <c r="C212" s="70" t="n">
        <v>1</v>
      </c>
      <c r="D212" s="71" t="inlineStr">
        <is>
          <t>15 SUR NO. 1306</t>
        </is>
      </c>
      <c r="E212" s="71" t="n">
        <v>2019</v>
      </c>
      <c r="F212" s="71" t="inlineStr">
        <is>
          <t>PAGADO</t>
        </is>
      </c>
      <c r="G212" s="71" t="inlineStr">
        <is>
          <t>PAGADO</t>
        </is>
      </c>
      <c r="H212" s="71" t="inlineStr">
        <is>
          <t>PAGADO</t>
        </is>
      </c>
      <c r="I212" s="71" t="inlineStr">
        <is>
          <t>PAGADO</t>
        </is>
      </c>
      <c r="J212" s="71" t="inlineStr">
        <is>
          <t>PAGADO</t>
        </is>
      </c>
      <c r="K212" s="71" t="inlineStr">
        <is>
          <t>PAGADO</t>
        </is>
      </c>
      <c r="L212" s="71" t="inlineStr">
        <is>
          <t>PAGADO</t>
        </is>
      </c>
      <c r="M212" s="71" t="inlineStr">
        <is>
          <t>PAGADO</t>
        </is>
      </c>
      <c r="N212" s="71" t="inlineStr">
        <is>
          <t>PAGADO</t>
        </is>
      </c>
      <c r="O212" s="71" t="inlineStr">
        <is>
          <t>PAGADO</t>
        </is>
      </c>
      <c r="P212" s="71" t="inlineStr">
        <is>
          <t>PAGADO</t>
        </is>
      </c>
      <c r="Q212" s="71" t="inlineStr">
        <is>
          <t>PAGADO</t>
        </is>
      </c>
    </row>
    <row r="213">
      <c r="A213" s="71" t="n">
        <v>503</v>
      </c>
      <c r="B213" s="71" t="inlineStr">
        <is>
          <t>SANTOS RODRIGUEZ MIGUEL</t>
        </is>
      </c>
      <c r="C213" s="70" t="n">
        <v>1</v>
      </c>
      <c r="D213" s="71" t="inlineStr">
        <is>
          <t>9 SUR 1305 ENTRE 13 Y 15 PTE</t>
        </is>
      </c>
      <c r="E213" s="71" t="n">
        <v>2019</v>
      </c>
      <c r="F213" s="71" t="inlineStr">
        <is>
          <t>PAGADO</t>
        </is>
      </c>
      <c r="G213" s="71" t="inlineStr">
        <is>
          <t>PAGADO</t>
        </is>
      </c>
      <c r="H213" s="71" t="inlineStr">
        <is>
          <t>PAGADO</t>
        </is>
      </c>
      <c r="I213" s="71" t="inlineStr">
        <is>
          <t>PAGADO</t>
        </is>
      </c>
      <c r="J213" s="71" t="inlineStr">
        <is>
          <t>PAGADO</t>
        </is>
      </c>
      <c r="K213" s="71" t="inlineStr">
        <is>
          <t>PAGADO</t>
        </is>
      </c>
      <c r="L213" s="71" t="inlineStr">
        <is>
          <t>PAGADO</t>
        </is>
      </c>
      <c r="M213" s="71" t="inlineStr">
        <is>
          <t>PAGADO</t>
        </is>
      </c>
      <c r="N213" s="71" t="inlineStr">
        <is>
          <t>PAGADO</t>
        </is>
      </c>
      <c r="O213" s="71" t="inlineStr">
        <is>
          <t>PAGADO</t>
        </is>
      </c>
      <c r="P213" s="71" t="inlineStr">
        <is>
          <t>PAGADO</t>
        </is>
      </c>
      <c r="Q213" s="71" t="inlineStr">
        <is>
          <t>PAGADO</t>
        </is>
      </c>
    </row>
    <row r="214">
      <c r="A214" s="71" t="n">
        <v>505</v>
      </c>
      <c r="B214" s="71" t="inlineStr">
        <is>
          <t xml:space="preserve">SANTOS ROSAS HUMBERTA </t>
        </is>
      </c>
      <c r="C214" s="70" t="n">
        <v>1</v>
      </c>
      <c r="D214" s="71" t="inlineStr">
        <is>
          <t>15 SUR ESQ. 15 PTE.</t>
        </is>
      </c>
      <c r="E214" s="71" t="n">
        <v>2019</v>
      </c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71" t="n"/>
      <c r="P214" s="71" t="n"/>
      <c r="Q214" s="71" t="n"/>
    </row>
    <row r="215">
      <c r="A215" s="71" t="n">
        <v>506</v>
      </c>
      <c r="B215" s="71" t="inlineStr">
        <is>
          <t>SANTOS SANCHEZ FELIX</t>
        </is>
      </c>
      <c r="C215" s="70" t="n">
        <v>2</v>
      </c>
      <c r="D215" s="71" t="inlineStr">
        <is>
          <t>PRIV. 7 SUR NO. 1104</t>
        </is>
      </c>
      <c r="E215" s="71" t="n">
        <v>2019</v>
      </c>
      <c r="F215" s="71" t="inlineStr">
        <is>
          <t>PAGADO 2</t>
        </is>
      </c>
      <c r="G215" s="71" t="inlineStr">
        <is>
          <t>PAGADO 2</t>
        </is>
      </c>
      <c r="H215" s="71" t="inlineStr">
        <is>
          <t>PAGADO 2</t>
        </is>
      </c>
      <c r="I215" s="71" t="inlineStr">
        <is>
          <t>PAGADO2</t>
        </is>
      </c>
      <c r="J215" s="71" t="inlineStr">
        <is>
          <t>PAGADO2</t>
        </is>
      </c>
      <c r="K215" s="71" t="inlineStr">
        <is>
          <t>PAGADO2</t>
        </is>
      </c>
      <c r="L215" s="71" t="inlineStr">
        <is>
          <t>PAGADO2</t>
        </is>
      </c>
      <c r="M215" s="71" t="n"/>
      <c r="N215" s="71" t="n"/>
      <c r="O215" s="71" t="n"/>
      <c r="P215" s="71" t="n"/>
      <c r="Q215" s="71" t="n"/>
    </row>
    <row r="216">
      <c r="A216" s="71" t="n">
        <v>507</v>
      </c>
      <c r="B216" s="71" t="inlineStr">
        <is>
          <t>SANTOS VELAZQUEZ BERNARDO</t>
        </is>
      </c>
      <c r="C216" s="70" t="n">
        <v>2</v>
      </c>
      <c r="D216" s="71" t="inlineStr">
        <is>
          <t>11 PTE. JUNTO A LA PREPA</t>
        </is>
      </c>
      <c r="E216" s="71" t="n">
        <v>2019</v>
      </c>
      <c r="F216" s="71" t="inlineStr">
        <is>
          <t>PAGADO 2</t>
        </is>
      </c>
      <c r="G216" s="71" t="inlineStr">
        <is>
          <t>PAGADO 2</t>
        </is>
      </c>
      <c r="H216" s="71" t="inlineStr">
        <is>
          <t>PAGADO 2</t>
        </is>
      </c>
      <c r="I216" s="71" t="n"/>
      <c r="J216" s="71" t="n"/>
      <c r="K216" s="71" t="n"/>
      <c r="L216" s="71" t="n"/>
      <c r="M216" s="71" t="n"/>
      <c r="N216" s="71" t="n"/>
      <c r="O216" s="71" t="n"/>
      <c r="P216" s="71" t="n"/>
      <c r="Q216" s="71" t="n"/>
    </row>
    <row r="217">
      <c r="A217" s="71" t="n">
        <v>509</v>
      </c>
      <c r="B217" s="71" t="inlineStr">
        <is>
          <t>SANTOS ZAMORA IRMA</t>
        </is>
      </c>
      <c r="C217" s="70" t="n">
        <v>1</v>
      </c>
      <c r="D217" s="71" t="inlineStr">
        <is>
          <t>15 PTE. NO.1705  ENTRE 17 Y 19 SUR</t>
        </is>
      </c>
      <c r="E217" s="71" t="n">
        <v>2019</v>
      </c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71" t="n"/>
      <c r="P217" s="71" t="n"/>
      <c r="Q217" s="71" t="n"/>
    </row>
    <row r="218">
      <c r="A218" s="71" t="n">
        <v>510</v>
      </c>
      <c r="B218" s="71" t="inlineStr">
        <is>
          <t>SANTOS ZAMORA LETICIA</t>
        </is>
      </c>
      <c r="C218" s="70" t="n">
        <v>1</v>
      </c>
      <c r="D218" s="71" t="inlineStr">
        <is>
          <t xml:space="preserve">15 PTE. ENTRE 17 Y 19 SUR </t>
        </is>
      </c>
      <c r="E218" s="71" t="n">
        <v>2019</v>
      </c>
      <c r="F218" s="71" t="inlineStr">
        <is>
          <t>PAGADO</t>
        </is>
      </c>
      <c r="G218" s="71" t="inlineStr">
        <is>
          <t>PAGADO</t>
        </is>
      </c>
      <c r="H218" s="71" t="inlineStr">
        <is>
          <t>PAGADO</t>
        </is>
      </c>
      <c r="I218" s="71" t="inlineStr">
        <is>
          <t>PAGADO</t>
        </is>
      </c>
      <c r="J218" s="71" t="inlineStr">
        <is>
          <t>PAGADO</t>
        </is>
      </c>
      <c r="K218" s="71" t="n"/>
      <c r="L218" s="71" t="n"/>
      <c r="M218" s="71" t="n"/>
      <c r="N218" s="71" t="n"/>
      <c r="O218" s="71" t="n"/>
      <c r="P218" s="71" t="n"/>
      <c r="Q218" s="71" t="n"/>
    </row>
    <row r="219">
      <c r="A219" s="71" t="n">
        <v>513</v>
      </c>
      <c r="B219" s="71" t="inlineStr">
        <is>
          <t>SANTOS ZAMORA PEDRO BONIFACIO</t>
        </is>
      </c>
      <c r="C219" s="70" t="n">
        <v>1</v>
      </c>
      <c r="D219" s="71" t="inlineStr">
        <is>
          <t>17 PTE. ENTRE 17 Y 19 SUR</t>
        </is>
      </c>
      <c r="E219" s="71" t="n">
        <v>2019</v>
      </c>
      <c r="F219" s="71" t="inlineStr">
        <is>
          <t>PAGADO</t>
        </is>
      </c>
      <c r="G219" s="71" t="inlineStr">
        <is>
          <t>PAGADO</t>
        </is>
      </c>
      <c r="H219" s="71" t="inlineStr">
        <is>
          <t>PAGADO</t>
        </is>
      </c>
      <c r="I219" s="71" t="inlineStr">
        <is>
          <t>PAGADO</t>
        </is>
      </c>
      <c r="J219" s="71" t="inlineStr">
        <is>
          <t>PAGADO</t>
        </is>
      </c>
      <c r="K219" s="71" t="inlineStr">
        <is>
          <t>PAGADO</t>
        </is>
      </c>
      <c r="L219" s="71" t="inlineStr">
        <is>
          <t>PAGADO</t>
        </is>
      </c>
      <c r="M219" s="71" t="inlineStr">
        <is>
          <t>PAGADO</t>
        </is>
      </c>
      <c r="N219" s="71" t="inlineStr">
        <is>
          <t>PAGADO</t>
        </is>
      </c>
      <c r="O219" s="71" t="inlineStr">
        <is>
          <t>PAGADO</t>
        </is>
      </c>
      <c r="P219" s="71" t="inlineStr">
        <is>
          <t>PAGADO</t>
        </is>
      </c>
      <c r="Q219" s="71" t="inlineStr">
        <is>
          <t>PAGADO</t>
        </is>
      </c>
    </row>
    <row r="220">
      <c r="A220" s="71" t="n">
        <v>514</v>
      </c>
      <c r="B220" s="71" t="inlineStr">
        <is>
          <t>SANTOS ZAMORA YOLANDA</t>
        </is>
      </c>
      <c r="C220" s="70" t="n">
        <v>1</v>
      </c>
      <c r="D220" s="71" t="inlineStr">
        <is>
          <t xml:space="preserve">15 PTE. NO. 1502 ENTRE 17 Y 19 SUR </t>
        </is>
      </c>
      <c r="E220" s="71" t="n">
        <v>2019</v>
      </c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1" t="n"/>
      <c r="O220" s="71" t="n"/>
      <c r="P220" s="71" t="n"/>
      <c r="Q220" s="71" t="n"/>
    </row>
    <row r="221">
      <c r="A221" s="71" t="n">
        <v>515</v>
      </c>
      <c r="B221" s="71" t="inlineStr">
        <is>
          <t xml:space="preserve">SILVA FLORES MARIA LUISA </t>
        </is>
      </c>
      <c r="C221" s="70" t="n">
        <v>3</v>
      </c>
      <c r="D221" s="71" t="inlineStr">
        <is>
          <t xml:space="preserve">PRIVADA 7 SUR Y 13 SUR </t>
        </is>
      </c>
      <c r="E221" s="71" t="n">
        <v>2019</v>
      </c>
      <c r="F221" s="71" t="inlineStr">
        <is>
          <t>PAGADO 3</t>
        </is>
      </c>
      <c r="G221" s="71" t="inlineStr">
        <is>
          <t>PAGADO 3</t>
        </is>
      </c>
      <c r="H221" s="71" t="inlineStr">
        <is>
          <t>PAGADO 3</t>
        </is>
      </c>
      <c r="I221" s="71" t="inlineStr">
        <is>
          <t>PAGADO 3</t>
        </is>
      </c>
      <c r="J221" s="71" t="inlineStr">
        <is>
          <t>PAGADO 3</t>
        </is>
      </c>
      <c r="K221" s="71" t="inlineStr">
        <is>
          <t>PAGADO 3</t>
        </is>
      </c>
      <c r="L221" s="71" t="inlineStr">
        <is>
          <t>PAGADO 3</t>
        </is>
      </c>
      <c r="M221" s="71" t="inlineStr">
        <is>
          <t>PAGADO 3</t>
        </is>
      </c>
      <c r="N221" s="71" t="inlineStr">
        <is>
          <t>PAGADO 3</t>
        </is>
      </c>
      <c r="O221" s="71" t="inlineStr">
        <is>
          <t>PAGADO 3</t>
        </is>
      </c>
      <c r="P221" s="71" t="inlineStr">
        <is>
          <t>PAGADO 3</t>
        </is>
      </c>
      <c r="Q221" s="71" t="inlineStr">
        <is>
          <t>PAGADO 3</t>
        </is>
      </c>
    </row>
    <row r="222">
      <c r="A222" s="71" t="n">
        <v>520</v>
      </c>
      <c r="B222" s="71" t="inlineStr">
        <is>
          <t>TELLEZ GONZALEZ CARMEN</t>
        </is>
      </c>
      <c r="C222" s="70" t="n">
        <v>1</v>
      </c>
      <c r="D222" s="71" t="inlineStr">
        <is>
          <t>13 PTE. ENTRE 11 Y 13 SUR</t>
        </is>
      </c>
      <c r="E222" s="71" t="n">
        <v>2019</v>
      </c>
      <c r="F222" s="71" t="inlineStr">
        <is>
          <t>PAGADO</t>
        </is>
      </c>
      <c r="G222" s="71" t="inlineStr">
        <is>
          <t>PAGADO</t>
        </is>
      </c>
      <c r="H222" s="71" t="inlineStr">
        <is>
          <t>PAGADO</t>
        </is>
      </c>
      <c r="I222" s="71" t="n"/>
      <c r="J222" s="71" t="n"/>
      <c r="K222" s="71" t="n"/>
      <c r="L222" s="71" t="n"/>
      <c r="M222" s="71" t="n"/>
      <c r="N222" s="71" t="n"/>
      <c r="O222" s="71" t="n"/>
      <c r="P222" s="71" t="n"/>
      <c r="Q222" s="71" t="n"/>
    </row>
    <row r="223">
      <c r="A223" s="71" t="n">
        <v>522</v>
      </c>
      <c r="B223" s="71" t="inlineStr">
        <is>
          <t>TELLEZ ROMERO BENJAMIN</t>
        </is>
      </c>
      <c r="C223" s="70" t="n">
        <v>1</v>
      </c>
      <c r="D223" s="71" t="inlineStr">
        <is>
          <t>17 PTE. ENTRE 15 Y 17 PTE.</t>
        </is>
      </c>
      <c r="E223" s="71" t="n">
        <v>2019</v>
      </c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1" t="n"/>
      <c r="O223" s="71" t="n"/>
      <c r="P223" s="71" t="n"/>
      <c r="Q223" s="71" t="n"/>
      <c r="R223" s="93" t="inlineStr">
        <is>
          <t>PAGO 3 INASISTENCIAS</t>
        </is>
      </c>
    </row>
    <row r="224">
      <c r="A224" s="71" t="n">
        <v>523</v>
      </c>
      <c r="B224" s="71" t="inlineStr">
        <is>
          <t>TELLEZ ROMERO GENARO</t>
        </is>
      </c>
      <c r="C224" s="70" t="n">
        <v>1</v>
      </c>
      <c r="D224" s="71" t="inlineStr">
        <is>
          <t>17 PTE ENTRE 11 Y 13 SUR</t>
        </is>
      </c>
      <c r="E224" s="71" t="n">
        <v>2019</v>
      </c>
      <c r="F224" s="71" t="inlineStr">
        <is>
          <t>PAGADO</t>
        </is>
      </c>
      <c r="G224" s="71" t="inlineStr">
        <is>
          <t>PAGADO</t>
        </is>
      </c>
      <c r="H224" s="71" t="inlineStr">
        <is>
          <t>PAGADO</t>
        </is>
      </c>
      <c r="I224" s="71" t="inlineStr">
        <is>
          <t>PAGADO</t>
        </is>
      </c>
      <c r="J224" s="71" t="inlineStr">
        <is>
          <t>PAGADO</t>
        </is>
      </c>
      <c r="K224" s="71" t="inlineStr">
        <is>
          <t>PAGADO</t>
        </is>
      </c>
      <c r="L224" s="71" t="inlineStr">
        <is>
          <t>PAGADO</t>
        </is>
      </c>
      <c r="M224" s="71" t="n"/>
      <c r="N224" s="71" t="n"/>
      <c r="O224" s="71" t="n"/>
      <c r="P224" s="71" t="n"/>
      <c r="Q224" s="71" t="n"/>
    </row>
    <row r="225">
      <c r="A225" s="71" t="n">
        <v>524</v>
      </c>
      <c r="B225" s="71" t="inlineStr">
        <is>
          <t>TELLEZ RUIZ RICARDO</t>
        </is>
      </c>
      <c r="C225" s="70" t="n">
        <v>1</v>
      </c>
      <c r="D225" s="71" t="inlineStr">
        <is>
          <t>13 SUR ENTRE 15 Y 17 PTE.</t>
        </is>
      </c>
      <c r="E225" s="71" t="n">
        <v>2019</v>
      </c>
      <c r="F225" s="71" t="inlineStr">
        <is>
          <t>PAGADO</t>
        </is>
      </c>
      <c r="G225" s="71" t="inlineStr">
        <is>
          <t>PAGADO</t>
        </is>
      </c>
      <c r="H225" s="71" t="inlineStr">
        <is>
          <t>PAGADO</t>
        </is>
      </c>
      <c r="I225" s="71" t="inlineStr">
        <is>
          <t>PAGADO</t>
        </is>
      </c>
      <c r="J225" s="71" t="inlineStr">
        <is>
          <t>PAGADO</t>
        </is>
      </c>
      <c r="K225" s="71" t="inlineStr">
        <is>
          <t>PAGADO</t>
        </is>
      </c>
      <c r="L225" s="71" t="inlineStr">
        <is>
          <t>PAGADO</t>
        </is>
      </c>
      <c r="M225" s="71" t="n"/>
      <c r="N225" s="71" t="n"/>
      <c r="O225" s="71" t="n"/>
      <c r="P225" s="71" t="n"/>
      <c r="Q225" s="71" t="n"/>
    </row>
    <row r="226">
      <c r="A226" s="71" t="n">
        <v>526</v>
      </c>
      <c r="B226" s="71" t="inlineStr">
        <is>
          <t>TORAL MONTIEL GALDINO</t>
        </is>
      </c>
      <c r="C226" s="70" t="n">
        <v>1</v>
      </c>
      <c r="D226" s="71" t="inlineStr">
        <is>
          <t>11 SUR ENTRE 13 Y 15 PTE.</t>
        </is>
      </c>
      <c r="E226" s="71" t="n">
        <v>2019</v>
      </c>
      <c r="F226" s="71" t="inlineStr">
        <is>
          <t>PAGADO</t>
        </is>
      </c>
      <c r="G226" s="71" t="inlineStr">
        <is>
          <t>PAGADO</t>
        </is>
      </c>
      <c r="H226" s="71" t="inlineStr">
        <is>
          <t>PAGADO</t>
        </is>
      </c>
      <c r="I226" s="71" t="inlineStr">
        <is>
          <t>PAGADO</t>
        </is>
      </c>
      <c r="J226" s="71" t="inlineStr">
        <is>
          <t>PAGADO</t>
        </is>
      </c>
      <c r="K226" s="71" t="inlineStr">
        <is>
          <t>PAGADO</t>
        </is>
      </c>
      <c r="L226" s="71" t="inlineStr">
        <is>
          <t>PAGADO</t>
        </is>
      </c>
      <c r="M226" s="71" t="inlineStr">
        <is>
          <t>PAGADO</t>
        </is>
      </c>
      <c r="N226" s="71" t="inlineStr">
        <is>
          <t>PAGADO</t>
        </is>
      </c>
      <c r="O226" s="71" t="inlineStr">
        <is>
          <t>PAGADO</t>
        </is>
      </c>
      <c r="P226" s="71" t="inlineStr">
        <is>
          <t>PAGADO</t>
        </is>
      </c>
      <c r="Q226" s="71" t="inlineStr">
        <is>
          <t>PAGADO</t>
        </is>
      </c>
      <c r="R226" t="inlineStr">
        <is>
          <t>pagomult 2019</t>
        </is>
      </c>
    </row>
    <row r="227">
      <c r="A227" s="71" t="n">
        <v>527</v>
      </c>
      <c r="B227" s="71" t="inlineStr">
        <is>
          <t>TORAL MONTIEL JUAN</t>
        </is>
      </c>
      <c r="C227" s="70" t="n">
        <v>1</v>
      </c>
      <c r="D227" s="71" t="inlineStr">
        <is>
          <t>15 PTE. ENTRE 9 Y 11 SUR</t>
        </is>
      </c>
      <c r="E227" s="71" t="n">
        <v>2019</v>
      </c>
      <c r="F227" s="71" t="inlineStr">
        <is>
          <t>PAGADO</t>
        </is>
      </c>
      <c r="G227" s="71" t="inlineStr">
        <is>
          <t>PAGADO</t>
        </is>
      </c>
      <c r="H227" s="71" t="inlineStr">
        <is>
          <t>PAGADO</t>
        </is>
      </c>
      <c r="I227" s="71" t="inlineStr">
        <is>
          <t>PAGADO</t>
        </is>
      </c>
      <c r="J227" s="71" t="inlineStr">
        <is>
          <t>PAGADO</t>
        </is>
      </c>
      <c r="K227" s="71" t="inlineStr">
        <is>
          <t>PAGADO 2</t>
        </is>
      </c>
      <c r="L227" s="71" t="inlineStr">
        <is>
          <t>PAGADO 2</t>
        </is>
      </c>
      <c r="M227" s="71" t="inlineStr">
        <is>
          <t>PAGADO</t>
        </is>
      </c>
      <c r="N227" s="71" t="inlineStr">
        <is>
          <t>PAGADO</t>
        </is>
      </c>
      <c r="O227" s="71" t="inlineStr">
        <is>
          <t>PAGADO</t>
        </is>
      </c>
      <c r="P227" s="71" t="inlineStr">
        <is>
          <t>PAGADO</t>
        </is>
      </c>
      <c r="Q227" s="71" t="inlineStr">
        <is>
          <t>PAGADO</t>
        </is>
      </c>
    </row>
    <row r="228">
      <c r="A228" s="71" t="n">
        <v>528</v>
      </c>
      <c r="B228" s="71" t="inlineStr">
        <is>
          <t>TORAL MONTIEL OMAR</t>
        </is>
      </c>
      <c r="C228" s="70" t="n">
        <v>1</v>
      </c>
      <c r="D228" s="71" t="inlineStr">
        <is>
          <t xml:space="preserve">15 PTE. Y 9 SUR </t>
        </is>
      </c>
      <c r="E228" s="71" t="n">
        <v>2019</v>
      </c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1" t="n"/>
      <c r="O228" s="71" t="n"/>
      <c r="P228" s="71" t="n"/>
      <c r="Q228" s="71" t="n"/>
    </row>
    <row r="229">
      <c r="A229" s="71" t="n">
        <v>532</v>
      </c>
      <c r="B229" s="71" t="inlineStr">
        <is>
          <t>TREJO RODRIGUEZ ARACELI</t>
        </is>
      </c>
      <c r="C229" s="70" t="n"/>
      <c r="D229" s="71" t="inlineStr">
        <is>
          <t>11 SUR ENTRE 15 Y 17 PTE</t>
        </is>
      </c>
      <c r="E229" s="71" t="n">
        <v>2019</v>
      </c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1" t="n"/>
      <c r="O229" s="71" t="n"/>
      <c r="P229" s="71" t="n"/>
      <c r="Q229" s="71" t="n"/>
    </row>
    <row r="230">
      <c r="A230" s="71" t="n">
        <v>534</v>
      </c>
      <c r="B230" s="71" t="inlineStr">
        <is>
          <t>TREJO TRUJILLO SAMUEL</t>
        </is>
      </c>
      <c r="C230" s="70" t="n">
        <v>1</v>
      </c>
      <c r="D230" s="71" t="inlineStr">
        <is>
          <t>19 PTE. ENTRE 7 Y 9 SUR</t>
        </is>
      </c>
      <c r="E230" s="71" t="n">
        <v>2019</v>
      </c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1" t="n"/>
      <c r="O230" s="71" t="n"/>
      <c r="P230" s="71" t="n"/>
      <c r="Q230" s="71" t="n"/>
    </row>
    <row r="231">
      <c r="A231" s="71" t="n">
        <v>535</v>
      </c>
      <c r="B231" s="71" t="inlineStr">
        <is>
          <t>TRINIDAD AVELINO PETRA</t>
        </is>
      </c>
      <c r="C231" s="70" t="n">
        <v>1</v>
      </c>
      <c r="D231" s="71" t="inlineStr">
        <is>
          <t>13 PONIETEE NO 1508</t>
        </is>
      </c>
      <c r="E231" s="71" t="n">
        <v>2019</v>
      </c>
      <c r="F231" s="71" t="inlineStr">
        <is>
          <t>PAGADO</t>
        </is>
      </c>
      <c r="G231" s="71" t="inlineStr">
        <is>
          <t>PAGADO</t>
        </is>
      </c>
      <c r="H231" s="71" t="inlineStr">
        <is>
          <t>PAGADO</t>
        </is>
      </c>
      <c r="I231" s="71" t="inlineStr">
        <is>
          <t>PAGADO</t>
        </is>
      </c>
      <c r="J231" s="71" t="inlineStr">
        <is>
          <t>PAGADO</t>
        </is>
      </c>
      <c r="K231" s="71" t="inlineStr">
        <is>
          <t>PAGADO</t>
        </is>
      </c>
      <c r="L231" s="71" t="inlineStr">
        <is>
          <t>PAGADO</t>
        </is>
      </c>
      <c r="M231" s="71" t="inlineStr">
        <is>
          <t>PAGADO</t>
        </is>
      </c>
      <c r="N231" s="71" t="inlineStr">
        <is>
          <t>PAGADO</t>
        </is>
      </c>
      <c r="O231" s="71" t="inlineStr">
        <is>
          <t>PAGADO</t>
        </is>
      </c>
      <c r="P231" s="71" t="inlineStr">
        <is>
          <t>PAGADO</t>
        </is>
      </c>
      <c r="Q231" s="71" t="inlineStr">
        <is>
          <t>PAGADO</t>
        </is>
      </c>
    </row>
    <row r="232">
      <c r="A232" s="71" t="n">
        <v>539</v>
      </c>
      <c r="B232" s="71" t="inlineStr">
        <is>
          <t xml:space="preserve">GARCIA VILLAFAN  DIANA LAURA </t>
        </is>
      </c>
      <c r="C232" s="70" t="n"/>
      <c r="D232" s="71" t="inlineStr">
        <is>
          <t>15 PONIENTEE  710</t>
        </is>
      </c>
      <c r="E232" s="71" t="n">
        <v>2019</v>
      </c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1" t="n"/>
      <c r="O232" s="71" t="n"/>
      <c r="P232" s="71" t="n"/>
      <c r="Q232" s="71" t="n"/>
      <c r="R232" s="93" t="inlineStr">
        <is>
          <t>PAGA 4 ASISTENCIAS</t>
        </is>
      </c>
    </row>
    <row r="233">
      <c r="A233" s="77" t="n">
        <v>540</v>
      </c>
      <c r="B233" s="71" t="inlineStr">
        <is>
          <t>VALLADARES GONZALEZ PEDRO</t>
        </is>
      </c>
      <c r="C233" s="70" t="n">
        <v>2</v>
      </c>
      <c r="D233" s="71" t="inlineStr">
        <is>
          <t>9 SUR ESQ. 17 PTE.</t>
        </is>
      </c>
      <c r="E233" s="71" t="n">
        <v>2019</v>
      </c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1" t="n"/>
      <c r="O233" s="71" t="n"/>
      <c r="P233" s="71" t="n"/>
      <c r="Q233" s="71" t="n"/>
      <c r="R233" t="inlineStr">
        <is>
          <t>RST INSTSIAS 9 Y VACAS</t>
        </is>
      </c>
    </row>
    <row r="234">
      <c r="A234" s="71" t="n">
        <v>541</v>
      </c>
      <c r="B234" s="71" t="inlineStr">
        <is>
          <t xml:space="preserve">VALLADARES RODRIGUEZ GASPAR </t>
        </is>
      </c>
      <c r="C234" s="70" t="n">
        <v>1</v>
      </c>
      <c r="D234" s="71" t="inlineStr">
        <is>
          <t>9 SUR ESQ. 21 PTE.</t>
        </is>
      </c>
      <c r="E234" s="71" t="n">
        <v>2019</v>
      </c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1" t="n"/>
      <c r="O234" s="71" t="n"/>
      <c r="P234" s="71" t="n"/>
      <c r="Q234" s="71" t="n"/>
    </row>
    <row r="235">
      <c r="A235" s="71" t="n">
        <v>542</v>
      </c>
      <c r="B235" s="71" t="inlineStr">
        <is>
          <t>VALLADARES RODRIGUEZ JOSE  GUADALUPE</t>
        </is>
      </c>
      <c r="C235" s="70" t="n">
        <v>2</v>
      </c>
      <c r="D235" s="71" t="inlineStr">
        <is>
          <t xml:space="preserve">17 PTE. Y 9 SUR </t>
        </is>
      </c>
      <c r="E235" s="71" t="n">
        <v>2019</v>
      </c>
      <c r="F235" s="71" t="inlineStr">
        <is>
          <t>PAGADO 2</t>
        </is>
      </c>
      <c r="G235" s="71" t="inlineStr">
        <is>
          <t>PAGADO 2</t>
        </is>
      </c>
      <c r="H235" s="71" t="inlineStr">
        <is>
          <t>PAGADO 2</t>
        </is>
      </c>
      <c r="I235" s="71" t="inlineStr">
        <is>
          <t>PAGADO 2</t>
        </is>
      </c>
      <c r="J235" s="71" t="inlineStr">
        <is>
          <t>PAGADO 2</t>
        </is>
      </c>
      <c r="K235" s="71" t="inlineStr">
        <is>
          <t>PAGADO 2</t>
        </is>
      </c>
      <c r="L235" s="71" t="inlineStr">
        <is>
          <t>PAGADO 2</t>
        </is>
      </c>
      <c r="M235" s="71" t="inlineStr">
        <is>
          <t>PAGADO 2</t>
        </is>
      </c>
      <c r="N235" s="71" t="inlineStr">
        <is>
          <t>PAGADO 2</t>
        </is>
      </c>
      <c r="O235" s="71" t="inlineStr">
        <is>
          <t>PAGADO 2</t>
        </is>
      </c>
      <c r="P235" s="71" t="inlineStr">
        <is>
          <t>PAGADO 2</t>
        </is>
      </c>
      <c r="Q235" s="71" t="inlineStr">
        <is>
          <t>PAGADO 2</t>
        </is>
      </c>
    </row>
    <row r="236">
      <c r="A236" s="71" t="n">
        <v>543</v>
      </c>
      <c r="B236" s="71" t="inlineStr">
        <is>
          <t>VALLADARES RODRIGUEZ MARIO</t>
        </is>
      </c>
      <c r="C236" s="70" t="n">
        <v>1</v>
      </c>
      <c r="D236" s="71" t="inlineStr">
        <is>
          <t>11 SUR NO. 1510</t>
        </is>
      </c>
      <c r="E236" s="71" t="n">
        <v>2019</v>
      </c>
      <c r="F236" s="71" t="inlineStr">
        <is>
          <t>PAGADO</t>
        </is>
      </c>
      <c r="G236" s="71" t="inlineStr">
        <is>
          <t>PAGADO</t>
        </is>
      </c>
      <c r="H236" s="71" t="inlineStr">
        <is>
          <t>PAGADO</t>
        </is>
      </c>
      <c r="I236" s="71" t="inlineStr">
        <is>
          <t>PAGADO</t>
        </is>
      </c>
      <c r="J236" s="71" t="inlineStr">
        <is>
          <t>PAGADO</t>
        </is>
      </c>
      <c r="K236" s="71" t="inlineStr">
        <is>
          <t>PAGADO</t>
        </is>
      </c>
      <c r="L236" s="71" t="inlineStr">
        <is>
          <t>PAGADO</t>
        </is>
      </c>
      <c r="M236" s="71" t="inlineStr">
        <is>
          <t>PAGADO</t>
        </is>
      </c>
      <c r="N236" s="71" t="inlineStr">
        <is>
          <t>PAGADO</t>
        </is>
      </c>
      <c r="O236" s="71" t="inlineStr">
        <is>
          <t>PAGADO</t>
        </is>
      </c>
      <c r="P236" s="71" t="inlineStr">
        <is>
          <t>PAGADO</t>
        </is>
      </c>
      <c r="Q236" s="71" t="inlineStr">
        <is>
          <t>PAGADO</t>
        </is>
      </c>
    </row>
    <row r="237">
      <c r="A237" s="71" t="n">
        <v>544</v>
      </c>
      <c r="B237" s="71" t="inlineStr">
        <is>
          <t>VALLADARES RODRIGUEZ MAURICIO</t>
        </is>
      </c>
      <c r="C237" s="70" t="n">
        <v>1</v>
      </c>
      <c r="D237" s="71" t="inlineStr">
        <is>
          <t>11 SUR NO. 1510</t>
        </is>
      </c>
      <c r="E237" s="71" t="n">
        <v>2019</v>
      </c>
      <c r="F237" s="71" t="inlineStr">
        <is>
          <t>PAGADO</t>
        </is>
      </c>
      <c r="G237" s="71" t="inlineStr">
        <is>
          <t>PAGADO</t>
        </is>
      </c>
      <c r="H237" s="71" t="inlineStr">
        <is>
          <t>PAGADO</t>
        </is>
      </c>
      <c r="I237" s="71" t="inlineStr">
        <is>
          <t>PAGADO</t>
        </is>
      </c>
      <c r="J237" s="71" t="inlineStr">
        <is>
          <t>AGADO</t>
        </is>
      </c>
      <c r="K237" s="71" t="inlineStr">
        <is>
          <t>PAGADO</t>
        </is>
      </c>
      <c r="L237" s="71" t="inlineStr">
        <is>
          <t>PAGADO</t>
        </is>
      </c>
      <c r="M237" s="71" t="inlineStr">
        <is>
          <t>PAGADO</t>
        </is>
      </c>
      <c r="N237" s="71" t="inlineStr">
        <is>
          <t>PAGADO</t>
        </is>
      </c>
      <c r="O237" s="71" t="inlineStr">
        <is>
          <t>PAGADO</t>
        </is>
      </c>
      <c r="P237" s="71" t="inlineStr">
        <is>
          <t>PAGADO</t>
        </is>
      </c>
      <c r="Q237" s="71" t="inlineStr">
        <is>
          <t>PAGADO</t>
        </is>
      </c>
    </row>
    <row r="238">
      <c r="A238" s="71" t="n">
        <v>545</v>
      </c>
      <c r="B238" s="71" t="inlineStr">
        <is>
          <t>VALLADARES RODRIGUEZ MOISES</t>
        </is>
      </c>
      <c r="C238" s="70" t="n">
        <v>1</v>
      </c>
      <c r="D238" s="71" t="inlineStr">
        <is>
          <t>11 SUR Y 17 PTE</t>
        </is>
      </c>
      <c r="E238" s="71" t="n">
        <v>2019</v>
      </c>
      <c r="F238" s="71" t="inlineStr">
        <is>
          <t>PAGADO</t>
        </is>
      </c>
      <c r="G238" s="71" t="inlineStr">
        <is>
          <t>PAGADO</t>
        </is>
      </c>
      <c r="H238" s="71" t="inlineStr">
        <is>
          <t>PAGADO</t>
        </is>
      </c>
      <c r="I238" s="71" t="inlineStr">
        <is>
          <t>PAGADO</t>
        </is>
      </c>
      <c r="J238" s="71" t="inlineStr">
        <is>
          <t>PAGADO</t>
        </is>
      </c>
      <c r="K238" s="71" t="inlineStr">
        <is>
          <t>PAGADO</t>
        </is>
      </c>
      <c r="L238" s="71" t="inlineStr">
        <is>
          <t>PAGADO</t>
        </is>
      </c>
      <c r="M238" s="71" t="inlineStr">
        <is>
          <t>PAGADO</t>
        </is>
      </c>
      <c r="N238" s="71" t="inlineStr">
        <is>
          <t>PAGADO</t>
        </is>
      </c>
      <c r="O238" s="71" t="inlineStr">
        <is>
          <t>PAGADO</t>
        </is>
      </c>
      <c r="P238" s="71" t="inlineStr">
        <is>
          <t>PAGADO</t>
        </is>
      </c>
      <c r="Q238" s="71" t="inlineStr">
        <is>
          <t>PAGADO</t>
        </is>
      </c>
    </row>
    <row r="239">
      <c r="A239" s="71" t="n">
        <v>546</v>
      </c>
      <c r="B239" s="71" t="inlineStr">
        <is>
          <t>VALLADARES RODRIGUEZ MOISES HIJO</t>
        </is>
      </c>
      <c r="C239" s="70" t="n"/>
      <c r="D239" s="71" t="inlineStr">
        <is>
          <t>17 SUR ENTRE 15 Y 17 PTE.</t>
        </is>
      </c>
      <c r="E239" s="71" t="n">
        <v>2019</v>
      </c>
      <c r="F239" s="71" t="inlineStr">
        <is>
          <t>PAGADO</t>
        </is>
      </c>
      <c r="G239" s="71" t="inlineStr">
        <is>
          <t>PAGADO</t>
        </is>
      </c>
      <c r="H239" s="71" t="inlineStr">
        <is>
          <t>PAGADO</t>
        </is>
      </c>
      <c r="I239" s="71" t="inlineStr">
        <is>
          <t>PAGADO</t>
        </is>
      </c>
      <c r="J239" s="71" t="inlineStr">
        <is>
          <t>PAGADO</t>
        </is>
      </c>
      <c r="K239" s="71" t="inlineStr">
        <is>
          <t>PAGADO</t>
        </is>
      </c>
      <c r="L239" s="71" t="inlineStr">
        <is>
          <t>PAGADO</t>
        </is>
      </c>
      <c r="M239" s="71" t="inlineStr">
        <is>
          <t>PAGADO</t>
        </is>
      </c>
      <c r="N239" s="71" t="inlineStr">
        <is>
          <t>PAGADO</t>
        </is>
      </c>
      <c r="O239" s="71" t="inlineStr">
        <is>
          <t>PAGADO</t>
        </is>
      </c>
      <c r="P239" s="71" t="inlineStr">
        <is>
          <t>PAGADO</t>
        </is>
      </c>
      <c r="Q239" s="71" t="inlineStr">
        <is>
          <t>PAGADO</t>
        </is>
      </c>
    </row>
    <row r="240">
      <c r="A240" s="71" t="n">
        <v>547</v>
      </c>
      <c r="B240" s="71" t="inlineStr">
        <is>
          <t>VALLADARES RODRIGUEZ SALVADOR</t>
        </is>
      </c>
      <c r="C240" s="70" t="n">
        <v>1</v>
      </c>
      <c r="D240" s="71" t="inlineStr">
        <is>
          <t>PTE. ENTRE 9 Y 11 SUR</t>
        </is>
      </c>
      <c r="E240" s="71" t="n">
        <v>2019</v>
      </c>
      <c r="F240" s="71" t="inlineStr">
        <is>
          <t>PAGADO</t>
        </is>
      </c>
      <c r="G240" s="71" t="inlineStr">
        <is>
          <t>PAGADO</t>
        </is>
      </c>
      <c r="H240" s="71" t="inlineStr">
        <is>
          <t>PAGADO</t>
        </is>
      </c>
      <c r="I240" s="71" t="inlineStr">
        <is>
          <t>PAGADO</t>
        </is>
      </c>
      <c r="J240" s="71" t="inlineStr">
        <is>
          <t>PAGADO</t>
        </is>
      </c>
      <c r="K240" s="71" t="inlineStr">
        <is>
          <t>PAGADO</t>
        </is>
      </c>
      <c r="L240" s="71" t="inlineStr">
        <is>
          <t>PAGADO</t>
        </is>
      </c>
      <c r="M240" s="71" t="inlineStr">
        <is>
          <t>PAGADO</t>
        </is>
      </c>
      <c r="N240" s="71" t="inlineStr">
        <is>
          <t>PAGADO</t>
        </is>
      </c>
      <c r="O240" s="71" t="inlineStr">
        <is>
          <t>PAGADO</t>
        </is>
      </c>
      <c r="P240" s="71" t="inlineStr">
        <is>
          <t>PAGADO</t>
        </is>
      </c>
      <c r="Q240" s="71" t="inlineStr">
        <is>
          <t>PAGADO</t>
        </is>
      </c>
    </row>
    <row r="241">
      <c r="A241" s="71" t="n">
        <v>548</v>
      </c>
      <c r="B241" s="71" t="inlineStr">
        <is>
          <t>VELAZQUEZ CASTILLO ESTELA</t>
        </is>
      </c>
      <c r="C241" s="70" t="n">
        <v>1</v>
      </c>
      <c r="D241" s="71" t="inlineStr">
        <is>
          <t xml:space="preserve">13 PTE. ENTRE 15 Y 17 SUR </t>
        </is>
      </c>
      <c r="E241" s="71" t="n">
        <v>2019</v>
      </c>
      <c r="F241" s="71" t="inlineStr">
        <is>
          <t>PAGADO</t>
        </is>
      </c>
      <c r="G241" s="71" t="inlineStr">
        <is>
          <t>PAGADO</t>
        </is>
      </c>
      <c r="H241" s="71" t="inlineStr">
        <is>
          <t>PAGADO</t>
        </is>
      </c>
      <c r="I241" s="71" t="inlineStr">
        <is>
          <t>PAGADO</t>
        </is>
      </c>
      <c r="J241" s="71" t="inlineStr">
        <is>
          <t>PAGADO</t>
        </is>
      </c>
      <c r="K241" s="71" t="inlineStr">
        <is>
          <t>PAGADO</t>
        </is>
      </c>
      <c r="L241" s="71" t="inlineStr">
        <is>
          <t>PAGADO</t>
        </is>
      </c>
      <c r="M241" s="71" t="inlineStr">
        <is>
          <t>PAGADO</t>
        </is>
      </c>
      <c r="N241" s="71" t="inlineStr">
        <is>
          <t>PAGADO</t>
        </is>
      </c>
      <c r="O241" s="71" t="inlineStr">
        <is>
          <t>PAGADO</t>
        </is>
      </c>
      <c r="P241" s="71" t="n"/>
      <c r="Q241" s="71" t="n"/>
    </row>
    <row r="242">
      <c r="A242" s="71" t="n">
        <v>549</v>
      </c>
      <c r="B242" s="71" t="inlineStr">
        <is>
          <t xml:space="preserve">ROSAS NOTARIO JUAN MANUEL </t>
        </is>
      </c>
      <c r="C242" s="70" t="n"/>
      <c r="D242" s="71" t="inlineStr">
        <is>
          <t>CALLE 15 SUR NO 1304 ENTRE 13 Y 15</t>
        </is>
      </c>
      <c r="E242" s="71" t="n">
        <v>2019</v>
      </c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1" t="n"/>
      <c r="O242" s="71" t="n"/>
      <c r="P242" s="71" t="n"/>
      <c r="Q242" s="71" t="n"/>
    </row>
    <row r="243">
      <c r="A243" s="71" t="n">
        <v>550</v>
      </c>
      <c r="B243" s="71" t="inlineStr">
        <is>
          <t>VARGAS VELAZQUEZ IRMA</t>
        </is>
      </c>
      <c r="C243" s="70" t="n">
        <v>1</v>
      </c>
      <c r="D243" s="71" t="inlineStr">
        <is>
          <t xml:space="preserve">13 PTE. ENTRE 15 Y 17 SUR </t>
        </is>
      </c>
      <c r="E243" s="71" t="n">
        <v>2019</v>
      </c>
      <c r="F243" s="71" t="inlineStr">
        <is>
          <t>PAGADO</t>
        </is>
      </c>
      <c r="G243" s="71" t="inlineStr">
        <is>
          <t>PAGADO</t>
        </is>
      </c>
      <c r="H243" s="71" t="inlineStr">
        <is>
          <t>PAGADO</t>
        </is>
      </c>
      <c r="I243" s="71" t="inlineStr">
        <is>
          <t>PAGADO</t>
        </is>
      </c>
      <c r="J243" s="71" t="inlineStr">
        <is>
          <t>PAGADO</t>
        </is>
      </c>
      <c r="K243" s="71" t="n"/>
      <c r="L243" s="71" t="n"/>
      <c r="M243" s="71" t="n"/>
      <c r="N243" s="71" t="n"/>
      <c r="O243" s="71" t="n"/>
      <c r="P243" s="71" t="n"/>
      <c r="Q243" s="71" t="n"/>
    </row>
    <row r="244">
      <c r="A244" s="71" t="n">
        <v>552</v>
      </c>
      <c r="B244" s="71" t="inlineStr">
        <is>
          <t>VERA GONZALEZ MARIO</t>
        </is>
      </c>
      <c r="C244" s="70" t="n">
        <v>1</v>
      </c>
      <c r="D244" s="71" t="inlineStr">
        <is>
          <t>11 PTE. ENTRE 15 Y 17 SUR</t>
        </is>
      </c>
      <c r="E244" s="71" t="n">
        <v>2019</v>
      </c>
      <c r="F244" s="71" t="inlineStr">
        <is>
          <t>PAGADO</t>
        </is>
      </c>
      <c r="G244" s="71" t="inlineStr">
        <is>
          <t>PAGADO</t>
        </is>
      </c>
      <c r="H244" s="71" t="inlineStr">
        <is>
          <t>PAGADO</t>
        </is>
      </c>
      <c r="I244" s="71" t="inlineStr">
        <is>
          <t>PAGADO</t>
        </is>
      </c>
      <c r="J244" s="71" t="inlineStr">
        <is>
          <t>PAGAO</t>
        </is>
      </c>
      <c r="K244" s="71" t="inlineStr">
        <is>
          <t>PAGAADO</t>
        </is>
      </c>
      <c r="L244" s="71" t="inlineStr">
        <is>
          <t>PAGADO</t>
        </is>
      </c>
      <c r="M244" s="71" t="inlineStr">
        <is>
          <t>PAGAADO</t>
        </is>
      </c>
      <c r="N244" s="71" t="inlineStr">
        <is>
          <t>PAGADO</t>
        </is>
      </c>
      <c r="O244" s="71" t="inlineStr">
        <is>
          <t>PAGAADO</t>
        </is>
      </c>
      <c r="P244" s="71" t="inlineStr">
        <is>
          <t>PAGADO</t>
        </is>
      </c>
      <c r="Q244" s="71" t="inlineStr">
        <is>
          <t>PAGADO</t>
        </is>
      </c>
    </row>
    <row r="245">
      <c r="A245" s="71" t="n">
        <v>556</v>
      </c>
      <c r="B245" s="71" t="inlineStr">
        <is>
          <t>VILLAFAN LEON ARACELI</t>
        </is>
      </c>
      <c r="C245" s="70" t="n"/>
      <c r="D245" s="71" t="inlineStr">
        <is>
          <t>19 SUR ENTRE 15 Y 17 PTE.</t>
        </is>
      </c>
      <c r="E245" s="71" t="n">
        <v>2019</v>
      </c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1" t="n"/>
      <c r="O245" s="71" t="n"/>
      <c r="P245" s="71" t="n"/>
      <c r="Q245" s="71" t="n"/>
    </row>
    <row r="246">
      <c r="A246" s="71" t="n">
        <v>556</v>
      </c>
      <c r="B246" s="71" t="inlineStr">
        <is>
          <t>VILLAFAN LEON ARACELI</t>
        </is>
      </c>
      <c r="C246" s="70" t="n">
        <v>1</v>
      </c>
      <c r="D246" s="71" t="inlineStr">
        <is>
          <t>19 SUR ENTRE 15 Y 17 PTE.</t>
        </is>
      </c>
      <c r="E246" s="71" t="n">
        <v>2019</v>
      </c>
      <c r="F246" s="71" t="inlineStr">
        <is>
          <t>PAGADO</t>
        </is>
      </c>
      <c r="G246" s="71" t="inlineStr">
        <is>
          <t>PAGADO</t>
        </is>
      </c>
      <c r="H246" s="71" t="inlineStr">
        <is>
          <t>PAGADO</t>
        </is>
      </c>
      <c r="I246" s="71" t="inlineStr">
        <is>
          <t>PAGADO</t>
        </is>
      </c>
      <c r="J246" s="71" t="inlineStr">
        <is>
          <t>PAGADO</t>
        </is>
      </c>
      <c r="K246" s="71" t="inlineStr">
        <is>
          <t>PAGADO</t>
        </is>
      </c>
      <c r="L246" s="71" t="inlineStr">
        <is>
          <t>PAGADO</t>
        </is>
      </c>
      <c r="M246" s="71" t="inlineStr">
        <is>
          <t>PAGADO</t>
        </is>
      </c>
      <c r="N246" s="71" t="inlineStr">
        <is>
          <t>PAGADO</t>
        </is>
      </c>
      <c r="O246" s="71" t="inlineStr">
        <is>
          <t>PAGADO</t>
        </is>
      </c>
      <c r="P246" s="71" t="inlineStr">
        <is>
          <t>PAGADO</t>
        </is>
      </c>
      <c r="Q246" s="71" t="inlineStr">
        <is>
          <t>PAGADO</t>
        </is>
      </c>
    </row>
    <row r="247">
      <c r="A247" s="71" t="n">
        <v>557</v>
      </c>
      <c r="B247" s="71" t="inlineStr">
        <is>
          <t>VILLAFAN LEON CECILIA</t>
        </is>
      </c>
      <c r="C247" s="70" t="n"/>
      <c r="D247" s="71" t="inlineStr">
        <is>
          <t>19 SUR ENTRE 15 Y 17 PTE.</t>
        </is>
      </c>
      <c r="E247" s="71" t="n">
        <v>2019</v>
      </c>
      <c r="F247" s="71" t="inlineStr">
        <is>
          <t>PAGADO</t>
        </is>
      </c>
      <c r="G247" s="71" t="inlineStr">
        <is>
          <t>PAGADO</t>
        </is>
      </c>
      <c r="H247" s="71" t="inlineStr">
        <is>
          <t>PAGADO</t>
        </is>
      </c>
      <c r="I247" s="71" t="inlineStr">
        <is>
          <t>PAGADO</t>
        </is>
      </c>
      <c r="J247" s="71" t="inlineStr">
        <is>
          <t>PAGADO</t>
        </is>
      </c>
      <c r="K247" s="71" t="inlineStr">
        <is>
          <t>PAGADO</t>
        </is>
      </c>
      <c r="L247" s="71" t="inlineStr">
        <is>
          <t>PAGADO</t>
        </is>
      </c>
      <c r="M247" s="71" t="inlineStr">
        <is>
          <t>PAGADO</t>
        </is>
      </c>
      <c r="N247" s="71" t="inlineStr">
        <is>
          <t>PAGADO</t>
        </is>
      </c>
      <c r="O247" s="71" t="inlineStr">
        <is>
          <t>PAGADO</t>
        </is>
      </c>
      <c r="P247" s="71" t="inlineStr">
        <is>
          <t>PAGADO</t>
        </is>
      </c>
      <c r="Q247" s="71" t="inlineStr">
        <is>
          <t>PAGADO</t>
        </is>
      </c>
    </row>
    <row r="248">
      <c r="A248" s="71" t="n">
        <v>558</v>
      </c>
      <c r="B248" s="71" t="inlineStr">
        <is>
          <t>VILLAFAN LEON HURBANO DAVID</t>
        </is>
      </c>
      <c r="C248" s="70" t="n"/>
      <c r="D248" s="71" t="inlineStr">
        <is>
          <t>19 SUR 1504</t>
        </is>
      </c>
      <c r="E248" s="71" t="n">
        <v>2019</v>
      </c>
      <c r="F248" s="71" t="inlineStr">
        <is>
          <t>PAGADO</t>
        </is>
      </c>
      <c r="G248" s="71" t="inlineStr">
        <is>
          <t>PAGADO</t>
        </is>
      </c>
      <c r="H248" s="71" t="inlineStr">
        <is>
          <t>PAGADO</t>
        </is>
      </c>
      <c r="I248" s="71" t="inlineStr">
        <is>
          <t>PAGADO</t>
        </is>
      </c>
      <c r="J248" s="71" t="inlineStr">
        <is>
          <t>PAGADO</t>
        </is>
      </c>
      <c r="K248" s="71" t="inlineStr">
        <is>
          <t>PAGADO</t>
        </is>
      </c>
      <c r="L248" s="71" t="inlineStr">
        <is>
          <t>PAGADO</t>
        </is>
      </c>
      <c r="M248" s="71" t="inlineStr">
        <is>
          <t>PAGADO</t>
        </is>
      </c>
      <c r="N248" s="71" t="inlineStr">
        <is>
          <t>PAGADO</t>
        </is>
      </c>
      <c r="O248" s="71" t="n"/>
      <c r="P248" s="71" t="n"/>
      <c r="Q248" s="71" t="n"/>
    </row>
    <row r="249">
      <c r="A249" s="71" t="n">
        <v>559</v>
      </c>
      <c r="B249" s="71" t="inlineStr">
        <is>
          <t xml:space="preserve">VILLAFAN LEON ORLANDO DAVID </t>
        </is>
      </c>
      <c r="C249" s="70" t="n">
        <v>3</v>
      </c>
      <c r="D249" s="71" t="inlineStr">
        <is>
          <t>17 SUR ENTRE 15 Y 17 PTE.</t>
        </is>
      </c>
      <c r="E249" s="71" t="n">
        <v>2019</v>
      </c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1" t="n"/>
      <c r="O249" s="71" t="n"/>
      <c r="P249" s="71" t="n"/>
      <c r="Q249" s="71" t="n"/>
    </row>
    <row r="250">
      <c r="A250" s="71" t="n">
        <v>560</v>
      </c>
      <c r="B250" s="71" t="inlineStr">
        <is>
          <t>VILLAFAN LEON OSCAR</t>
        </is>
      </c>
      <c r="C250" s="70" t="n">
        <v>1</v>
      </c>
      <c r="D250" s="71" t="inlineStr">
        <is>
          <t>19 SUR ENTRE 15 Y 17 PTE</t>
        </is>
      </c>
      <c r="E250" s="71" t="n">
        <v>2019</v>
      </c>
      <c r="F250" s="71" t="inlineStr">
        <is>
          <t>PAGADO</t>
        </is>
      </c>
      <c r="G250" s="71" t="inlineStr">
        <is>
          <t>PAGADO</t>
        </is>
      </c>
      <c r="H250" s="71" t="inlineStr">
        <is>
          <t>PAGADO</t>
        </is>
      </c>
      <c r="I250" s="71" t="inlineStr">
        <is>
          <t>PAGADO</t>
        </is>
      </c>
      <c r="J250" s="71" t="inlineStr">
        <is>
          <t>PAGADO</t>
        </is>
      </c>
      <c r="K250" s="71" t="inlineStr">
        <is>
          <t>PAGADO</t>
        </is>
      </c>
      <c r="L250" s="71" t="inlineStr">
        <is>
          <t>PAGADO</t>
        </is>
      </c>
      <c r="M250" s="71" t="inlineStr">
        <is>
          <t>PAGADO</t>
        </is>
      </c>
      <c r="N250" s="71" t="inlineStr">
        <is>
          <t>PAGADO</t>
        </is>
      </c>
      <c r="O250" s="71" t="inlineStr">
        <is>
          <t>PAGADO</t>
        </is>
      </c>
      <c r="P250" s="71" t="inlineStr">
        <is>
          <t>PAGADO</t>
        </is>
      </c>
      <c r="Q250" s="71" t="inlineStr">
        <is>
          <t>PAGADO</t>
        </is>
      </c>
    </row>
    <row r="251">
      <c r="A251" s="71" t="n">
        <v>561</v>
      </c>
      <c r="B251" s="71" t="inlineStr">
        <is>
          <t>VILLAFAN NIETO DAVID</t>
        </is>
      </c>
      <c r="C251" s="70" t="n">
        <v>4</v>
      </c>
      <c r="D251" s="71" t="inlineStr">
        <is>
          <t>19 SUR ENTRE 15 Y 17 PTE.</t>
        </is>
      </c>
      <c r="E251" s="71" t="n">
        <v>2019</v>
      </c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1" t="n"/>
      <c r="O251" s="71" t="n"/>
      <c r="P251" s="71" t="n"/>
      <c r="Q251" s="71" t="n"/>
    </row>
    <row r="252">
      <c r="A252" s="71" t="n">
        <v>562</v>
      </c>
      <c r="B252" s="71" t="inlineStr">
        <is>
          <t xml:space="preserve">VILLEGAS AVELINO ELIDET </t>
        </is>
      </c>
      <c r="C252" s="70" t="n">
        <v>1</v>
      </c>
      <c r="D252" s="71" t="inlineStr">
        <is>
          <t xml:space="preserve">21 PTE ENTRE 7 Y 9 SUR </t>
        </is>
      </c>
      <c r="E252" s="71" t="n">
        <v>2019</v>
      </c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1" t="n"/>
      <c r="O252" s="71" t="n"/>
      <c r="P252" s="71" t="n"/>
      <c r="Q252" s="71" t="n"/>
    </row>
    <row r="253">
      <c r="A253" s="71" t="n">
        <v>563</v>
      </c>
      <c r="B253" s="71" t="inlineStr">
        <is>
          <t>VILLEGAS NIÑO ANA LILIA</t>
        </is>
      </c>
      <c r="C253" s="78" t="n">
        <v>1</v>
      </c>
      <c r="D253" s="71" t="inlineStr">
        <is>
          <t>13 SUR ENTRE 15 Y 17 PTE.</t>
        </is>
      </c>
      <c r="E253" s="71" t="n">
        <v>2019</v>
      </c>
      <c r="F253" s="71" t="inlineStr">
        <is>
          <t>PAGADO</t>
        </is>
      </c>
      <c r="G253" s="71" t="inlineStr">
        <is>
          <t>PAGADO</t>
        </is>
      </c>
      <c r="H253" s="71" t="inlineStr">
        <is>
          <t>PAGADO</t>
        </is>
      </c>
      <c r="I253" s="71" t="inlineStr">
        <is>
          <t>PAGADO</t>
        </is>
      </c>
      <c r="J253" s="71" t="inlineStr">
        <is>
          <t>PAGADO</t>
        </is>
      </c>
      <c r="K253" s="71" t="inlineStr">
        <is>
          <t>PAGADO</t>
        </is>
      </c>
      <c r="L253" s="71" t="n"/>
      <c r="M253" s="71" t="n"/>
      <c r="N253" s="71" t="n"/>
      <c r="O253" s="71" t="n"/>
      <c r="P253" s="71" t="n"/>
      <c r="Q253" s="71" t="n"/>
    </row>
    <row r="254">
      <c r="A254" s="71" t="n">
        <v>564</v>
      </c>
      <c r="B254" s="71" t="inlineStr">
        <is>
          <t xml:space="preserve">VILLEGAS RODRIGUEZ MANUEL </t>
        </is>
      </c>
      <c r="C254" s="70" t="n">
        <v>1</v>
      </c>
      <c r="D254" s="71" t="inlineStr">
        <is>
          <t xml:space="preserve">13 PTE. ENTRE 13 Y 15 SUR </t>
        </is>
      </c>
      <c r="E254" s="71" t="n">
        <v>2019</v>
      </c>
      <c r="F254" s="71" t="inlineStr">
        <is>
          <t>PAGADO</t>
        </is>
      </c>
      <c r="G254" s="71" t="inlineStr">
        <is>
          <t>PAGADO</t>
        </is>
      </c>
      <c r="H254" s="71" t="inlineStr">
        <is>
          <t>PAGADO</t>
        </is>
      </c>
      <c r="I254" s="71" t="inlineStr">
        <is>
          <t>PAGADO</t>
        </is>
      </c>
      <c r="J254" s="71" t="inlineStr">
        <is>
          <t>PAGADO</t>
        </is>
      </c>
      <c r="K254" s="71" t="inlineStr">
        <is>
          <t>PAGADO</t>
        </is>
      </c>
      <c r="L254" s="71" t="inlineStr">
        <is>
          <t>PAGADO</t>
        </is>
      </c>
      <c r="M254" s="71" t="inlineStr">
        <is>
          <t>PPAGADO</t>
        </is>
      </c>
      <c r="N254" s="71" t="inlineStr">
        <is>
          <t>PAGADO</t>
        </is>
      </c>
      <c r="O254" s="71" t="inlineStr">
        <is>
          <t>PAGADO</t>
        </is>
      </c>
      <c r="P254" s="71" t="inlineStr">
        <is>
          <t>PAGADO</t>
        </is>
      </c>
      <c r="Q254" s="71" t="inlineStr">
        <is>
          <t>PAGADO</t>
        </is>
      </c>
    </row>
    <row r="255">
      <c r="A255" s="71" t="n">
        <v>565</v>
      </c>
      <c r="B255" s="71" t="inlineStr">
        <is>
          <t xml:space="preserve">ZAMORA ROSAS LAURA </t>
        </is>
      </c>
      <c r="C255" s="70" t="n">
        <v>1</v>
      </c>
      <c r="D255" s="71" t="inlineStr">
        <is>
          <t xml:space="preserve">17 PTE- ENTRE 7 Y 9 SUR </t>
        </is>
      </c>
      <c r="E255" s="71" t="n">
        <v>2019</v>
      </c>
      <c r="F255" s="71" t="inlineStr">
        <is>
          <t>PAGADO</t>
        </is>
      </c>
      <c r="G255" s="71" t="inlineStr">
        <is>
          <t>PAGADO</t>
        </is>
      </c>
      <c r="H255" s="71" t="inlineStr">
        <is>
          <t>PAGADO</t>
        </is>
      </c>
      <c r="I255" s="71" t="inlineStr">
        <is>
          <t>PAGADO</t>
        </is>
      </c>
      <c r="J255" s="71" t="inlineStr">
        <is>
          <t>PAGADO</t>
        </is>
      </c>
      <c r="K255" s="71" t="inlineStr">
        <is>
          <t>PAGADO</t>
        </is>
      </c>
      <c r="L255" s="71" t="n"/>
      <c r="M255" s="71" t="n"/>
      <c r="N255" s="71" t="n"/>
      <c r="O255" s="71" t="n"/>
      <c r="P255" s="71" t="n"/>
      <c r="Q255" s="71" t="n"/>
    </row>
    <row r="256">
      <c r="A256" s="71" t="n">
        <v>566</v>
      </c>
      <c r="B256" s="71" t="inlineStr">
        <is>
          <t>ZAYAGOS GUEVARA MIGUEL</t>
        </is>
      </c>
      <c r="C256" s="70" t="n">
        <v>2</v>
      </c>
      <c r="D256" s="71" t="inlineStr">
        <is>
          <t>17 SUR  ENTRE 17 PTEY CANAL</t>
        </is>
      </c>
      <c r="E256" s="71" t="n">
        <v>2019</v>
      </c>
      <c r="F256" s="71" t="inlineStr">
        <is>
          <t>PAGADO</t>
        </is>
      </c>
      <c r="G256" s="71" t="inlineStr">
        <is>
          <t>PAGADO</t>
        </is>
      </c>
      <c r="H256" s="71" t="inlineStr">
        <is>
          <t>PAGADO</t>
        </is>
      </c>
      <c r="I256" s="71" t="inlineStr">
        <is>
          <t>PAGADO</t>
        </is>
      </c>
      <c r="J256" s="71" t="inlineStr">
        <is>
          <t>PAGADO</t>
        </is>
      </c>
      <c r="K256" s="71" t="inlineStr">
        <is>
          <t>PAGADO</t>
        </is>
      </c>
      <c r="L256" s="71" t="inlineStr">
        <is>
          <t>PAGADO</t>
        </is>
      </c>
      <c r="M256" s="71" t="inlineStr">
        <is>
          <t>PAGADO</t>
        </is>
      </c>
      <c r="N256" s="71" t="inlineStr">
        <is>
          <t>PAGADO</t>
        </is>
      </c>
      <c r="O256" s="71" t="inlineStr">
        <is>
          <t>PAGADO</t>
        </is>
      </c>
      <c r="P256" s="71" t="inlineStr">
        <is>
          <t>PAGADO</t>
        </is>
      </c>
      <c r="Q256" s="71" t="inlineStr">
        <is>
          <t>PAGADO</t>
        </is>
      </c>
    </row>
    <row r="257">
      <c r="A257" s="71" t="n">
        <v>569</v>
      </c>
      <c r="B257" s="71" t="inlineStr">
        <is>
          <t xml:space="preserve">LUNA ABUNDIO LEOBARDO DE JESUS </t>
        </is>
      </c>
      <c r="C257" s="70" t="n"/>
      <c r="D257" s="71" t="inlineStr">
        <is>
          <t>19 SUR 15 Y 17 PTE</t>
        </is>
      </c>
      <c r="E257" s="71" t="n">
        <v>2019</v>
      </c>
      <c r="F257" s="71" t="inlineStr">
        <is>
          <t>PAGADO</t>
        </is>
      </c>
      <c r="G257" s="71" t="inlineStr">
        <is>
          <t>PAGADO</t>
        </is>
      </c>
      <c r="H257" s="71" t="inlineStr">
        <is>
          <t>PAGADO</t>
        </is>
      </c>
      <c r="I257" s="71" t="inlineStr">
        <is>
          <t>PAGADO</t>
        </is>
      </c>
      <c r="J257" s="71" t="inlineStr">
        <is>
          <t>PAGADO</t>
        </is>
      </c>
      <c r="K257" s="71" t="n"/>
      <c r="L257" s="71" t="n"/>
      <c r="M257" s="71" t="n"/>
      <c r="N257" s="71" t="n"/>
      <c r="O257" s="71" t="n"/>
      <c r="P257" s="71" t="n"/>
      <c r="Q257" s="71" t="n"/>
    </row>
    <row r="258">
      <c r="A258" s="71" t="n">
        <v>570</v>
      </c>
      <c r="B258" s="71" t="inlineStr">
        <is>
          <t xml:space="preserve">SANTOS COETO ADRIANA </t>
        </is>
      </c>
      <c r="C258" s="70" t="n"/>
      <c r="D258" s="71" t="inlineStr">
        <is>
          <t>13 PTE. NO. 1701</t>
        </is>
      </c>
      <c r="E258" s="71" t="n">
        <v>2019</v>
      </c>
      <c r="F258" s="71" t="inlineStr">
        <is>
          <t>PAGADO</t>
        </is>
      </c>
      <c r="G258" s="71" t="inlineStr">
        <is>
          <t>PAGADO</t>
        </is>
      </c>
      <c r="H258" s="71" t="inlineStr">
        <is>
          <t>PAGADO</t>
        </is>
      </c>
      <c r="I258" s="71" t="inlineStr">
        <is>
          <t>PAGADO</t>
        </is>
      </c>
      <c r="J258" s="71" t="inlineStr">
        <is>
          <t>PAGADO</t>
        </is>
      </c>
      <c r="K258" s="71" t="n"/>
      <c r="L258" s="71" t="n"/>
      <c r="M258" s="71" t="n"/>
      <c r="N258" s="71" t="n"/>
      <c r="O258" s="71" t="n"/>
      <c r="P258" s="71" t="n"/>
      <c r="Q258" s="71" t="n"/>
    </row>
    <row r="259">
      <c r="A259" s="71" t="n">
        <v>571</v>
      </c>
      <c r="B259" s="71" t="inlineStr">
        <is>
          <t>FERNANDEZ SANTOS MARIBEL</t>
        </is>
      </c>
      <c r="C259" s="70" t="n">
        <v>1</v>
      </c>
      <c r="D259" s="71" t="inlineStr">
        <is>
          <t>15 SUR 15 PTE 1311</t>
        </is>
      </c>
      <c r="E259" s="71" t="n">
        <v>2019</v>
      </c>
      <c r="F259" s="71" t="inlineStr">
        <is>
          <t>PAGADO</t>
        </is>
      </c>
      <c r="G259" s="71" t="inlineStr">
        <is>
          <t>PAGADO</t>
        </is>
      </c>
      <c r="H259" s="71" t="inlineStr">
        <is>
          <t>PAGADO</t>
        </is>
      </c>
      <c r="I259" s="71" t="inlineStr">
        <is>
          <t>PAGADO</t>
        </is>
      </c>
      <c r="J259" s="71" t="inlineStr">
        <is>
          <t>PAGADO</t>
        </is>
      </c>
      <c r="K259" s="71" t="inlineStr">
        <is>
          <t>PAGADO</t>
        </is>
      </c>
      <c r="L259" s="71" t="inlineStr">
        <is>
          <t>PAGADO</t>
        </is>
      </c>
      <c r="M259" s="71" t="inlineStr">
        <is>
          <t>PAGADO</t>
        </is>
      </c>
      <c r="N259" s="71" t="inlineStr">
        <is>
          <t>PAGADO</t>
        </is>
      </c>
      <c r="O259" s="71" t="inlineStr">
        <is>
          <t>PAGADO</t>
        </is>
      </c>
      <c r="P259" s="71" t="inlineStr">
        <is>
          <t>PAGADO</t>
        </is>
      </c>
      <c r="Q259" s="71" t="inlineStr">
        <is>
          <t>PAGADO</t>
        </is>
      </c>
    </row>
    <row r="260">
      <c r="A260" s="71" t="n">
        <v>573</v>
      </c>
      <c r="B260" s="71" t="inlineStr">
        <is>
          <t>ISLAS SANTOS JORGE</t>
        </is>
      </c>
      <c r="C260" s="70" t="n"/>
      <c r="D260" s="71" t="inlineStr">
        <is>
          <t xml:space="preserve">CALLE 15 PONIENTEE NO. 17 SUR </t>
        </is>
      </c>
      <c r="E260" s="71" t="n">
        <v>2019</v>
      </c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1" t="n"/>
      <c r="O260" s="71" t="n"/>
      <c r="P260" s="71" t="n"/>
      <c r="Q260" s="71" t="n"/>
      <c r="R260" s="93" t="inlineStr">
        <is>
          <t>PAGA 9 INASISTENCIAS</t>
        </is>
      </c>
    </row>
    <row r="261">
      <c r="A261" s="71" t="n">
        <v>576</v>
      </c>
      <c r="B261" s="71" t="inlineStr">
        <is>
          <t>CEVADA DE LOS SANTOS FERNANDO</t>
        </is>
      </c>
      <c r="C261" s="70" t="n"/>
      <c r="D261" s="71" t="inlineStr">
        <is>
          <t>AV 17 P0T SN SAN ANTONIO</t>
        </is>
      </c>
      <c r="E261" s="71" t="n">
        <v>2019</v>
      </c>
      <c r="F261" s="71" t="inlineStr">
        <is>
          <t>PAGADO</t>
        </is>
      </c>
      <c r="G261" s="71" t="inlineStr">
        <is>
          <t>PAGADO</t>
        </is>
      </c>
      <c r="H261" s="71" t="inlineStr">
        <is>
          <t>PAGADO</t>
        </is>
      </c>
      <c r="I261" s="71" t="inlineStr">
        <is>
          <t>PAGADO</t>
        </is>
      </c>
      <c r="J261" s="71" t="inlineStr">
        <is>
          <t>PAGADO</t>
        </is>
      </c>
      <c r="K261" s="71" t="inlineStr">
        <is>
          <t>PAGADO</t>
        </is>
      </c>
      <c r="L261" s="71" t="inlineStr">
        <is>
          <t>PAGADO</t>
        </is>
      </c>
      <c r="M261" s="71" t="inlineStr">
        <is>
          <t>PAGADO</t>
        </is>
      </c>
      <c r="N261" s="71" t="inlineStr">
        <is>
          <t>PAGADO</t>
        </is>
      </c>
      <c r="O261" s="71" t="inlineStr">
        <is>
          <t>PAGADO</t>
        </is>
      </c>
      <c r="P261" s="71" t="inlineStr">
        <is>
          <t>PAGADO</t>
        </is>
      </c>
      <c r="Q261" s="71" t="inlineStr">
        <is>
          <t>PAGADO</t>
        </is>
      </c>
    </row>
    <row r="262">
      <c r="A262" s="71" t="n">
        <v>578</v>
      </c>
      <c r="B262" s="71" t="inlineStr">
        <is>
          <t xml:space="preserve">PALACIOS ROMAN GALO JOEL </t>
        </is>
      </c>
      <c r="C262" s="70" t="n">
        <v>1</v>
      </c>
      <c r="D262" s="71" t="inlineStr">
        <is>
          <t>13 SUR 19 Y 21 PONIENTE  NO. 1908</t>
        </is>
      </c>
      <c r="E262" s="71" t="n">
        <v>2019</v>
      </c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1" t="n"/>
      <c r="O262" s="71" t="n"/>
      <c r="P262" s="71" t="n"/>
      <c r="Q262" s="71" t="n"/>
    </row>
    <row r="263">
      <c r="A263" s="71" t="n">
        <v>580</v>
      </c>
      <c r="B263" s="71" t="inlineStr">
        <is>
          <t>CADENA SANTOS SANDRA NELY</t>
        </is>
      </c>
      <c r="C263" s="70" t="n">
        <v>1</v>
      </c>
      <c r="D263" s="71" t="inlineStr">
        <is>
          <t>CALLE 15 PONIENTEE NO. 906</t>
        </is>
      </c>
      <c r="E263" s="71" t="n">
        <v>2019</v>
      </c>
      <c r="F263" s="71" t="inlineStr">
        <is>
          <t>PAGADO</t>
        </is>
      </c>
      <c r="G263" s="71" t="inlineStr">
        <is>
          <t>PAGADO</t>
        </is>
      </c>
      <c r="H263" s="71" t="inlineStr">
        <is>
          <t>PAGADO</t>
        </is>
      </c>
      <c r="I263" s="71" t="inlineStr">
        <is>
          <t>PAGADO</t>
        </is>
      </c>
      <c r="J263" s="71" t="inlineStr">
        <is>
          <t>PAGADO</t>
        </is>
      </c>
      <c r="K263" s="71" t="inlineStr">
        <is>
          <t>PAGADO</t>
        </is>
      </c>
      <c r="L263" s="71" t="inlineStr">
        <is>
          <t>PAGADO</t>
        </is>
      </c>
      <c r="M263" s="71" t="inlineStr">
        <is>
          <t>PAGADO</t>
        </is>
      </c>
      <c r="N263" s="71" t="inlineStr">
        <is>
          <t>PAGADO</t>
        </is>
      </c>
      <c r="O263" s="71" t="inlineStr">
        <is>
          <t>PAGADO</t>
        </is>
      </c>
      <c r="P263" s="71" t="inlineStr">
        <is>
          <t>PAGADO</t>
        </is>
      </c>
      <c r="Q263" s="71" t="inlineStr">
        <is>
          <t>PAGADO</t>
        </is>
      </c>
    </row>
    <row r="264">
      <c r="A264" s="71" t="n">
        <v>582</v>
      </c>
      <c r="B264" s="71" t="inlineStr">
        <is>
          <t xml:space="preserve">RODRIGUEZ GAMEZ LUIS GILBERTO </t>
        </is>
      </c>
      <c r="C264" s="70" t="n">
        <v>1</v>
      </c>
      <c r="D264" s="71" t="inlineStr">
        <is>
          <t xml:space="preserve">15 SUR ENTRE 15 Y 17 PONIENTE </t>
        </is>
      </c>
      <c r="E264" s="71" t="n">
        <v>2019</v>
      </c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1" t="n"/>
      <c r="O264" s="71" t="n"/>
      <c r="P264" s="71" t="n"/>
      <c r="Q264" s="71" t="n"/>
    </row>
    <row r="265">
      <c r="A265" s="71" t="n">
        <v>583</v>
      </c>
      <c r="B265" s="71" t="inlineStr">
        <is>
          <t xml:space="preserve">SANTOS GONZALEZ MIGUEL </t>
        </is>
      </c>
      <c r="C265" s="70" t="n"/>
      <c r="D265" s="71" t="inlineStr">
        <is>
          <t>17 PONIENTE NO. 1704</t>
        </is>
      </c>
      <c r="E265" s="71" t="n">
        <v>2019</v>
      </c>
      <c r="F265" s="71" t="inlineStr">
        <is>
          <t>PAGADO</t>
        </is>
      </c>
      <c r="G265" s="71" t="inlineStr">
        <is>
          <t>PAGADO</t>
        </is>
      </c>
      <c r="H265" s="71" t="inlineStr">
        <is>
          <t>PAGADO</t>
        </is>
      </c>
      <c r="I265" s="71" t="inlineStr">
        <is>
          <t>PAGADO</t>
        </is>
      </c>
      <c r="J265" s="71" t="inlineStr">
        <is>
          <t>PAGADO</t>
        </is>
      </c>
      <c r="K265" s="71" t="inlineStr">
        <is>
          <t>PAGADO</t>
        </is>
      </c>
      <c r="L265" s="71" t="n"/>
      <c r="M265" s="71" t="n"/>
      <c r="N265" s="71" t="n"/>
      <c r="O265" s="71" t="n"/>
      <c r="P265" s="71" t="n"/>
      <c r="Q265" s="71" t="n"/>
    </row>
    <row r="266">
      <c r="A266" s="71" t="n">
        <v>584</v>
      </c>
      <c r="B266" s="71" t="inlineStr">
        <is>
          <t>GARCIA LOPEZ ALEJANDRA</t>
        </is>
      </c>
      <c r="C266" s="70" t="n">
        <v>2</v>
      </c>
      <c r="D266" s="71" t="inlineStr">
        <is>
          <t xml:space="preserve">15 PONIENTE 7010 ENTRE  7 SUR Y 15 PONIENTE </t>
        </is>
      </c>
      <c r="E266" s="71" t="n">
        <v>2019</v>
      </c>
      <c r="F266" s="71" t="inlineStr">
        <is>
          <t>PAGADO</t>
        </is>
      </c>
      <c r="G266" s="71" t="inlineStr">
        <is>
          <t>PAGADO</t>
        </is>
      </c>
      <c r="H266" s="71" t="inlineStr">
        <is>
          <t>PAGADO</t>
        </is>
      </c>
      <c r="I266" s="71" t="inlineStr">
        <is>
          <t>PAGADO</t>
        </is>
      </c>
      <c r="J266" s="71" t="inlineStr">
        <is>
          <t>PAGADO</t>
        </is>
      </c>
      <c r="K266" s="71" t="inlineStr">
        <is>
          <t>PAGADO</t>
        </is>
      </c>
      <c r="L266" s="71" t="inlineStr">
        <is>
          <t>PAGADO</t>
        </is>
      </c>
      <c r="M266" s="71" t="inlineStr">
        <is>
          <t>PAGADO</t>
        </is>
      </c>
      <c r="N266" s="71" t="inlineStr">
        <is>
          <t>PAGADO</t>
        </is>
      </c>
      <c r="O266" s="71" t="inlineStr">
        <is>
          <t>PAGADO</t>
        </is>
      </c>
      <c r="P266" s="71" t="inlineStr">
        <is>
          <t>PAGADO</t>
        </is>
      </c>
      <c r="Q266" s="71" t="inlineStr">
        <is>
          <t>PAGADO</t>
        </is>
      </c>
    </row>
    <row r="267">
      <c r="A267" s="71" t="n">
        <v>585</v>
      </c>
      <c r="B267" s="71" t="inlineStr">
        <is>
          <t xml:space="preserve">ROSAS MOLINA DELFINO </t>
        </is>
      </c>
      <c r="C267" s="70" t="n"/>
      <c r="D267" s="71" t="inlineStr">
        <is>
          <t xml:space="preserve">17 PONIENTE </t>
        </is>
      </c>
      <c r="E267" s="71" t="n">
        <v>2019</v>
      </c>
      <c r="F267" s="71" t="inlineStr">
        <is>
          <t>PAGADO</t>
        </is>
      </c>
      <c r="G267" s="71" t="inlineStr">
        <is>
          <t>PAGADO</t>
        </is>
      </c>
      <c r="H267" s="71" t="inlineStr">
        <is>
          <t>PAGADO</t>
        </is>
      </c>
      <c r="I267" s="71" t="inlineStr">
        <is>
          <t>PAAGADO</t>
        </is>
      </c>
      <c r="J267" s="71" t="inlineStr">
        <is>
          <t>PAGAO</t>
        </is>
      </c>
      <c r="K267" s="71" t="inlineStr">
        <is>
          <t>PAGADO</t>
        </is>
      </c>
      <c r="L267" s="71" t="inlineStr">
        <is>
          <t>PAGADO</t>
        </is>
      </c>
      <c r="M267" s="71" t="inlineStr">
        <is>
          <t>PAGADO</t>
        </is>
      </c>
      <c r="N267" s="71" t="inlineStr">
        <is>
          <t>PAGADO</t>
        </is>
      </c>
      <c r="O267" s="71" t="inlineStr">
        <is>
          <t>PAGADO</t>
        </is>
      </c>
      <c r="P267" s="71" t="inlineStr">
        <is>
          <t>PAGADO</t>
        </is>
      </c>
      <c r="Q267" s="71" t="inlineStr">
        <is>
          <t>PAGADO</t>
        </is>
      </c>
    </row>
    <row r="268">
      <c r="A268" s="71" t="n">
        <v>587</v>
      </c>
      <c r="B268" s="71" t="inlineStr">
        <is>
          <t>ARENAS GONZALEZ IVONE</t>
        </is>
      </c>
      <c r="C268" s="70" t="n">
        <v>1</v>
      </c>
      <c r="D268" s="71" t="inlineStr">
        <is>
          <t xml:space="preserve">11 SUR  23 PONIENTE 2301 </t>
        </is>
      </c>
      <c r="E268" s="71" t="n">
        <v>2019</v>
      </c>
      <c r="F268" s="71" t="inlineStr">
        <is>
          <t>PAGADO</t>
        </is>
      </c>
      <c r="G268" s="71" t="inlineStr">
        <is>
          <t>PAGADO</t>
        </is>
      </c>
      <c r="H268" s="71" t="inlineStr">
        <is>
          <t>PAGADO</t>
        </is>
      </c>
      <c r="I268" s="71" t="inlineStr">
        <is>
          <t>PAGADO</t>
        </is>
      </c>
      <c r="J268" s="71" t="inlineStr">
        <is>
          <t>PAGADO</t>
        </is>
      </c>
      <c r="K268" s="71" t="inlineStr">
        <is>
          <t>PAGADO</t>
        </is>
      </c>
      <c r="L268" s="71" t="inlineStr">
        <is>
          <t>PAGADO</t>
        </is>
      </c>
      <c r="M268" s="71" t="inlineStr">
        <is>
          <t>PAGADO</t>
        </is>
      </c>
      <c r="N268" s="71" t="inlineStr">
        <is>
          <t>PAGADO</t>
        </is>
      </c>
      <c r="O268" s="71" t="inlineStr">
        <is>
          <t>PAGADO</t>
        </is>
      </c>
      <c r="P268" s="71" t="inlineStr">
        <is>
          <t>PAGADO</t>
        </is>
      </c>
      <c r="Q268" s="71" t="inlineStr">
        <is>
          <t>PAGADO</t>
        </is>
      </c>
    </row>
    <row r="269">
      <c r="A269" s="71" t="n">
        <v>588</v>
      </c>
      <c r="B269" s="71" t="inlineStr">
        <is>
          <t>GUERRERO GORGONIO MARIO</t>
        </is>
      </c>
      <c r="C269" s="70" t="n">
        <v>1</v>
      </c>
      <c r="D269" s="71" t="inlineStr">
        <is>
          <t xml:space="preserve">19 PONIENTE ENTRE 11 Y 13 SUR </t>
        </is>
      </c>
      <c r="E269" s="71" t="n">
        <v>2019</v>
      </c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71" t="n"/>
      <c r="P269" s="71" t="n"/>
      <c r="Q269" s="71" t="n"/>
    </row>
    <row r="270">
      <c r="A270" s="71" t="n">
        <v>589</v>
      </c>
      <c r="B270" s="71" t="inlineStr">
        <is>
          <t xml:space="preserve">LOPEZ SANTOS CARLOS </t>
        </is>
      </c>
      <c r="C270" s="70" t="n">
        <v>1</v>
      </c>
      <c r="D270" s="71" t="inlineStr">
        <is>
          <t xml:space="preserve">21 PONIENTEE  1104  ENTRE  11 Y 13 SUR </t>
        </is>
      </c>
      <c r="E270" s="71" t="n">
        <v>2019</v>
      </c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71" t="n"/>
      <c r="P270" s="71" t="n"/>
      <c r="Q270" s="71" t="n"/>
    </row>
    <row r="271">
      <c r="A271" s="71" t="n">
        <v>593</v>
      </c>
      <c r="B271" s="71" t="inlineStr">
        <is>
          <t>SANCHEZ VARGAS FERNANDA  MICHELLE</t>
        </is>
      </c>
      <c r="C271" s="70" t="n">
        <v>1</v>
      </c>
      <c r="D271" s="71" t="inlineStr">
        <is>
          <t xml:space="preserve">AV 21 PONIENTE NO 705 SAN ANTONIO </t>
        </is>
      </c>
      <c r="E271" s="71" t="n">
        <v>2019</v>
      </c>
      <c r="F271" s="71" t="inlineStr">
        <is>
          <t>PAGADO</t>
        </is>
      </c>
      <c r="G271" s="71" t="inlineStr">
        <is>
          <t>PAGADO</t>
        </is>
      </c>
      <c r="H271" s="71" t="inlineStr">
        <is>
          <t>PAGADO</t>
        </is>
      </c>
      <c r="I271" s="71" t="inlineStr">
        <is>
          <t>PAGADO</t>
        </is>
      </c>
      <c r="J271" s="71" t="inlineStr">
        <is>
          <t>PAGADO</t>
        </is>
      </c>
      <c r="K271" s="71" t="inlineStr">
        <is>
          <t>PAGADO</t>
        </is>
      </c>
      <c r="L271" s="71" t="inlineStr">
        <is>
          <t>PAGADO</t>
        </is>
      </c>
      <c r="M271" s="71" t="inlineStr">
        <is>
          <t>PAGADO</t>
        </is>
      </c>
      <c r="N271" s="71" t="inlineStr">
        <is>
          <t>PAGADO</t>
        </is>
      </c>
      <c r="O271" s="71" t="inlineStr">
        <is>
          <t>PAGADO</t>
        </is>
      </c>
      <c r="P271" s="71" t="inlineStr">
        <is>
          <t>PAGADO</t>
        </is>
      </c>
      <c r="Q271" s="71" t="inlineStr">
        <is>
          <t>PAGADO</t>
        </is>
      </c>
    </row>
    <row r="272">
      <c r="A272" s="71" t="n">
        <v>596</v>
      </c>
      <c r="B272" s="71" t="inlineStr">
        <is>
          <t>RODRIGUEZ VELEZ ALBERTO</t>
        </is>
      </c>
      <c r="C272" s="70" t="n"/>
      <c r="D272" s="71" t="inlineStr">
        <is>
          <t>15 PTE ESQ 19 SUR</t>
        </is>
      </c>
      <c r="E272" s="71" t="n">
        <v>2019</v>
      </c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71" t="n"/>
      <c r="P272" s="71" t="n"/>
      <c r="Q272" s="71" t="n"/>
    </row>
    <row r="273">
      <c r="A273" s="71" t="n">
        <v>597</v>
      </c>
      <c r="B273" s="71" t="inlineStr">
        <is>
          <t>MACHORRO MONTIEL RUBEN</t>
        </is>
      </c>
      <c r="C273" s="70" t="n"/>
      <c r="D273" s="71" t="inlineStr">
        <is>
          <t xml:space="preserve">11 SUR  23 PONIENTE 2301 </t>
        </is>
      </c>
      <c r="E273" s="71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1" t="n"/>
      <c r="O273" s="71" t="n"/>
      <c r="P273" s="71" t="n"/>
      <c r="Q273" s="71" t="n"/>
    </row>
    <row r="274">
      <c r="A274" s="71" t="n">
        <v>598</v>
      </c>
      <c r="B274" s="71" t="inlineStr">
        <is>
          <t>DE LOS ANGELES ISLAS JULIAN</t>
        </is>
      </c>
      <c r="C274" s="70" t="n"/>
      <c r="D274" s="71" t="inlineStr">
        <is>
          <t>11 SUR 1504</t>
        </is>
      </c>
      <c r="E274" s="71" t="n">
        <v>2019</v>
      </c>
      <c r="F274" s="71" t="inlineStr">
        <is>
          <t>PAGADO</t>
        </is>
      </c>
      <c r="G274" s="71" t="inlineStr">
        <is>
          <t>PAGADO</t>
        </is>
      </c>
      <c r="H274" s="71" t="inlineStr">
        <is>
          <t>PAGADO</t>
        </is>
      </c>
      <c r="I274" s="71" t="inlineStr">
        <is>
          <t>PAGADO</t>
        </is>
      </c>
      <c r="J274" s="71" t="inlineStr">
        <is>
          <t>PAGADO</t>
        </is>
      </c>
      <c r="K274" s="71" t="inlineStr">
        <is>
          <t>PAGADO</t>
        </is>
      </c>
      <c r="L274" s="71" t="n"/>
      <c r="M274" s="71" t="n"/>
      <c r="N274" s="71" t="n"/>
      <c r="O274" s="71" t="n"/>
      <c r="P274" s="71" t="n"/>
      <c r="Q274" s="71" t="n"/>
    </row>
    <row r="275">
      <c r="A275" s="71" t="n">
        <v>599</v>
      </c>
      <c r="B275" s="71" t="inlineStr">
        <is>
          <t>JOSE IGNACIO ROSAS NOTARIO</t>
        </is>
      </c>
      <c r="C275" s="70" t="n"/>
      <c r="D275" s="71" t="inlineStr">
        <is>
          <t>AV 15 PTE N.1115</t>
        </is>
      </c>
      <c r="E275" s="71" t="n">
        <v>2019</v>
      </c>
      <c r="F275" s="71" t="inlineStr">
        <is>
          <t>PAGADO</t>
        </is>
      </c>
      <c r="G275" s="71" t="inlineStr">
        <is>
          <t>PAGADO</t>
        </is>
      </c>
      <c r="H275" s="71" t="inlineStr">
        <is>
          <t>PAGADO</t>
        </is>
      </c>
      <c r="I275" s="71" t="inlineStr">
        <is>
          <t>PAGADO</t>
        </is>
      </c>
      <c r="J275" s="71" t="inlineStr">
        <is>
          <t>PAGADO</t>
        </is>
      </c>
      <c r="K275" s="71" t="inlineStr">
        <is>
          <t>PAGADO</t>
        </is>
      </c>
      <c r="L275" s="71" t="inlineStr">
        <is>
          <t>PAGADO</t>
        </is>
      </c>
      <c r="M275" s="71" t="inlineStr">
        <is>
          <t>PAGADO</t>
        </is>
      </c>
      <c r="N275" s="71" t="n"/>
      <c r="O275" s="71" t="n"/>
      <c r="P275" s="71" t="n"/>
      <c r="Q275" s="71" t="n"/>
    </row>
    <row r="276">
      <c r="A276" s="71" t="n">
        <v>601</v>
      </c>
      <c r="B276" s="71" t="inlineStr">
        <is>
          <t>LOPEZ SALAS FRANCISCO</t>
        </is>
      </c>
      <c r="C276" s="70" t="n"/>
      <c r="D276" s="71" t="inlineStr">
        <is>
          <t>7 SUR Y 15 PONIENTE</t>
        </is>
      </c>
      <c r="E276" s="71" t="n">
        <v>2019</v>
      </c>
      <c r="F276" s="71" t="inlineStr">
        <is>
          <t>PAGADO</t>
        </is>
      </c>
      <c r="G276" s="71" t="inlineStr">
        <is>
          <t>PAGADO</t>
        </is>
      </c>
      <c r="H276" s="71" t="inlineStr">
        <is>
          <t>PAGADO</t>
        </is>
      </c>
      <c r="I276" s="71" t="inlineStr">
        <is>
          <t>PAGADO</t>
        </is>
      </c>
      <c r="J276" s="71" t="inlineStr">
        <is>
          <t>PAGADO</t>
        </is>
      </c>
      <c r="K276" s="71" t="n"/>
      <c r="L276" s="71" t="n"/>
      <c r="M276" s="71" t="n"/>
      <c r="N276" s="71" t="n"/>
      <c r="O276" s="71" t="n"/>
      <c r="P276" s="71" t="n"/>
      <c r="Q276" s="71" t="n"/>
    </row>
    <row r="277">
      <c r="A277" s="71" t="n">
        <v>602</v>
      </c>
      <c r="B277" s="71" t="inlineStr">
        <is>
          <t>ALDUCIN CALDERON IVON</t>
        </is>
      </c>
      <c r="C277" s="70" t="n"/>
      <c r="D277" s="71" t="inlineStr">
        <is>
          <t>PRIVADA DE LA 7 SUR NO 703</t>
        </is>
      </c>
      <c r="E277" s="71" t="n">
        <v>2019</v>
      </c>
      <c r="F277" s="71" t="inlineStr">
        <is>
          <t>PAGADO</t>
        </is>
      </c>
      <c r="G277" s="71" t="inlineStr">
        <is>
          <t>PAGADO</t>
        </is>
      </c>
      <c r="H277" s="71" t="inlineStr">
        <is>
          <t>PAGADO</t>
        </is>
      </c>
      <c r="I277" s="71" t="inlineStr">
        <is>
          <t>PAGADO</t>
        </is>
      </c>
      <c r="J277" s="71" t="inlineStr">
        <is>
          <t>PAGADO</t>
        </is>
      </c>
      <c r="K277" s="71" t="inlineStr">
        <is>
          <t>PAGADO</t>
        </is>
      </c>
      <c r="L277" s="71" t="inlineStr">
        <is>
          <t>PAGADO</t>
        </is>
      </c>
      <c r="M277" s="71" t="inlineStr">
        <is>
          <t>PAGADO</t>
        </is>
      </c>
      <c r="N277" s="71" t="inlineStr">
        <is>
          <t>PAGADO</t>
        </is>
      </c>
      <c r="O277" s="71" t="inlineStr">
        <is>
          <t>PAGADO</t>
        </is>
      </c>
      <c r="P277" s="71" t="inlineStr">
        <is>
          <t>PAGADO</t>
        </is>
      </c>
      <c r="Q277" s="71" t="inlineStr">
        <is>
          <t>PAGADO</t>
        </is>
      </c>
    </row>
    <row r="278">
      <c r="A278" s="71" t="n">
        <v>603</v>
      </c>
      <c r="B278" s="71" t="inlineStr">
        <is>
          <t>CRUZ MACHORRO DIEGO ADRIAN</t>
        </is>
      </c>
      <c r="C278" s="70" t="n"/>
      <c r="D278" s="71" t="n"/>
      <c r="E278" s="71" t="n">
        <v>2019</v>
      </c>
      <c r="F278" s="71" t="inlineStr">
        <is>
          <t>PAGADO</t>
        </is>
      </c>
      <c r="G278" s="71" t="inlineStr">
        <is>
          <t>PAGADO</t>
        </is>
      </c>
      <c r="H278" s="71" t="inlineStr">
        <is>
          <t>PAGADO</t>
        </is>
      </c>
      <c r="I278" s="71" t="inlineStr">
        <is>
          <t>PAGADO</t>
        </is>
      </c>
      <c r="J278" s="71" t="inlineStr">
        <is>
          <t>PAGADO</t>
        </is>
      </c>
      <c r="K278" s="71" t="inlineStr">
        <is>
          <t>PAGADO</t>
        </is>
      </c>
      <c r="L278" s="71" t="inlineStr">
        <is>
          <t>PAGADO</t>
        </is>
      </c>
      <c r="M278" s="71" t="n"/>
      <c r="N278" s="71" t="n"/>
      <c r="O278" s="71" t="n"/>
      <c r="P278" s="71" t="n"/>
      <c r="Q278" s="71" t="n"/>
    </row>
    <row r="279">
      <c r="A279" s="71" t="n">
        <v>604</v>
      </c>
      <c r="B279" s="71" t="inlineStr">
        <is>
          <t xml:space="preserve">NIÑO ROMERO RUBEN </t>
        </is>
      </c>
      <c r="C279" s="70" t="n"/>
      <c r="D279" s="71" t="n"/>
      <c r="E279" s="71" t="n">
        <v>2019</v>
      </c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71" t="n"/>
      <c r="P279" s="71" t="n"/>
      <c r="Q279" s="71" t="n"/>
    </row>
    <row r="280">
      <c r="A280" s="71" t="n">
        <v>605</v>
      </c>
      <c r="B280" s="71" t="inlineStr">
        <is>
          <t>JOSE GUSTAVO CASTRO LUNA</t>
        </is>
      </c>
      <c r="C280" s="70" t="n"/>
      <c r="D280" s="71" t="inlineStr">
        <is>
          <t>13 PONIENTE NUM. 1109, BARRIO SAN ANTONIO</t>
        </is>
      </c>
      <c r="E280" s="71" t="n">
        <v>2019</v>
      </c>
      <c r="F280" s="71" t="n"/>
      <c r="G280" s="71" t="inlineStr">
        <is>
          <t>PAGADO</t>
        </is>
      </c>
      <c r="H280" s="71" t="inlineStr">
        <is>
          <t>PAGADO</t>
        </is>
      </c>
      <c r="I280" s="71" t="inlineStr">
        <is>
          <t>PAGADO</t>
        </is>
      </c>
      <c r="J280" s="71" t="inlineStr">
        <is>
          <t>PAGADO</t>
        </is>
      </c>
      <c r="K280" s="71" t="n"/>
      <c r="L280" s="71" t="n"/>
      <c r="M280" s="71" t="n"/>
      <c r="N280" s="71" t="n"/>
      <c r="O280" s="71" t="n"/>
      <c r="P280" s="71" t="n"/>
      <c r="Q280" s="71" t="n"/>
    </row>
    <row r="281">
      <c r="A281" s="71" t="n">
        <v>606</v>
      </c>
      <c r="B281" s="71" t="inlineStr">
        <is>
          <t>GEOVANNA GARCIA BRAMILLA</t>
        </is>
      </c>
      <c r="C281" s="70" t="n"/>
      <c r="D281" s="71" t="inlineStr">
        <is>
          <t>15 PONIENTE 710, BARRIO SAN ANTONIO.</t>
        </is>
      </c>
      <c r="E281" s="71" t="n">
        <v>2019</v>
      </c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71" t="n"/>
      <c r="P281" s="71" t="n"/>
      <c r="Q281" s="71" t="n"/>
    </row>
    <row r="282">
      <c r="A282" s="71" t="n">
        <v>607</v>
      </c>
      <c r="B282" s="71" t="inlineStr">
        <is>
          <t>IBAÑEZ LUNA GUADALUPE</t>
        </is>
      </c>
      <c r="C282" s="70" t="n"/>
      <c r="D282" s="71" t="inlineStr">
        <is>
          <t>CALLE 19 SUR 1511, SAN ANTONIO TECAMACHALCO.  PUE.</t>
        </is>
      </c>
      <c r="E282" s="71" t="n">
        <v>2019</v>
      </c>
      <c r="F282" s="71" t="n"/>
      <c r="G282" s="71" t="n"/>
      <c r="H282" s="71" t="inlineStr">
        <is>
          <t>PAGADO</t>
        </is>
      </c>
      <c r="I282" s="71" t="inlineStr">
        <is>
          <t>PAGADO</t>
        </is>
      </c>
      <c r="J282" s="71" t="inlineStr">
        <is>
          <t>PAGADO</t>
        </is>
      </c>
      <c r="K282" s="71" t="inlineStr">
        <is>
          <t>PAGADO</t>
        </is>
      </c>
      <c r="L282" s="71" t="n"/>
      <c r="M282" s="71" t="n"/>
      <c r="N282" s="71" t="n"/>
      <c r="O282" s="71" t="n"/>
      <c r="P282" s="71" t="n"/>
      <c r="Q282" s="71" t="n"/>
    </row>
    <row r="283">
      <c r="A283" s="71" t="n">
        <v>608</v>
      </c>
      <c r="B283" s="71" t="inlineStr">
        <is>
          <t>ALEXIS FERNANDEZ MARTINEZ</t>
        </is>
      </c>
      <c r="C283" s="70" t="n"/>
      <c r="D283" s="71" t="inlineStr">
        <is>
          <t>15 PONIENTE 17 SUR, SAN ANTONIO TECAMACHALCO</t>
        </is>
      </c>
      <c r="E283" s="71" t="n">
        <v>2019</v>
      </c>
      <c r="F283" s="71" t="n"/>
      <c r="G283" s="71" t="n"/>
      <c r="H283" s="71" t="inlineStr">
        <is>
          <t>PAGADO</t>
        </is>
      </c>
      <c r="I283" s="71" t="inlineStr">
        <is>
          <t>PAGADO</t>
        </is>
      </c>
      <c r="J283" s="71" t="n"/>
      <c r="K283" s="71" t="n"/>
      <c r="L283" s="71" t="n"/>
      <c r="M283" s="71" t="n"/>
      <c r="N283" s="71" t="n"/>
      <c r="O283" s="71" t="n"/>
      <c r="P283" s="71" t="n"/>
      <c r="Q283" s="71" t="n"/>
    </row>
    <row r="284">
      <c r="A284" s="71" t="n">
        <v>609</v>
      </c>
      <c r="B284" s="71" t="inlineStr">
        <is>
          <t>CANDIA ROSAS HECTOR</t>
        </is>
      </c>
      <c r="C284" s="70" t="n"/>
      <c r="D284" s="71" t="inlineStr">
        <is>
          <t>ENTRE LA 21 PONIENTE Y 7 SUR, SAN ANTONIO TECAMACHALCO</t>
        </is>
      </c>
      <c r="E284" s="71" t="n">
        <v>2019</v>
      </c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71" t="n"/>
      <c r="P284" s="71" t="n"/>
      <c r="Q284" s="71" t="n"/>
    </row>
    <row r="285">
      <c r="A285" s="71" t="n">
        <v>610</v>
      </c>
      <c r="B285" s="71" t="inlineStr">
        <is>
          <t>GARCIA ROMAN JUAN MANUEL</t>
        </is>
      </c>
      <c r="C285" s="70" t="n"/>
      <c r="D285" s="71" t="inlineStr">
        <is>
          <t>15 SUR # 1906</t>
        </is>
      </c>
      <c r="E285" s="71" t="n">
        <v>2019</v>
      </c>
      <c r="F285" s="71" t="n"/>
      <c r="G285" s="71" t="n"/>
      <c r="H285" s="71" t="inlineStr">
        <is>
          <t>PAGADO</t>
        </is>
      </c>
      <c r="I285" s="71" t="inlineStr">
        <is>
          <t>PAGADO</t>
        </is>
      </c>
      <c r="J285" s="71" t="inlineStr">
        <is>
          <t>PAGADO</t>
        </is>
      </c>
      <c r="K285" s="71" t="inlineStr">
        <is>
          <t>PAGADO</t>
        </is>
      </c>
      <c r="L285" s="71" t="n"/>
      <c r="M285" s="71" t="n"/>
      <c r="N285" s="71" t="n"/>
      <c r="O285" s="71" t="n"/>
      <c r="P285" s="71" t="n"/>
      <c r="Q285" s="71" t="n"/>
    </row>
    <row r="286">
      <c r="A286" s="71" t="n">
        <v>611</v>
      </c>
      <c r="B286" s="71" t="inlineStr">
        <is>
          <t>LETRAS SILVA JUAN IVAN</t>
        </is>
      </c>
      <c r="C286" s="70" t="n"/>
      <c r="D286" s="71" t="inlineStr">
        <is>
          <t>CALLE 17 SUR 1706, BARRIO SAN ANTONIO</t>
        </is>
      </c>
      <c r="E286" s="71" t="n">
        <v>2019</v>
      </c>
      <c r="F286" s="71" t="n"/>
      <c r="G286" s="71" t="n"/>
      <c r="H286" s="71" t="n"/>
      <c r="I286" s="71" t="n"/>
      <c r="J286" s="71" t="inlineStr">
        <is>
          <t>PAGADO</t>
        </is>
      </c>
      <c r="K286" s="71" t="inlineStr">
        <is>
          <t>PAGADO</t>
        </is>
      </c>
      <c r="L286" s="71" t="n"/>
      <c r="M286" s="71" t="n"/>
      <c r="N286" s="71" t="n"/>
      <c r="O286" s="71" t="n"/>
      <c r="P286" s="71" t="n"/>
      <c r="Q286" s="71" t="n"/>
    </row>
    <row r="287">
      <c r="A287" s="71" t="n">
        <v>612</v>
      </c>
      <c r="B287" s="71" t="inlineStr">
        <is>
          <t>BECERRA VALERIANO ALEXIS JOAQUIN</t>
        </is>
      </c>
      <c r="C287" s="70" t="n"/>
      <c r="D287" s="71" t="inlineStr">
        <is>
          <t>15 SUR JUNTO AL CANAL</t>
        </is>
      </c>
      <c r="E287" s="71" t="n">
        <v>2019</v>
      </c>
      <c r="F287" s="71" t="n"/>
      <c r="G287" s="71" t="n"/>
      <c r="H287" s="71" t="n"/>
      <c r="I287" s="71" t="n"/>
      <c r="J287" s="71" t="inlineStr">
        <is>
          <t>PAGADO</t>
        </is>
      </c>
      <c r="K287" s="71" t="inlineStr">
        <is>
          <t>PAGADO</t>
        </is>
      </c>
      <c r="L287" s="71" t="n"/>
      <c r="M287" s="71" t="n"/>
      <c r="N287" s="71" t="n"/>
      <c r="O287" s="71" t="n"/>
      <c r="P287" s="71" t="n"/>
      <c r="Q287" s="71" t="n"/>
    </row>
    <row r="288">
      <c r="A288" s="71" t="n">
        <v>613</v>
      </c>
      <c r="B288" s="71" t="inlineStr">
        <is>
          <t>ANGELES ISLAS CRUZ MARITZA</t>
        </is>
      </c>
      <c r="C288" s="70" t="n"/>
      <c r="D288" s="71" t="inlineStr">
        <is>
          <t>11 SUR 1504 BARRIO SN ANTONIO</t>
        </is>
      </c>
      <c r="E288" s="71" t="n">
        <v>2019</v>
      </c>
      <c r="F288" s="71" t="n"/>
      <c r="G288" s="71" t="n"/>
      <c r="H288" s="71" t="n"/>
      <c r="I288" s="71" t="n"/>
      <c r="J288" s="71" t="inlineStr">
        <is>
          <t>PAGADO</t>
        </is>
      </c>
      <c r="K288" s="71" t="inlineStr">
        <is>
          <t>PAGADO</t>
        </is>
      </c>
      <c r="L288" s="71" t="n"/>
      <c r="M288" s="71" t="n"/>
      <c r="N288" s="71" t="n"/>
      <c r="O288" s="71" t="n"/>
      <c r="P288" s="71" t="n"/>
      <c r="Q288" s="71" t="n"/>
    </row>
    <row r="289">
      <c r="A289" s="71" t="n">
        <v>614</v>
      </c>
      <c r="B289" s="71" t="inlineStr">
        <is>
          <t>ENRIQUEZ DE LA CRUZ ANA FERNANDA</t>
        </is>
      </c>
      <c r="C289" s="70" t="n"/>
      <c r="D289" s="71" t="inlineStr">
        <is>
          <t>11 PONIENTE #1506, BARRIO SN ANTONIO</t>
        </is>
      </c>
      <c r="E289" s="71" t="n">
        <v>2019</v>
      </c>
      <c r="F289" s="71" t="n"/>
      <c r="G289" s="71" t="n"/>
      <c r="H289" s="71" t="n"/>
      <c r="I289" s="71" t="n"/>
      <c r="J289" s="71" t="inlineStr">
        <is>
          <t>PAGADO</t>
        </is>
      </c>
      <c r="K289" s="71" t="n"/>
      <c r="L289" s="71" t="n"/>
      <c r="M289" s="71" t="n"/>
      <c r="N289" s="71" t="n"/>
      <c r="O289" s="71" t="n"/>
      <c r="P289" s="71" t="n"/>
      <c r="Q289" s="71" t="n"/>
    </row>
    <row r="290">
      <c r="A290" s="71" t="n">
        <v>615</v>
      </c>
      <c r="B290" s="71" t="inlineStr">
        <is>
          <t xml:space="preserve"> MENDEZ CLEMENTE VALETIN PASCUAL</t>
        </is>
      </c>
      <c r="C290" s="70" t="n"/>
      <c r="D290" s="71" t="inlineStr">
        <is>
          <t>CALLE 17 SUR 1704, BARRIO SAN ANTONIO</t>
        </is>
      </c>
      <c r="E290" s="71" t="n">
        <v>2019</v>
      </c>
      <c r="F290" s="71" t="inlineStr">
        <is>
          <t>PAGADO</t>
        </is>
      </c>
      <c r="G290" s="71" t="inlineStr">
        <is>
          <t>PAGADO</t>
        </is>
      </c>
      <c r="H290" s="71" t="inlineStr">
        <is>
          <t>PAGADO</t>
        </is>
      </c>
      <c r="I290" s="71" t="inlineStr">
        <is>
          <t>PAGADO</t>
        </is>
      </c>
      <c r="J290" s="71" t="inlineStr">
        <is>
          <t>PAGADO</t>
        </is>
      </c>
      <c r="K290" s="71" t="inlineStr">
        <is>
          <t>PAGADO</t>
        </is>
      </c>
      <c r="L290" s="71" t="inlineStr">
        <is>
          <t>PAGADO</t>
        </is>
      </c>
      <c r="M290" s="71" t="inlineStr">
        <is>
          <t>PAGADO</t>
        </is>
      </c>
      <c r="N290" s="71" t="inlineStr">
        <is>
          <t>PAGADO</t>
        </is>
      </c>
      <c r="O290" s="71" t="inlineStr">
        <is>
          <t>PAGADO</t>
        </is>
      </c>
      <c r="P290" s="71" t="inlineStr">
        <is>
          <t>PAGADO</t>
        </is>
      </c>
      <c r="Q290" s="71" t="inlineStr">
        <is>
          <t>PAGADO</t>
        </is>
      </c>
    </row>
  </sheetData>
  <mergeCells count="1">
    <mergeCell ref="A1:Q1"/>
  </mergeCells>
  <pageMargins left="0.25" right="0.25" top="0.75" bottom="0.75" header="0.3" footer="0.3"/>
  <pageSetup orientation="landscape" horizontalDpi="0" verticalDpi="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0"/>
  <sheetViews>
    <sheetView topLeftCell="A142" workbookViewId="0">
      <selection activeCell="S164" sqref="S164"/>
    </sheetView>
  </sheetViews>
  <sheetFormatPr baseColWidth="10" defaultColWidth="10.7109375" defaultRowHeight="15"/>
  <cols>
    <col width="6.5703125" customWidth="1" style="308" min="1" max="1"/>
    <col width="20.42578125" customWidth="1" style="308" min="2" max="2"/>
    <col width="11.85546875" customWidth="1" style="33" min="3" max="3"/>
    <col width="17.7109375" customWidth="1" style="308" min="4" max="4"/>
    <col width="5.140625" customWidth="1" style="308" min="5" max="5"/>
    <col width="5.42578125" customWidth="1" style="308" min="6" max="6"/>
    <col width="6.5703125" customWidth="1" style="308" min="7" max="7"/>
    <col width="5.42578125" customWidth="1" style="308" min="8" max="8"/>
    <col width="4.5703125" customWidth="1" style="308" min="9" max="9"/>
    <col width="5.42578125" customWidth="1" style="308" min="10" max="11"/>
    <col width="4.42578125" customWidth="1" style="308" min="12" max="12"/>
    <col width="5.5703125" customWidth="1" style="308" min="13" max="13"/>
    <col width="5" customWidth="1" style="308" min="14" max="14"/>
    <col width="4.28515625" customWidth="1" style="308" min="15" max="15"/>
    <col width="4.140625" customWidth="1" style="308" min="16" max="16"/>
    <col width="4.28515625" customWidth="1" style="308" min="17" max="17"/>
  </cols>
  <sheetData>
    <row r="1">
      <c r="A1" s="62" t="inlineStr">
        <is>
          <t>No. USUARIO</t>
        </is>
      </c>
      <c r="B1" s="61" t="inlineStr">
        <is>
          <t>NOMBRE</t>
        </is>
      </c>
      <c r="C1" s="57" t="n"/>
      <c r="D1" s="61" t="inlineStr">
        <is>
          <t>DIRECCION</t>
        </is>
      </c>
      <c r="E1" s="61" t="inlineStr">
        <is>
          <t>AÑO</t>
        </is>
      </c>
      <c r="F1" s="62" t="inlineStr">
        <is>
          <t>ENERO</t>
        </is>
      </c>
      <c r="G1" s="62" t="inlineStr">
        <is>
          <t>FEBRERO</t>
        </is>
      </c>
      <c r="H1" s="62" t="inlineStr">
        <is>
          <t>MARZO</t>
        </is>
      </c>
      <c r="I1" s="62" t="inlineStr">
        <is>
          <t>ABRIL</t>
        </is>
      </c>
      <c r="J1" s="62" t="inlineStr">
        <is>
          <t>MAYO</t>
        </is>
      </c>
      <c r="K1" s="62" t="inlineStr">
        <is>
          <t>JUNIO</t>
        </is>
      </c>
      <c r="L1" s="62" t="inlineStr">
        <is>
          <t>JULIO</t>
        </is>
      </c>
      <c r="M1" s="62" t="inlineStr">
        <is>
          <t>AGOSTO</t>
        </is>
      </c>
      <c r="N1" s="62" t="inlineStr">
        <is>
          <t>SEP</t>
        </is>
      </c>
      <c r="O1" s="62" t="inlineStr">
        <is>
          <t>OCT</t>
        </is>
      </c>
      <c r="P1" s="62" t="inlineStr">
        <is>
          <t>NOV</t>
        </is>
      </c>
      <c r="Q1" s="62" t="inlineStr">
        <is>
          <t>DIC</t>
        </is>
      </c>
    </row>
    <row r="2">
      <c r="A2" s="53" t="n">
        <v>62</v>
      </c>
      <c r="B2" s="55" t="inlineStr">
        <is>
          <t>BONILLA MUÑOZ HILDA</t>
        </is>
      </c>
      <c r="C2" s="58" t="inlineStr">
        <is>
          <t>CANCELADA</t>
        </is>
      </c>
      <c r="D2" s="53" t="inlineStr">
        <is>
          <t>9 SUR ENTRE 21 PTE Y CANAL</t>
        </is>
      </c>
      <c r="E2" s="53" t="n">
        <v>2010</v>
      </c>
      <c r="F2" s="53" t="inlineStr">
        <is>
          <t>CANCELADA</t>
        </is>
      </c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</row>
    <row r="3">
      <c r="A3" s="53" t="n">
        <v>311</v>
      </c>
      <c r="B3" s="42" t="inlineStr">
        <is>
          <t>PELAEZ JIMENEZ MARIA DEL CARMEN</t>
        </is>
      </c>
      <c r="C3" s="58" t="inlineStr">
        <is>
          <t>CANCELADA</t>
        </is>
      </c>
      <c r="D3" s="53" t="inlineStr">
        <is>
          <t>13 SUR ENTRE 19 Y 21 PTE.</t>
        </is>
      </c>
      <c r="E3" s="53" t="n">
        <v>2010</v>
      </c>
      <c r="F3" s="53" t="inlineStr">
        <is>
          <t>CANCELADA</t>
        </is>
      </c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</row>
    <row r="4">
      <c r="A4" s="53" t="n">
        <v>350</v>
      </c>
      <c r="B4" s="53" t="inlineStr">
        <is>
          <t>RODRIGUEZ GARCIA ALEJANDRO</t>
        </is>
      </c>
      <c r="C4" s="58" t="inlineStr">
        <is>
          <t>NO VIVE AQUÍ</t>
        </is>
      </c>
      <c r="D4" s="53" t="n"/>
      <c r="E4" s="53" t="n">
        <v>2010</v>
      </c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</row>
    <row r="5">
      <c r="A5" s="53" t="n">
        <v>551</v>
      </c>
      <c r="B5" s="53" t="inlineStr">
        <is>
          <t>VELEZ DAVILA JESUS</t>
        </is>
      </c>
      <c r="C5" s="58" t="inlineStr">
        <is>
          <t>CANCELADA</t>
        </is>
      </c>
      <c r="D5" s="53" t="inlineStr">
        <is>
          <t>DIAGONAL PREPA</t>
        </is>
      </c>
      <c r="E5" s="53" t="n">
        <v>2010</v>
      </c>
      <c r="F5" s="53" t="n"/>
      <c r="G5" s="53" t="n"/>
      <c r="H5" s="53" t="n"/>
      <c r="I5" s="53" t="n"/>
      <c r="J5" s="53" t="n"/>
      <c r="K5" s="53" t="n"/>
      <c r="L5" s="53" t="n"/>
      <c r="M5" s="53" t="inlineStr">
        <is>
          <t>ALTA</t>
        </is>
      </c>
      <c r="N5" s="53" t="n"/>
      <c r="O5" s="53" t="n"/>
      <c r="P5" s="53" t="n"/>
      <c r="Q5" s="53" t="n"/>
    </row>
    <row r="6">
      <c r="A6" s="53" t="n">
        <v>167</v>
      </c>
      <c r="B6" s="55" t="inlineStr">
        <is>
          <t xml:space="preserve">JIMENEZ ARISTA VICTOR ADAN </t>
        </is>
      </c>
      <c r="C6" s="58" t="inlineStr">
        <is>
          <t>CANCELADA</t>
        </is>
      </c>
      <c r="D6" s="53" t="inlineStr">
        <is>
          <t>9 SUR ENTRE 21 PTE Y CANAL</t>
        </is>
      </c>
      <c r="E6" s="53" t="n">
        <v>2011</v>
      </c>
      <c r="F6" s="53" t="inlineStr">
        <is>
          <t>CANCELADA</t>
        </is>
      </c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</row>
    <row r="7">
      <c r="A7" s="53" t="n">
        <v>272</v>
      </c>
      <c r="B7" s="42" t="inlineStr">
        <is>
          <t>MONTIEL VILLEGAS KARINA</t>
        </is>
      </c>
      <c r="C7" s="58" t="inlineStr">
        <is>
          <t>CORTADA</t>
        </is>
      </c>
      <c r="D7" s="53" t="inlineStr">
        <is>
          <t>13 SUR ENTRE 19 Y 21 PTE.</t>
        </is>
      </c>
      <c r="E7" s="53" t="n">
        <v>2011</v>
      </c>
      <c r="F7" s="53" t="inlineStr">
        <is>
          <t>CANCELADA</t>
        </is>
      </c>
      <c r="G7" s="53" t="inlineStr">
        <is>
          <t xml:space="preserve">PERO PAGO DE  ENERO  2011 A OCT DEL 2013 OJO REECIBO </t>
        </is>
      </c>
      <c r="H7" s="53" t="n"/>
      <c r="I7" s="53" t="n"/>
      <c r="J7" s="53" t="n"/>
      <c r="K7" s="53" t="n"/>
      <c r="L7" s="53" t="inlineStr">
        <is>
          <t>SU RECIBO ES POR LA CANTIDAD DE 1565 PESOS</t>
        </is>
      </c>
      <c r="M7" s="53" t="n"/>
      <c r="N7" s="53" t="n"/>
      <c r="O7" s="53" t="n"/>
      <c r="P7" s="53" t="n"/>
      <c r="Q7" s="53" t="n"/>
    </row>
    <row r="8" s="308">
      <c r="A8" s="53" t="n">
        <v>321</v>
      </c>
      <c r="B8" s="53" t="inlineStr">
        <is>
          <t>PELAEZ RIOS JOSEFINA</t>
        </is>
      </c>
      <c r="C8" s="62" t="inlineStr">
        <is>
          <t>CANCELADA</t>
        </is>
      </c>
      <c r="D8" s="53" t="inlineStr">
        <is>
          <t>17 SUR ENTRE 17 PTE Y CANAL</t>
        </is>
      </c>
      <c r="E8" s="53" t="n">
        <v>2011</v>
      </c>
      <c r="F8" s="53" t="inlineStr">
        <is>
          <t xml:space="preserve">PAGO  DE ENERO 2011 A JULIO 2016  </t>
        </is>
      </c>
      <c r="G8" s="53" t="n"/>
      <c r="H8" s="53" t="n"/>
      <c r="I8" s="53" t="inlineStr">
        <is>
          <t>CANCELADA</t>
        </is>
      </c>
      <c r="J8" s="53" t="n"/>
      <c r="K8" s="53" t="n"/>
      <c r="L8" s="53" t="n"/>
      <c r="M8" s="53" t="n"/>
      <c r="N8" s="53" t="n"/>
      <c r="O8" s="53" t="n"/>
      <c r="P8" s="53" t="n"/>
      <c r="Q8" s="53" t="n"/>
    </row>
    <row r="9">
      <c r="A9" s="53" t="n">
        <v>397</v>
      </c>
      <c r="B9" s="53" t="inlineStr">
        <is>
          <t>RODRIGUEZ TELLEZ JUAN</t>
        </is>
      </c>
      <c r="C9" s="58" t="inlineStr">
        <is>
          <t>CAMBIO DOMICILIO</t>
        </is>
      </c>
      <c r="D9" s="53" t="inlineStr">
        <is>
          <t>15 SUR ENTRE 13 Y 15 PTE.</t>
        </is>
      </c>
      <c r="E9" s="53" t="n">
        <v>2011</v>
      </c>
      <c r="F9" s="53" t="inlineStr">
        <is>
          <t>PAGADO</t>
        </is>
      </c>
      <c r="G9" s="53" t="inlineStr">
        <is>
          <t>PAGADO</t>
        </is>
      </c>
      <c r="H9" s="53" t="inlineStr">
        <is>
          <t>PAGADO</t>
        </is>
      </c>
      <c r="I9" s="53" t="inlineStr">
        <is>
          <t>PAGADO</t>
        </is>
      </c>
      <c r="J9" s="53" t="inlineStr">
        <is>
          <t>PAGADO</t>
        </is>
      </c>
      <c r="K9" s="53" t="n"/>
      <c r="L9" s="53" t="n"/>
      <c r="M9" s="53" t="n"/>
      <c r="N9" s="53" t="n"/>
      <c r="O9" s="53" t="n"/>
      <c r="P9" s="53" t="n"/>
      <c r="Q9" s="53" t="n"/>
    </row>
    <row r="10">
      <c r="A10" s="53" t="n">
        <v>553</v>
      </c>
      <c r="B10" s="53" t="inlineStr">
        <is>
          <t xml:space="preserve">VERA MORENO MARIA </t>
        </is>
      </c>
      <c r="C10" s="58" t="n"/>
      <c r="D10" s="53" t="inlineStr">
        <is>
          <t>15 ENTRE 13 Y 21 PTE.</t>
        </is>
      </c>
      <c r="E10" s="53" t="n">
        <v>2011</v>
      </c>
      <c r="F10" s="53" t="inlineStr">
        <is>
          <t>NUERA DE DOÑA PAULINA</t>
        </is>
      </c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</row>
    <row r="11">
      <c r="A11" s="53" t="n">
        <v>38</v>
      </c>
      <c r="B11" s="55" t="inlineStr">
        <is>
          <t>AVELINO OJEDA ABRAHAM</t>
        </is>
      </c>
      <c r="C11" s="58" t="inlineStr">
        <is>
          <t>CANCELADA</t>
        </is>
      </c>
      <c r="D11" s="53" t="inlineStr">
        <is>
          <t xml:space="preserve">9 SUR ENTRE 21 PTE </t>
        </is>
      </c>
      <c r="E11" s="53" t="n">
        <v>2012</v>
      </c>
      <c r="F11" s="53" t="inlineStr">
        <is>
          <t>CANCELADA</t>
        </is>
      </c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</row>
    <row r="12">
      <c r="A12" s="53" t="n">
        <v>338</v>
      </c>
      <c r="B12" s="42" t="inlineStr">
        <is>
          <t>REYES TELLES AMELIA</t>
        </is>
      </c>
      <c r="C12" s="58" t="inlineStr">
        <is>
          <t>CORTADA</t>
        </is>
      </c>
      <c r="D12" s="53" t="inlineStr">
        <is>
          <t>15 SUR ENTRE 13 Y 15 PTE.</t>
        </is>
      </c>
      <c r="E12" s="53" t="n">
        <v>2012</v>
      </c>
      <c r="F12" s="53" t="inlineStr">
        <is>
          <t>PAGADO</t>
        </is>
      </c>
      <c r="G12" s="53" t="inlineStr">
        <is>
          <t>PAGADO</t>
        </is>
      </c>
      <c r="H12" s="53" t="inlineStr">
        <is>
          <t>PAGADO</t>
        </is>
      </c>
      <c r="I12" s="53" t="inlineStr">
        <is>
          <t>PAGADO</t>
        </is>
      </c>
      <c r="J12" s="53" t="inlineStr">
        <is>
          <t>PAGADO</t>
        </is>
      </c>
      <c r="K12" s="53" t="inlineStr">
        <is>
          <t>PAGADO</t>
        </is>
      </c>
      <c r="L12" s="53" t="n"/>
      <c r="M12" s="53" t="n"/>
      <c r="N12" s="53" t="n"/>
      <c r="O12" s="53" t="n"/>
      <c r="P12" s="53" t="n"/>
      <c r="Q12" s="53" t="n"/>
    </row>
    <row r="13">
      <c r="A13" s="53" t="n">
        <v>579</v>
      </c>
      <c r="B13" s="53" t="inlineStr">
        <is>
          <t>RIOS REYES CYNAI</t>
        </is>
      </c>
      <c r="C13" s="58" t="n"/>
      <c r="D13" s="53" t="inlineStr">
        <is>
          <t>15 SUR 1304</t>
        </is>
      </c>
      <c r="E13" s="53" t="n">
        <v>2012</v>
      </c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</row>
    <row r="14">
      <c r="A14" s="53" t="n">
        <v>9</v>
      </c>
      <c r="B14" s="53" t="inlineStr">
        <is>
          <t>ABUNDIO RODRIGUEZ LUIS MANUEL</t>
        </is>
      </c>
      <c r="C14" s="58" t="inlineStr">
        <is>
          <t>CAMBIO DOMICILIO</t>
        </is>
      </c>
      <c r="D14" s="53" t="inlineStr">
        <is>
          <t xml:space="preserve">15 PTE. NO. 2006 ENT. 7 Y 9 SUR </t>
        </is>
      </c>
      <c r="E14" s="53" t="n">
        <v>2013</v>
      </c>
      <c r="F14" s="53" t="n"/>
      <c r="G14" s="53" t="n"/>
      <c r="H14" s="53" t="n"/>
      <c r="I14" s="53" t="n"/>
      <c r="J14" s="53" t="inlineStr">
        <is>
          <t>PAGADO</t>
        </is>
      </c>
      <c r="K14" s="53" t="inlineStr">
        <is>
          <t>PAGADO</t>
        </is>
      </c>
      <c r="L14" s="53" t="inlineStr">
        <is>
          <t>PAGADO</t>
        </is>
      </c>
      <c r="M14" s="53" t="inlineStr">
        <is>
          <t>PAGADO</t>
        </is>
      </c>
      <c r="N14" s="53" t="n"/>
      <c r="O14" s="53" t="n"/>
      <c r="P14" s="53" t="n"/>
      <c r="Q14" s="53" t="n"/>
    </row>
    <row r="15">
      <c r="A15" s="53" t="n">
        <v>94</v>
      </c>
      <c r="B15" s="53" t="inlineStr">
        <is>
          <t>CONTRERAS RODRIGUEZ ARACELI</t>
        </is>
      </c>
      <c r="C15" s="58" t="inlineStr">
        <is>
          <t>PAGANDO</t>
        </is>
      </c>
      <c r="D15" s="53" t="inlineStr">
        <is>
          <t>DIAGONAL PREPA</t>
        </is>
      </c>
      <c r="E15" s="53" t="n">
        <v>2013</v>
      </c>
      <c r="F15" s="53" t="inlineStr">
        <is>
          <t>PAGADO</t>
        </is>
      </c>
      <c r="G15" s="53" t="inlineStr">
        <is>
          <t>PAGADO</t>
        </is>
      </c>
      <c r="H15" s="53" t="inlineStr">
        <is>
          <t>PAGADO</t>
        </is>
      </c>
      <c r="I15" s="53" t="inlineStr">
        <is>
          <t>PAGADO</t>
        </is>
      </c>
      <c r="J15" s="53" t="inlineStr">
        <is>
          <t>PAGADO</t>
        </is>
      </c>
      <c r="K15" s="53" t="inlineStr">
        <is>
          <t>PAGADO</t>
        </is>
      </c>
      <c r="L15" s="53" t="inlineStr">
        <is>
          <t>PAGADO</t>
        </is>
      </c>
      <c r="M15" s="53" t="inlineStr">
        <is>
          <t>PAGADO</t>
        </is>
      </c>
      <c r="N15" s="53" t="inlineStr">
        <is>
          <t>PAGADO</t>
        </is>
      </c>
      <c r="O15" s="53" t="inlineStr">
        <is>
          <t>PAGADO</t>
        </is>
      </c>
      <c r="P15" s="53" t="inlineStr">
        <is>
          <t>PAGADO</t>
        </is>
      </c>
      <c r="Q15" s="53" t="inlineStr">
        <is>
          <t>PAGADO</t>
        </is>
      </c>
    </row>
    <row r="16">
      <c r="A16" s="53" t="n">
        <v>95</v>
      </c>
      <c r="B16" s="53" t="inlineStr">
        <is>
          <t>CONTRERAS RODRIGUEZ EUSTOLIO</t>
        </is>
      </c>
      <c r="C16" s="58" t="inlineStr">
        <is>
          <t>PAGADO</t>
        </is>
      </c>
      <c r="D16" s="53" t="inlineStr">
        <is>
          <t>DIAGONAL PREPA ESQ. 15 PTE.</t>
        </is>
      </c>
      <c r="E16" s="53" t="n">
        <v>2013</v>
      </c>
      <c r="F16" s="53" t="inlineStr">
        <is>
          <t>PAGADO</t>
        </is>
      </c>
      <c r="G16" s="53" t="inlineStr">
        <is>
          <t>PAGADO</t>
        </is>
      </c>
      <c r="H16" s="53" t="inlineStr">
        <is>
          <t>PAGADO</t>
        </is>
      </c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</row>
    <row r="17">
      <c r="A17" s="53" t="n">
        <v>299</v>
      </c>
      <c r="B17" s="42" t="inlineStr">
        <is>
          <t xml:space="preserve">OJEDA NOTARIO AGUSTIN </t>
        </is>
      </c>
      <c r="C17" s="58" t="inlineStr">
        <is>
          <t>CORTADA</t>
        </is>
      </c>
      <c r="D17" s="53" t="inlineStr">
        <is>
          <t>DIAGONAL PREPA</t>
        </is>
      </c>
      <c r="E17" s="53" t="n">
        <v>2013</v>
      </c>
      <c r="F17" s="53" t="inlineStr">
        <is>
          <t>PAGADO</t>
        </is>
      </c>
      <c r="G17" s="53" t="inlineStr">
        <is>
          <t>PAGADO</t>
        </is>
      </c>
      <c r="H17" s="53" t="inlineStr">
        <is>
          <t>PAGADO</t>
        </is>
      </c>
      <c r="I17" s="53" t="inlineStr">
        <is>
          <t>PAGADO</t>
        </is>
      </c>
      <c r="J17" s="53" t="inlineStr">
        <is>
          <t>PAGADO</t>
        </is>
      </c>
      <c r="K17" s="53" t="inlineStr">
        <is>
          <t>PAGADO</t>
        </is>
      </c>
      <c r="L17" s="53" t="inlineStr">
        <is>
          <t>PAGADO</t>
        </is>
      </c>
      <c r="M17" s="53" t="inlineStr">
        <is>
          <t>PAGADO</t>
        </is>
      </c>
      <c r="N17" s="53" t="inlineStr">
        <is>
          <t>CORTADA</t>
        </is>
      </c>
      <c r="O17" s="53" t="n"/>
      <c r="P17" s="53" t="n"/>
      <c r="Q17" s="53" t="n"/>
    </row>
    <row r="18">
      <c r="A18" s="53" t="n">
        <v>304</v>
      </c>
      <c r="B18" s="53" t="inlineStr">
        <is>
          <t>ORTIZ REYES ALEJANDRO</t>
        </is>
      </c>
      <c r="C18" s="58" t="inlineStr">
        <is>
          <t>CAMBIO DOMICILIO</t>
        </is>
      </c>
      <c r="D18" s="53" t="inlineStr">
        <is>
          <t>15 SUR ENTRE 13 Y 15 PTE.</t>
        </is>
      </c>
      <c r="E18" s="53" t="n">
        <v>2013</v>
      </c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>
      <c r="A19" s="53" t="n">
        <v>391</v>
      </c>
      <c r="B19" s="53" t="inlineStr">
        <is>
          <t xml:space="preserve">RODRIGUEZ SANTOS ANGELA </t>
        </is>
      </c>
      <c r="C19" s="58" t="inlineStr">
        <is>
          <t>VIVE EN CASA DE SU HERMANA</t>
        </is>
      </c>
      <c r="D19" s="53" t="inlineStr">
        <is>
          <t>17 PTE. ENTRE 19 SUR Y CANAL</t>
        </is>
      </c>
      <c r="E19" s="53" t="n">
        <v>2013</v>
      </c>
      <c r="F19" s="53" t="inlineStr">
        <is>
          <t>PAGADO</t>
        </is>
      </c>
      <c r="G19" s="53" t="inlineStr">
        <is>
          <t>PAGADO</t>
        </is>
      </c>
      <c r="H19" s="53" t="inlineStr">
        <is>
          <t>PAGADO</t>
        </is>
      </c>
      <c r="I19" s="53" t="inlineStr">
        <is>
          <t>PAGADO</t>
        </is>
      </c>
      <c r="J19" s="53" t="inlineStr">
        <is>
          <t>PAGADO</t>
        </is>
      </c>
      <c r="K19" s="53" t="inlineStr">
        <is>
          <t>PAGADO</t>
        </is>
      </c>
      <c r="L19" s="53" t="inlineStr">
        <is>
          <t>PAGADO</t>
        </is>
      </c>
      <c r="M19" s="53" t="inlineStr">
        <is>
          <t>PAGADO</t>
        </is>
      </c>
      <c r="N19" s="53" t="inlineStr">
        <is>
          <t>PAGADO</t>
        </is>
      </c>
      <c r="O19" s="53" t="inlineStr">
        <is>
          <t>PAGADO</t>
        </is>
      </c>
      <c r="P19" s="53" t="inlineStr">
        <is>
          <t>PAGADO</t>
        </is>
      </c>
      <c r="Q19" s="53" t="inlineStr">
        <is>
          <t>PAGADO</t>
        </is>
      </c>
    </row>
    <row r="20">
      <c r="A20" s="53" t="n">
        <v>536</v>
      </c>
      <c r="B20" s="53" t="inlineStr">
        <is>
          <t>TRUJILLO BERISTAIN FELIPE</t>
        </is>
      </c>
      <c r="C20" s="58" t="inlineStr">
        <is>
          <t>NO LE LLEGA AGUA</t>
        </is>
      </c>
      <c r="D20" s="53" t="inlineStr">
        <is>
          <t>CARRETERA A XOCHITLAN</t>
        </is>
      </c>
      <c r="E20" s="53" t="n">
        <v>2013</v>
      </c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>
      <c r="A21" s="53" t="n">
        <v>6</v>
      </c>
      <c r="B21" s="55" t="inlineStr">
        <is>
          <t xml:space="preserve">ABUNDIO JUAREZ ROSA MARIA </t>
        </is>
      </c>
      <c r="C21" s="58" t="inlineStr">
        <is>
          <t>CANCELADA</t>
        </is>
      </c>
      <c r="D21" s="53" t="inlineStr">
        <is>
          <t>7 SUR ENTRE 15 Y 17 PONIENTE</t>
        </is>
      </c>
      <c r="E21" s="53" t="n">
        <v>2014</v>
      </c>
      <c r="F21" s="53" t="inlineStr">
        <is>
          <t>CORTADA</t>
        </is>
      </c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>
      <c r="A22" s="53" t="n">
        <v>191</v>
      </c>
      <c r="B22" s="53" t="inlineStr">
        <is>
          <t xml:space="preserve">LEON BALDERAS BENJAMIN </t>
        </is>
      </c>
      <c r="C22" s="58" t="inlineStr">
        <is>
          <t>PAGADO</t>
        </is>
      </c>
      <c r="D22" s="53" t="inlineStr">
        <is>
          <t xml:space="preserve">15 PTE. ENTRE 7 Y 9 SUR </t>
        </is>
      </c>
      <c r="E22" s="53" t="n">
        <v>2014</v>
      </c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>
      <c r="A23" s="53" t="n">
        <v>203</v>
      </c>
      <c r="B23" s="53" t="inlineStr">
        <is>
          <t>LOPEZ ANDRADE INES</t>
        </is>
      </c>
      <c r="C23" s="58" t="n"/>
      <c r="D23" s="53" t="inlineStr">
        <is>
          <t>7 SUR ANTRE 13 Y 11 PTE.</t>
        </is>
      </c>
      <c r="E23" s="53" t="n">
        <v>2014</v>
      </c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inlineStr">
        <is>
          <t>ALTA</t>
        </is>
      </c>
      <c r="O23" s="53" t="n"/>
      <c r="P23" s="53" t="n"/>
      <c r="Q23" s="53" t="n"/>
    </row>
    <row r="24">
      <c r="A24" s="53" t="n">
        <v>206</v>
      </c>
      <c r="B24" s="53" t="inlineStr">
        <is>
          <t xml:space="preserve">LOPEZ BAURET MIGUEL ANGEL </t>
        </is>
      </c>
      <c r="C24" s="58" t="inlineStr">
        <is>
          <t>PAGA COMO INQUILINO</t>
        </is>
      </c>
      <c r="D24" s="53" t="inlineStr">
        <is>
          <t xml:space="preserve">15 PTE. ENTRE 7 SUR </t>
        </is>
      </c>
      <c r="E24" s="53" t="n">
        <v>2014</v>
      </c>
      <c r="F24" s="53" t="inlineStr">
        <is>
          <t>PAGADO</t>
        </is>
      </c>
      <c r="G24" s="53" t="inlineStr">
        <is>
          <t>PAGADO</t>
        </is>
      </c>
      <c r="H24" s="53" t="inlineStr">
        <is>
          <t>PAGADO</t>
        </is>
      </c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>
      <c r="A25" s="53" t="n">
        <v>225</v>
      </c>
      <c r="B25" s="53" t="inlineStr">
        <is>
          <t>LOPEZ SANCHEZ MARIA AMELIA</t>
        </is>
      </c>
      <c r="C25" s="58" t="n"/>
      <c r="D25" s="53" t="inlineStr">
        <is>
          <t xml:space="preserve">15 PTE ENTRE 7 Y 0 SUR </t>
        </is>
      </c>
      <c r="E25" s="53" t="n">
        <v>2014</v>
      </c>
      <c r="F25" s="53" t="inlineStr">
        <is>
          <t>PAGADO</t>
        </is>
      </c>
      <c r="G25" s="53" t="inlineStr">
        <is>
          <t>PAGADO</t>
        </is>
      </c>
      <c r="H25" s="53" t="inlineStr">
        <is>
          <t>PAGADO</t>
        </is>
      </c>
      <c r="I25" s="53" t="inlineStr">
        <is>
          <t>PAGADO</t>
        </is>
      </c>
      <c r="J25" s="53" t="inlineStr">
        <is>
          <t>PAGADO</t>
        </is>
      </c>
      <c r="K25" s="53" t="inlineStr">
        <is>
          <t>PAGADO</t>
        </is>
      </c>
      <c r="L25" s="53" t="n"/>
      <c r="M25" s="53" t="n"/>
      <c r="N25" s="53" t="n"/>
      <c r="O25" s="53" t="n"/>
      <c r="P25" s="53" t="n"/>
      <c r="Q25" s="53" t="n"/>
    </row>
    <row r="26">
      <c r="A26" s="53" t="n">
        <v>227</v>
      </c>
      <c r="B26" s="53" t="inlineStr">
        <is>
          <t>LOPEZ SANCHEZ MARIA DE  LOURDES</t>
        </is>
      </c>
      <c r="C26" s="58" t="n"/>
      <c r="D26" s="53" t="n"/>
      <c r="E26" s="53" t="n">
        <v>2014</v>
      </c>
      <c r="F26" s="53" t="inlineStr">
        <is>
          <t>PAGADO</t>
        </is>
      </c>
      <c r="G26" s="53" t="inlineStr">
        <is>
          <t>PAGADO</t>
        </is>
      </c>
      <c r="H26" s="53" t="inlineStr">
        <is>
          <t>PAGADO</t>
        </is>
      </c>
      <c r="I26" s="53" t="inlineStr">
        <is>
          <t>PAGADO</t>
        </is>
      </c>
      <c r="J26" s="53" t="inlineStr">
        <is>
          <t>PAGADO</t>
        </is>
      </c>
      <c r="K26" s="53" t="inlineStr">
        <is>
          <t>PAGADO</t>
        </is>
      </c>
      <c r="L26" s="53" t="inlineStr">
        <is>
          <t>PAGADO</t>
        </is>
      </c>
      <c r="M26" s="53" t="inlineStr">
        <is>
          <t>PAGADO</t>
        </is>
      </c>
      <c r="N26" s="53" t="n"/>
      <c r="O26" s="53" t="n"/>
      <c r="P26" s="53" t="n"/>
      <c r="Q26" s="53" t="n"/>
    </row>
    <row r="27">
      <c r="A27" s="53" t="n">
        <v>244</v>
      </c>
      <c r="B27" s="53" t="inlineStr">
        <is>
          <t>MALDONADO PELAEZ ALEJANDRO</t>
        </is>
      </c>
      <c r="C27" s="58" t="inlineStr">
        <is>
          <t>CARCEL</t>
        </is>
      </c>
      <c r="D27" s="53" t="inlineStr">
        <is>
          <t>17 PTE. ENTRE 15 Y 17 SUR</t>
        </is>
      </c>
      <c r="E27" s="53" t="n">
        <v>2014</v>
      </c>
      <c r="F27" s="53" t="inlineStr">
        <is>
          <t>PAGADO</t>
        </is>
      </c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>
      <c r="A28" s="53" t="n">
        <v>273</v>
      </c>
      <c r="B28" s="53" t="inlineStr">
        <is>
          <t>MONTIEL VILLEGAS MARINA</t>
        </is>
      </c>
      <c r="C28" s="58" t="inlineStr">
        <is>
          <t>CORTADA</t>
        </is>
      </c>
      <c r="D28" s="53" t="inlineStr">
        <is>
          <t>13 SUR ENTRE 19 Y 21 PTE.</t>
        </is>
      </c>
      <c r="E28" s="53" t="n">
        <v>2014</v>
      </c>
      <c r="F28" s="53" t="inlineStr">
        <is>
          <t>PAGADO</t>
        </is>
      </c>
      <c r="G28" s="53" t="inlineStr">
        <is>
          <t>PAGADO</t>
        </is>
      </c>
      <c r="H28" s="53" t="inlineStr">
        <is>
          <t>PAGADO</t>
        </is>
      </c>
      <c r="I28" s="53" t="inlineStr">
        <is>
          <t>PAGADO</t>
        </is>
      </c>
      <c r="J28" s="53" t="inlineStr">
        <is>
          <t>PAGADO</t>
        </is>
      </c>
      <c r="K28" s="53" t="n"/>
      <c r="L28" s="53" t="n"/>
      <c r="M28" s="53" t="n"/>
      <c r="N28" s="53" t="n"/>
      <c r="O28" s="53" t="n"/>
      <c r="P28" s="53" t="n"/>
      <c r="Q28" s="53" t="n"/>
    </row>
    <row r="29">
      <c r="A29" s="53" t="n">
        <v>330</v>
      </c>
      <c r="B29" s="53" t="inlineStr">
        <is>
          <t xml:space="preserve">PORRAS HUERTA MARIA DE LOS ANGELES </t>
        </is>
      </c>
      <c r="C29" s="58" t="inlineStr">
        <is>
          <t>FINADO JUAN</t>
        </is>
      </c>
      <c r="D29" s="53" t="inlineStr">
        <is>
          <t xml:space="preserve">21 PTE. ENTRE 9 Y 11 SUR </t>
        </is>
      </c>
      <c r="E29" s="53" t="n">
        <v>2014</v>
      </c>
      <c r="F29" s="53" t="inlineStr">
        <is>
          <t xml:space="preserve">NO HA PAGADO EL 2014 SELE DI RECIBO POR ERROR </t>
        </is>
      </c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>
      <c r="A30" s="53" t="n">
        <v>345</v>
      </c>
      <c r="B30" s="42" t="inlineStr">
        <is>
          <t>RODRIGUEZ CRISTOBAL MARIA FELIX</t>
        </is>
      </c>
      <c r="C30" s="58" t="inlineStr">
        <is>
          <t>CORTADA</t>
        </is>
      </c>
      <c r="D30" s="53" t="inlineStr">
        <is>
          <t>9 SUR ENTRE 15 Y 17 PTE.</t>
        </is>
      </c>
      <c r="E30" s="53" t="n">
        <v>2014</v>
      </c>
      <c r="F30" s="53" t="inlineStr">
        <is>
          <t>PAGADO</t>
        </is>
      </c>
      <c r="G30" s="53" t="inlineStr">
        <is>
          <t>PAGADO</t>
        </is>
      </c>
      <c r="H30" s="53" t="inlineStr">
        <is>
          <t>PAGADO</t>
        </is>
      </c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>
      <c r="A31" s="53" t="n">
        <v>406</v>
      </c>
      <c r="B31" s="53" t="inlineStr">
        <is>
          <t>ROMAN GONZALEZ ROSARIO</t>
        </is>
      </c>
      <c r="C31" s="58" t="inlineStr">
        <is>
          <t>PAGADO</t>
        </is>
      </c>
      <c r="D31" s="53" t="inlineStr">
        <is>
          <t>17 SUR ENTRE 17 PONIENTE Y CANAL</t>
        </is>
      </c>
      <c r="E31" s="53" t="n">
        <v>2014</v>
      </c>
      <c r="F31" s="53" t="inlineStr">
        <is>
          <t>PAGADO</t>
        </is>
      </c>
      <c r="G31" s="53" t="inlineStr">
        <is>
          <t>PAGADO</t>
        </is>
      </c>
      <c r="H31" s="53" t="inlineStr">
        <is>
          <t>PAGADO</t>
        </is>
      </c>
      <c r="I31" s="53" t="inlineStr">
        <is>
          <t>PAGADO</t>
        </is>
      </c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>
      <c r="A32" s="53" t="n">
        <v>434</v>
      </c>
      <c r="B32" s="53" t="inlineStr">
        <is>
          <t>ROSAS HERNANDEZ FABIAN</t>
        </is>
      </c>
      <c r="C32" s="58" t="n"/>
      <c r="D32" s="53" t="inlineStr">
        <is>
          <t>15 PONIENTEE 19  SUR 1710</t>
        </is>
      </c>
      <c r="E32" s="53" t="n">
        <v>2014</v>
      </c>
      <c r="F32" s="53" t="inlineStr">
        <is>
          <t>P</t>
        </is>
      </c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>
      <c r="A33" s="53" t="n">
        <v>465</v>
      </c>
      <c r="B33" s="53" t="inlineStr">
        <is>
          <t>SANCHEZ DAVILA GUADALUPE</t>
        </is>
      </c>
      <c r="C33" s="58" t="n"/>
      <c r="D33" s="53" t="inlineStr">
        <is>
          <t>13 SUR ENTRE 21 PTE. Y CANAL</t>
        </is>
      </c>
      <c r="E33" s="53" t="n">
        <v>2014</v>
      </c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>
      <c r="A34" s="53" t="n">
        <v>476</v>
      </c>
      <c r="B34" s="53" t="inlineStr">
        <is>
          <t>SANTOS DEONATE ANTONIO</t>
        </is>
      </c>
      <c r="C34" s="58" t="inlineStr">
        <is>
          <t>PAGADO</t>
        </is>
      </c>
      <c r="D34" s="53" t="inlineStr">
        <is>
          <t xml:space="preserve">17 SUR ENTRE 13 Y 15 PTE. </t>
        </is>
      </c>
      <c r="E34" s="53" t="n">
        <v>2014</v>
      </c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>
      <c r="A35" s="53" t="n">
        <v>525</v>
      </c>
      <c r="B35" s="53" t="inlineStr">
        <is>
          <t>TELLEZ SANTOS ESPERANZA</t>
        </is>
      </c>
      <c r="C35" s="58" t="n"/>
      <c r="D35" s="53" t="inlineStr">
        <is>
          <t>15 SUR ENTRE 13 Y 15 PTE</t>
        </is>
      </c>
      <c r="E35" s="53" t="n">
        <v>2014</v>
      </c>
      <c r="F35" s="53" t="inlineStr">
        <is>
          <t>PAGADO</t>
        </is>
      </c>
      <c r="G35" s="53" t="inlineStr">
        <is>
          <t>PAGADO</t>
        </is>
      </c>
      <c r="H35" s="53" t="inlineStr">
        <is>
          <t>PAGADO</t>
        </is>
      </c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</row>
    <row r="36">
      <c r="A36" s="53" t="n">
        <v>572</v>
      </c>
      <c r="B36" s="53" t="inlineStr">
        <is>
          <t xml:space="preserve">DEONATE FERNANDEZ MARCELA </t>
        </is>
      </c>
      <c r="C36" s="58" t="inlineStr">
        <is>
          <t>PAGADO</t>
        </is>
      </c>
      <c r="D36" s="53" t="inlineStr">
        <is>
          <t>15 PONIENTEE 1113</t>
        </is>
      </c>
      <c r="E36" s="53" t="n">
        <v>2014</v>
      </c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</row>
    <row r="37">
      <c r="A37" s="53" t="n">
        <v>14</v>
      </c>
      <c r="B37" s="53" t="inlineStr">
        <is>
          <t>ALONSO MONTIEL ARIADNA</t>
        </is>
      </c>
      <c r="C37" s="58" t="inlineStr">
        <is>
          <t>CORTADA</t>
        </is>
      </c>
      <c r="D37" s="53" t="inlineStr">
        <is>
          <t>17 SUR ENTRE 15 Y 17 PTE.</t>
        </is>
      </c>
      <c r="E37" s="53" t="n">
        <v>2015</v>
      </c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</row>
    <row r="38">
      <c r="A38" s="53" t="n">
        <v>97</v>
      </c>
      <c r="B38" s="53" t="inlineStr">
        <is>
          <t>CORTES RODRIGUEZ CONCEPCION</t>
        </is>
      </c>
      <c r="C38" s="58" t="inlineStr">
        <is>
          <t>AGOSTO-2017 PAGANDO</t>
        </is>
      </c>
      <c r="D38" s="53" t="inlineStr">
        <is>
          <t>13 PTE. 1702 17 Y 19 SUR</t>
        </is>
      </c>
      <c r="E38" s="53" t="n">
        <v>2015</v>
      </c>
      <c r="F38" s="53" t="inlineStr">
        <is>
          <t>PAGADO</t>
        </is>
      </c>
      <c r="G38" s="53" t="inlineStr">
        <is>
          <t>PAGADO</t>
        </is>
      </c>
      <c r="H38" s="53" t="inlineStr">
        <is>
          <t>PAGADO</t>
        </is>
      </c>
      <c r="I38" s="53" t="inlineStr">
        <is>
          <t>PAGADO</t>
        </is>
      </c>
      <c r="J38" s="53" t="inlineStr">
        <is>
          <t>PAGADO</t>
        </is>
      </c>
      <c r="K38" s="53" t="inlineStr">
        <is>
          <t>PAGADO</t>
        </is>
      </c>
      <c r="L38" s="53" t="inlineStr">
        <is>
          <t>PAGADO</t>
        </is>
      </c>
      <c r="M38" s="53" t="inlineStr">
        <is>
          <t>PAGADO</t>
        </is>
      </c>
      <c r="N38" s="53" t="inlineStr">
        <is>
          <t>PAGADO</t>
        </is>
      </c>
      <c r="O38" s="53" t="inlineStr">
        <is>
          <t>PAGADO</t>
        </is>
      </c>
      <c r="P38" s="53" t="n"/>
      <c r="Q38" s="53" t="n"/>
    </row>
    <row r="39">
      <c r="A39" s="53" t="n">
        <v>141</v>
      </c>
      <c r="B39" s="53" t="inlineStr">
        <is>
          <t>GARCIA LETRAS IGNACIO</t>
        </is>
      </c>
      <c r="C39" s="58" t="n"/>
      <c r="D39" s="53" t="inlineStr">
        <is>
          <t>15 SUR ENTRE 17 Y 19 PTE</t>
        </is>
      </c>
      <c r="E39" s="53" t="n">
        <v>2015</v>
      </c>
      <c r="F39" s="53" t="inlineStr">
        <is>
          <t>PAGADO</t>
        </is>
      </c>
      <c r="G39" s="53" t="inlineStr">
        <is>
          <t>PAGADO</t>
        </is>
      </c>
      <c r="H39" s="53" t="inlineStr">
        <is>
          <t>PAGADO</t>
        </is>
      </c>
      <c r="I39" s="53" t="inlineStr">
        <is>
          <t>PAGADO</t>
        </is>
      </c>
      <c r="J39" s="53" t="n"/>
      <c r="K39" s="53" t="n"/>
      <c r="L39" s="53" t="n"/>
      <c r="M39" s="53" t="n"/>
      <c r="N39" s="53" t="n"/>
      <c r="O39" s="53" t="n"/>
      <c r="P39" s="53" t="n"/>
      <c r="Q39" s="53" t="n"/>
    </row>
    <row r="40">
      <c r="A40" s="53" t="n">
        <v>148</v>
      </c>
      <c r="B40" s="53" t="inlineStr">
        <is>
          <t>GOMEZ BRAVO SABAS</t>
        </is>
      </c>
      <c r="C40" s="58" t="inlineStr">
        <is>
          <t>CORTADA</t>
        </is>
      </c>
      <c r="D40" s="53" t="inlineStr">
        <is>
          <t xml:space="preserve">21 PTE. Y 7 SUR </t>
        </is>
      </c>
      <c r="E40" s="53" t="n">
        <v>2015</v>
      </c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</row>
    <row r="41">
      <c r="A41" s="53" t="n">
        <v>176</v>
      </c>
      <c r="B41" s="53" t="inlineStr">
        <is>
          <t>JUAREZ ESPINOZA MAURO</t>
        </is>
      </c>
      <c r="C41" s="58" t="inlineStr">
        <is>
          <t>CAMBIO DOMICILIO</t>
        </is>
      </c>
      <c r="D41" s="53" t="inlineStr">
        <is>
          <t xml:space="preserve">15 PTE. 7 Y 7 SUR </t>
        </is>
      </c>
      <c r="E41" s="53" t="n">
        <v>2015</v>
      </c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</row>
    <row r="42">
      <c r="A42" s="53" t="n">
        <v>208</v>
      </c>
      <c r="B42" s="53" t="inlineStr">
        <is>
          <t>LOPEZ CANO MIGUEL</t>
        </is>
      </c>
      <c r="C42" s="58" t="inlineStr">
        <is>
          <t xml:space="preserve">FINADO  </t>
        </is>
      </c>
      <c r="D42" s="53" t="inlineStr">
        <is>
          <t xml:space="preserve">21 PTE. ENTRE 13 Y 15 SUR </t>
        </is>
      </c>
      <c r="E42" s="53" t="n">
        <v>2015</v>
      </c>
      <c r="F42" s="53" t="inlineStr">
        <is>
          <t>PAGADO</t>
        </is>
      </c>
      <c r="G42" s="53" t="inlineStr">
        <is>
          <t>PAGADO</t>
        </is>
      </c>
      <c r="H42" s="53" t="inlineStr">
        <is>
          <t>PAGADO</t>
        </is>
      </c>
      <c r="I42" s="53" t="inlineStr">
        <is>
          <t>PAGADO</t>
        </is>
      </c>
      <c r="J42" s="53" t="inlineStr">
        <is>
          <t>PAGADO</t>
        </is>
      </c>
      <c r="K42" s="53" t="inlineStr">
        <is>
          <t>PAGADO</t>
        </is>
      </c>
      <c r="L42" s="53" t="inlineStr">
        <is>
          <t>PAGADO</t>
        </is>
      </c>
      <c r="M42" s="53" t="inlineStr">
        <is>
          <t>PAGADO</t>
        </is>
      </c>
      <c r="N42" s="53" t="inlineStr">
        <is>
          <t>PAGADO</t>
        </is>
      </c>
      <c r="O42" s="53" t="inlineStr">
        <is>
          <t>PAGADO</t>
        </is>
      </c>
      <c r="P42" s="53" t="inlineStr">
        <is>
          <t>PAGADO</t>
        </is>
      </c>
      <c r="Q42" s="53" t="n"/>
    </row>
    <row r="43">
      <c r="A43" s="53" t="n">
        <v>263</v>
      </c>
      <c r="B43" s="53" t="inlineStr">
        <is>
          <t xml:space="preserve">MONTIEL OREA  MOISES MAXIMILIANO </t>
        </is>
      </c>
      <c r="C43" s="58" t="n"/>
      <c r="D43" s="53" t="inlineStr">
        <is>
          <t>13 SUR ENTRE 19 Y 21 PTE.</t>
        </is>
      </c>
      <c r="E43" s="53" t="n">
        <v>2015</v>
      </c>
      <c r="F43" s="53" t="inlineStr">
        <is>
          <t>PAGADO</t>
        </is>
      </c>
      <c r="G43" s="53" t="inlineStr">
        <is>
          <t>PAGADO</t>
        </is>
      </c>
      <c r="H43" s="53" t="inlineStr">
        <is>
          <t>PAGADO</t>
        </is>
      </c>
      <c r="I43" s="53" t="inlineStr">
        <is>
          <t>PAGADO</t>
        </is>
      </c>
      <c r="J43" s="53" t="inlineStr">
        <is>
          <t>PAGADO</t>
        </is>
      </c>
      <c r="K43" s="53" t="inlineStr">
        <is>
          <t>PAGADO</t>
        </is>
      </c>
      <c r="L43" s="53" t="n"/>
      <c r="M43" s="53" t="n"/>
      <c r="N43" s="53" t="n"/>
      <c r="O43" s="53" t="n"/>
      <c r="P43" s="53" t="n"/>
      <c r="Q43" s="53" t="n"/>
    </row>
    <row r="44">
      <c r="A44" s="53" t="n">
        <v>357</v>
      </c>
      <c r="B44" s="53" t="inlineStr">
        <is>
          <t>RODRIGUEZ JIMENEZ JOSE DE JESUS</t>
        </is>
      </c>
      <c r="C44" s="58" t="inlineStr">
        <is>
          <t>CANCELADA</t>
        </is>
      </c>
      <c r="D44" s="53" t="inlineStr">
        <is>
          <t>13 PONIENTE ESQUINA 17 SUR</t>
        </is>
      </c>
      <c r="E44" s="53" t="n">
        <v>2015</v>
      </c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</row>
    <row r="45">
      <c r="A45" s="53" t="n">
        <v>390</v>
      </c>
      <c r="B45" s="53" t="inlineStr">
        <is>
          <t>RODRIGUEZ SANTOS ALFONSO</t>
        </is>
      </c>
      <c r="C45" s="58" t="inlineStr">
        <is>
          <t>PAGADO</t>
        </is>
      </c>
      <c r="D45" s="53" t="inlineStr">
        <is>
          <t>11 SUR 1508</t>
        </is>
      </c>
      <c r="E45" s="53" t="n">
        <v>2015</v>
      </c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</row>
    <row r="46">
      <c r="A46" s="53" t="n">
        <v>403</v>
      </c>
      <c r="B46" s="53" t="inlineStr">
        <is>
          <t>RODRIGUEZ VELEZ ROCIO</t>
        </is>
      </c>
      <c r="C46" s="58" t="n"/>
      <c r="D46" s="53" t="inlineStr">
        <is>
          <t>15 PTE. ESQ. 19 SUR</t>
        </is>
      </c>
      <c r="E46" s="53" t="n">
        <v>2015</v>
      </c>
      <c r="F46" s="53" t="inlineStr">
        <is>
          <t>PAGADO</t>
        </is>
      </c>
      <c r="G46" s="53" t="inlineStr">
        <is>
          <t>PAGADO</t>
        </is>
      </c>
      <c r="H46" s="53" t="inlineStr">
        <is>
          <t>PAGADO</t>
        </is>
      </c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</row>
    <row r="47">
      <c r="A47" s="53" t="n">
        <v>477</v>
      </c>
      <c r="B47" s="53" t="inlineStr">
        <is>
          <t>SANTOS DEONATE  MARIA  DEL CARMEN</t>
        </is>
      </c>
      <c r="C47" s="58" t="inlineStr">
        <is>
          <t>PAGANDO</t>
        </is>
      </c>
      <c r="D47" s="53" t="inlineStr">
        <is>
          <t xml:space="preserve">17 SUR ENTRE 13 Y 15 PTE. </t>
        </is>
      </c>
      <c r="E47" s="53" t="n">
        <v>2015</v>
      </c>
      <c r="F47" s="53" t="inlineStr">
        <is>
          <t>PAGADO</t>
        </is>
      </c>
      <c r="G47" s="53" t="inlineStr">
        <is>
          <t>PAGADO</t>
        </is>
      </c>
      <c r="H47" s="53" t="inlineStr">
        <is>
          <t>PAGADO</t>
        </is>
      </c>
      <c r="I47" s="53" t="inlineStr">
        <is>
          <t>PAGADO</t>
        </is>
      </c>
      <c r="J47" s="53" t="inlineStr">
        <is>
          <t>PAGADO</t>
        </is>
      </c>
      <c r="K47" s="53" t="inlineStr">
        <is>
          <t>PAGADO</t>
        </is>
      </c>
      <c r="L47" s="53" t="inlineStr">
        <is>
          <t>PAGADO</t>
        </is>
      </c>
      <c r="M47" s="53" t="inlineStr">
        <is>
          <t>PAGADO</t>
        </is>
      </c>
      <c r="N47" s="53" t="inlineStr">
        <is>
          <t>PAGADO</t>
        </is>
      </c>
      <c r="O47" s="53" t="inlineStr">
        <is>
          <t>PAGADO</t>
        </is>
      </c>
      <c r="P47" s="53" t="inlineStr">
        <is>
          <t>PAGADO</t>
        </is>
      </c>
      <c r="Q47" s="53" t="n"/>
    </row>
    <row r="48">
      <c r="A48" s="53" t="n">
        <v>478</v>
      </c>
      <c r="B48" s="53" t="inlineStr">
        <is>
          <t>SANTOS DEONATE EULALIO</t>
        </is>
      </c>
      <c r="C48" s="58" t="n"/>
      <c r="D48" s="53" t="inlineStr">
        <is>
          <t xml:space="preserve">17 SUR ENTRE 13 Y 15 PTE. </t>
        </is>
      </c>
      <c r="E48" s="53" t="n">
        <v>2015</v>
      </c>
      <c r="F48" s="53" t="inlineStr">
        <is>
          <t>PAGADO</t>
        </is>
      </c>
      <c r="G48" s="53" t="inlineStr">
        <is>
          <t>PAGADO</t>
        </is>
      </c>
      <c r="H48" s="53" t="inlineStr">
        <is>
          <t>PAGADO</t>
        </is>
      </c>
      <c r="I48" s="53" t="inlineStr">
        <is>
          <t>PAGADO</t>
        </is>
      </c>
      <c r="J48" s="53" t="inlineStr">
        <is>
          <t>PAGADO</t>
        </is>
      </c>
      <c r="K48" s="53" t="inlineStr">
        <is>
          <t>PAGADO</t>
        </is>
      </c>
      <c r="L48" s="53" t="inlineStr">
        <is>
          <t>PAGADO</t>
        </is>
      </c>
      <c r="M48" s="53" t="inlineStr">
        <is>
          <t>PAGADO</t>
        </is>
      </c>
      <c r="N48" s="53" t="inlineStr">
        <is>
          <t>PAGADO</t>
        </is>
      </c>
      <c r="O48" s="53" t="inlineStr">
        <is>
          <t>PAGADO</t>
        </is>
      </c>
      <c r="P48" s="53" t="inlineStr">
        <is>
          <t>PAGADO</t>
        </is>
      </c>
      <c r="Q48" s="53" t="n"/>
    </row>
    <row r="49">
      <c r="A49" s="53" t="n">
        <v>533</v>
      </c>
      <c r="B49" s="53" t="inlineStr">
        <is>
          <t>TREJO RODRIGUEZ CLAUDIA</t>
        </is>
      </c>
      <c r="C49" s="58" t="n"/>
      <c r="D49" s="53" t="inlineStr">
        <is>
          <t xml:space="preserve">11 SUR ENTRE 15 Y 17 PTE. </t>
        </is>
      </c>
      <c r="E49" s="53" t="n">
        <v>2015</v>
      </c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</row>
    <row r="50">
      <c r="A50" s="53" t="n">
        <v>537</v>
      </c>
      <c r="B50" s="53" t="inlineStr">
        <is>
          <t>TRUJILLO VEGA VALENTIN</t>
        </is>
      </c>
      <c r="C50" s="58" t="n"/>
      <c r="D50" s="53" t="inlineStr">
        <is>
          <t>15 SUR ENTRE 11 Y 13 PTE</t>
        </is>
      </c>
      <c r="E50" s="53" t="n">
        <v>2015</v>
      </c>
      <c r="F50" s="53" t="inlineStr">
        <is>
          <t>PAGADO</t>
        </is>
      </c>
      <c r="G50" s="53" t="inlineStr">
        <is>
          <t>PAGADO</t>
        </is>
      </c>
      <c r="H50" s="53" t="inlineStr">
        <is>
          <t>PAGADO</t>
        </is>
      </c>
      <c r="I50" s="53" t="inlineStr">
        <is>
          <t>PAGADO</t>
        </is>
      </c>
      <c r="J50" s="53" t="inlineStr">
        <is>
          <t>PAGADO</t>
        </is>
      </c>
      <c r="K50" s="53" t="inlineStr">
        <is>
          <t>PAGADO</t>
        </is>
      </c>
      <c r="L50" s="53" t="inlineStr">
        <is>
          <t>PAGADO</t>
        </is>
      </c>
      <c r="M50" s="53" t="inlineStr">
        <is>
          <t>PAGADO</t>
        </is>
      </c>
      <c r="N50" s="53" t="n"/>
      <c r="O50" s="53" t="n"/>
      <c r="P50" s="53" t="n"/>
      <c r="Q50" s="53" t="n"/>
    </row>
    <row r="51">
      <c r="A51" s="53" t="n">
        <v>554</v>
      </c>
      <c r="B51" s="53" t="inlineStr">
        <is>
          <t>VERA ROMERO FRANCISCO</t>
        </is>
      </c>
      <c r="C51" s="58" t="inlineStr">
        <is>
          <t>PAGADO</t>
        </is>
      </c>
      <c r="D51" s="53" t="inlineStr">
        <is>
          <t xml:space="preserve">17 PTE. ENTRE 11 Y 13 SUR </t>
        </is>
      </c>
      <c r="E51" s="53" t="n">
        <v>2015</v>
      </c>
      <c r="F51" s="53" t="inlineStr">
        <is>
          <t>PAGADO</t>
        </is>
      </c>
      <c r="G51" s="53" t="inlineStr">
        <is>
          <t>PAGADO</t>
        </is>
      </c>
      <c r="H51" s="53" t="inlineStr">
        <is>
          <t>PAGADO</t>
        </is>
      </c>
      <c r="I51" s="53" t="inlineStr">
        <is>
          <t>PAGADO</t>
        </is>
      </c>
      <c r="J51" s="53" t="inlineStr">
        <is>
          <t>PAGADO</t>
        </is>
      </c>
      <c r="K51" s="53" t="n"/>
      <c r="L51" s="53" t="n"/>
      <c r="M51" s="53" t="n"/>
      <c r="N51" s="53" t="n"/>
      <c r="O51" s="53" t="n"/>
      <c r="P51" s="53" t="n"/>
      <c r="Q51" s="53" t="n"/>
    </row>
    <row r="52">
      <c r="A52" s="53" t="n">
        <v>592</v>
      </c>
      <c r="B52" s="53" t="inlineStr">
        <is>
          <t xml:space="preserve">CHAVEZ MACHORRO SALVADOR </t>
        </is>
      </c>
      <c r="C52" s="58" t="inlineStr">
        <is>
          <t>CORTADA VIVE AQUÍ</t>
        </is>
      </c>
      <c r="D52" s="53" t="inlineStr">
        <is>
          <t xml:space="preserve">19 PONIENTE  NO. 1107 ENTRE LA 13 SUR </t>
        </is>
      </c>
      <c r="E52" s="53" t="n">
        <v>2015</v>
      </c>
      <c r="F52" s="53" t="inlineStr">
        <is>
          <t>PAGADO</t>
        </is>
      </c>
      <c r="G52" s="53" t="inlineStr">
        <is>
          <t>PAGADO</t>
        </is>
      </c>
      <c r="H52" s="53" t="inlineStr">
        <is>
          <t>PAGADO</t>
        </is>
      </c>
      <c r="I52" s="53" t="inlineStr">
        <is>
          <t>PAGADO</t>
        </is>
      </c>
      <c r="J52" s="53" t="inlineStr">
        <is>
          <t>PAGADO</t>
        </is>
      </c>
      <c r="K52" s="53" t="inlineStr">
        <is>
          <t>PAGADO</t>
        </is>
      </c>
      <c r="L52" s="53" t="inlineStr">
        <is>
          <t>PAGADO</t>
        </is>
      </c>
      <c r="M52" s="53" t="n"/>
      <c r="N52" s="53" t="n"/>
      <c r="O52" s="53" t="n"/>
      <c r="P52" s="53" t="n"/>
      <c r="Q52" s="53" t="n"/>
    </row>
    <row r="53">
      <c r="A53" s="53" t="n">
        <v>5</v>
      </c>
      <c r="B53" s="53" t="inlineStr">
        <is>
          <t xml:space="preserve">ABUNDIO JUAREZ JOSE LUIS </t>
        </is>
      </c>
      <c r="C53" s="58" t="inlineStr">
        <is>
          <t>CAMBIO DOMICILIO</t>
        </is>
      </c>
      <c r="D53" s="53" t="inlineStr">
        <is>
          <t>15 PTE. NO. 2006</t>
        </is>
      </c>
      <c r="E53" s="53" t="n">
        <v>2016</v>
      </c>
      <c r="F53" s="53" t="inlineStr">
        <is>
          <t>PAGADO</t>
        </is>
      </c>
      <c r="G53" s="53" t="inlineStr">
        <is>
          <t>PAGADO</t>
        </is>
      </c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</row>
    <row r="54">
      <c r="A54" s="53" t="n">
        <v>64</v>
      </c>
      <c r="B54" s="53" t="inlineStr">
        <is>
          <t>BRAMBILLA SANTIAGO CIRILO</t>
        </is>
      </c>
      <c r="C54" s="58" t="n"/>
      <c r="D54" s="53" t="n"/>
      <c r="E54" s="53" t="n">
        <v>2016</v>
      </c>
      <c r="F54" s="53" t="inlineStr">
        <is>
          <t>PAGADO</t>
        </is>
      </c>
      <c r="G54" s="53" t="inlineStr">
        <is>
          <t>PAGADO</t>
        </is>
      </c>
      <c r="H54" s="53" t="inlineStr">
        <is>
          <t>PAGADO</t>
        </is>
      </c>
      <c r="I54" s="53" t="inlineStr">
        <is>
          <t>PAGADO</t>
        </is>
      </c>
      <c r="J54" s="53" t="inlineStr">
        <is>
          <t>PAGADO</t>
        </is>
      </c>
      <c r="K54" s="53" t="inlineStr">
        <is>
          <t>PAGADO</t>
        </is>
      </c>
      <c r="L54" s="53" t="inlineStr">
        <is>
          <t>PAGADO</t>
        </is>
      </c>
      <c r="M54" s="53" t="inlineStr">
        <is>
          <t>PAGADO</t>
        </is>
      </c>
      <c r="N54" s="53" t="inlineStr">
        <is>
          <t>PAGADO</t>
        </is>
      </c>
      <c r="O54" s="53" t="inlineStr">
        <is>
          <t>PAGADO</t>
        </is>
      </c>
      <c r="P54" s="53" t="inlineStr">
        <is>
          <t>PAGADO</t>
        </is>
      </c>
      <c r="Q54" s="53" t="inlineStr">
        <is>
          <t>PAGADO</t>
        </is>
      </c>
    </row>
    <row r="55">
      <c r="A55" s="53" t="n">
        <v>80</v>
      </c>
      <c r="B55" s="53" t="inlineStr">
        <is>
          <t>CANCINO CEBADA JAVIER</t>
        </is>
      </c>
      <c r="C55" s="58" t="inlineStr">
        <is>
          <t>PAGADO</t>
        </is>
      </c>
      <c r="D55" s="53" t="inlineStr">
        <is>
          <t xml:space="preserve">17 PTE ENTRE 13 Y 15 SUR </t>
        </is>
      </c>
      <c r="E55" s="53" t="n">
        <v>2016</v>
      </c>
      <c r="F55" s="53" t="inlineStr">
        <is>
          <t>PAGADO</t>
        </is>
      </c>
      <c r="G55" s="53" t="inlineStr">
        <is>
          <t>PAGADO</t>
        </is>
      </c>
      <c r="H55" s="53" t="inlineStr">
        <is>
          <t>PAGADO</t>
        </is>
      </c>
      <c r="I55" s="53" t="inlineStr">
        <is>
          <t>PAGADO</t>
        </is>
      </c>
      <c r="J55" s="53" t="inlineStr">
        <is>
          <t>PAGADO</t>
        </is>
      </c>
      <c r="K55" s="53" t="n"/>
      <c r="L55" s="53" t="n"/>
      <c r="M55" s="53" t="n"/>
      <c r="N55" s="53" t="n"/>
      <c r="O55" s="53" t="n"/>
      <c r="P55" s="53" t="n"/>
      <c r="Q55" s="53" t="n"/>
    </row>
    <row r="56">
      <c r="A56" s="53" t="n">
        <v>85</v>
      </c>
      <c r="B56" s="53" t="inlineStr">
        <is>
          <t xml:space="preserve">CERVANTES VERA YESSICA </t>
        </is>
      </c>
      <c r="C56" s="58" t="inlineStr">
        <is>
          <t>PAGADO</t>
        </is>
      </c>
      <c r="D56" s="53" t="inlineStr">
        <is>
          <t>15 SUR ENTRE 11 Y 13 PTE</t>
        </is>
      </c>
      <c r="E56" s="53" t="n">
        <v>2016</v>
      </c>
      <c r="F56" s="53" t="inlineStr">
        <is>
          <t>PAGADO</t>
        </is>
      </c>
      <c r="G56" s="53" t="inlineStr">
        <is>
          <t>PAGADO</t>
        </is>
      </c>
      <c r="H56" s="53" t="inlineStr">
        <is>
          <t>PAGADO</t>
        </is>
      </c>
      <c r="I56" s="53" t="inlineStr">
        <is>
          <t>PAGADO</t>
        </is>
      </c>
      <c r="J56" s="53" t="inlineStr">
        <is>
          <t>PAGADO</t>
        </is>
      </c>
      <c r="K56" s="53" t="inlineStr">
        <is>
          <t>PAGADO</t>
        </is>
      </c>
      <c r="L56" s="53" t="inlineStr">
        <is>
          <t>PAGADO</t>
        </is>
      </c>
      <c r="M56" s="53" t="inlineStr">
        <is>
          <t>PAGADO</t>
        </is>
      </c>
      <c r="N56" s="53" t="inlineStr">
        <is>
          <t>PAGADO</t>
        </is>
      </c>
      <c r="O56" s="53" t="inlineStr">
        <is>
          <t>PAGADO</t>
        </is>
      </c>
      <c r="P56" s="53" t="inlineStr">
        <is>
          <t>PAGADO</t>
        </is>
      </c>
      <c r="Q56" s="53" t="inlineStr">
        <is>
          <t>PAGADO</t>
        </is>
      </c>
    </row>
    <row r="57" s="308">
      <c r="A57" s="53" t="n">
        <v>89</v>
      </c>
      <c r="B57" s="53" t="inlineStr">
        <is>
          <t>PELAEZ GONZALEZ SONIA</t>
        </is>
      </c>
      <c r="C57" s="62" t="n"/>
      <c r="D57" s="53" t="inlineStr">
        <is>
          <t>13 PONIENTE NO. 1703</t>
        </is>
      </c>
      <c r="E57" s="53" t="n">
        <v>2016</v>
      </c>
      <c r="F57" s="53" t="inlineStr">
        <is>
          <t>PAGADO</t>
        </is>
      </c>
      <c r="G57" s="53" t="inlineStr">
        <is>
          <t>PAGADO</t>
        </is>
      </c>
      <c r="H57" s="53" t="inlineStr">
        <is>
          <t>PAGADO</t>
        </is>
      </c>
      <c r="I57" s="53" t="inlineStr">
        <is>
          <t>PAGADO</t>
        </is>
      </c>
      <c r="J57" s="53" t="inlineStr">
        <is>
          <t>PAGADO</t>
        </is>
      </c>
      <c r="K57" s="53" t="inlineStr">
        <is>
          <t>PAGADO</t>
        </is>
      </c>
      <c r="L57" s="53" t="inlineStr">
        <is>
          <t>PAGADO</t>
        </is>
      </c>
      <c r="M57" s="53" t="inlineStr">
        <is>
          <t>PAGADO</t>
        </is>
      </c>
      <c r="N57" s="53" t="n"/>
      <c r="O57" s="53" t="n"/>
      <c r="P57" s="53" t="n"/>
      <c r="Q57" s="53" t="n"/>
    </row>
    <row r="58">
      <c r="A58" s="53" t="n">
        <v>98</v>
      </c>
      <c r="B58" s="53" t="inlineStr">
        <is>
          <t>CORZAS GONZALEZ TERESA</t>
        </is>
      </c>
      <c r="C58" s="58" t="inlineStr">
        <is>
          <t>SOBRINA RAFAELITA</t>
        </is>
      </c>
      <c r="D58" s="53" t="inlineStr">
        <is>
          <t xml:space="preserve">13 PTE 11 Y 13 SUR </t>
        </is>
      </c>
      <c r="E58" s="53" t="n">
        <v>2016</v>
      </c>
      <c r="F58" s="53" t="inlineStr">
        <is>
          <t>PAGADO</t>
        </is>
      </c>
      <c r="G58" s="53" t="inlineStr">
        <is>
          <t>PAGADO</t>
        </is>
      </c>
      <c r="H58" s="53" t="inlineStr">
        <is>
          <t>PAGADO</t>
        </is>
      </c>
      <c r="I58" s="53" t="inlineStr">
        <is>
          <t>PAGADO</t>
        </is>
      </c>
      <c r="J58" s="53" t="inlineStr">
        <is>
          <t>PAGADO</t>
        </is>
      </c>
      <c r="K58" s="53" t="inlineStr">
        <is>
          <t>PAGADO</t>
        </is>
      </c>
      <c r="L58" s="53" t="inlineStr">
        <is>
          <t>PAGADO</t>
        </is>
      </c>
      <c r="M58" s="53" t="inlineStr">
        <is>
          <t>PAGADO</t>
        </is>
      </c>
      <c r="N58" s="53" t="inlineStr">
        <is>
          <t>PAGADO</t>
        </is>
      </c>
      <c r="O58" s="53" t="inlineStr">
        <is>
          <t>PAGADO</t>
        </is>
      </c>
      <c r="P58" s="53" t="inlineStr">
        <is>
          <t>PAGADO</t>
        </is>
      </c>
      <c r="Q58" s="53" t="inlineStr">
        <is>
          <t>PAGADO</t>
        </is>
      </c>
    </row>
    <row r="59">
      <c r="A59" s="53" t="n">
        <v>104</v>
      </c>
      <c r="B59" s="53" t="inlineStr">
        <is>
          <t xml:space="preserve">CRUZ SANTOS AGUSTIN </t>
        </is>
      </c>
      <c r="C59" s="58" t="inlineStr">
        <is>
          <t>PAGANDO</t>
        </is>
      </c>
      <c r="D59" s="53" t="inlineStr">
        <is>
          <t>15 SUR ENTRE 13 Y 15 PTE</t>
        </is>
      </c>
      <c r="E59" s="53" t="n">
        <v>2016</v>
      </c>
      <c r="F59" s="53" t="inlineStr">
        <is>
          <t>PAGADO</t>
        </is>
      </c>
      <c r="G59" s="53" t="inlineStr">
        <is>
          <t>PAGADO</t>
        </is>
      </c>
      <c r="H59" s="53" t="inlineStr">
        <is>
          <t>PAGADO</t>
        </is>
      </c>
      <c r="I59" s="53" t="inlineStr">
        <is>
          <t>PAGADO</t>
        </is>
      </c>
      <c r="J59" s="53" t="inlineStr">
        <is>
          <t>PAGADO</t>
        </is>
      </c>
      <c r="K59" s="53" t="n"/>
      <c r="L59" s="53" t="n"/>
      <c r="M59" s="53" t="n"/>
      <c r="N59" s="53" t="n"/>
      <c r="O59" s="53" t="n"/>
      <c r="P59" s="53" t="n"/>
      <c r="Q59" s="53" t="n"/>
    </row>
    <row r="60">
      <c r="A60" s="53" t="n">
        <v>105</v>
      </c>
      <c r="B60" s="53" t="inlineStr">
        <is>
          <t xml:space="preserve">CRUZ SANTOS ANA LILIA </t>
        </is>
      </c>
      <c r="C60" s="58" t="n"/>
      <c r="D60" s="53" t="inlineStr">
        <is>
          <t>11 SUR ENTRE 15 Y 17 PTE</t>
        </is>
      </c>
      <c r="E60" s="53" t="n">
        <v>2016</v>
      </c>
      <c r="F60" s="53" t="inlineStr">
        <is>
          <t>PAGADO</t>
        </is>
      </c>
      <c r="G60" s="53" t="inlineStr">
        <is>
          <t>PAGADO</t>
        </is>
      </c>
      <c r="H60" s="53" t="inlineStr">
        <is>
          <t>PAGADO</t>
        </is>
      </c>
      <c r="I60" s="53" t="inlineStr">
        <is>
          <t>PAGADO</t>
        </is>
      </c>
      <c r="J60" s="53" t="inlineStr">
        <is>
          <t>PAGADO</t>
        </is>
      </c>
      <c r="K60" s="53" t="inlineStr">
        <is>
          <t>PAGADO</t>
        </is>
      </c>
      <c r="L60" s="53" t="inlineStr">
        <is>
          <t>PAGADO</t>
        </is>
      </c>
      <c r="M60" s="53" t="n"/>
      <c r="N60" s="53" t="n"/>
      <c r="O60" s="53" t="inlineStr">
        <is>
          <t>PAGADO</t>
        </is>
      </c>
      <c r="P60" s="53" t="n"/>
      <c r="Q60" s="53" t="n"/>
    </row>
    <row r="61">
      <c r="A61" s="53" t="n">
        <v>155</v>
      </c>
      <c r="B61" s="53" t="inlineStr">
        <is>
          <t>GONZALEZ RAMIREZ RAFAEL</t>
        </is>
      </c>
      <c r="C61" s="58" t="inlineStr">
        <is>
          <t>CAMBIO DE TOMA (DAR DE BAJA)</t>
        </is>
      </c>
      <c r="D61" s="53" t="inlineStr">
        <is>
          <t>5 PONIENTE  NO 1505</t>
        </is>
      </c>
      <c r="E61" s="53" t="n">
        <v>2016</v>
      </c>
      <c r="F61" s="53" t="inlineStr">
        <is>
          <t>PAGADO</t>
        </is>
      </c>
      <c r="G61" s="53" t="inlineStr">
        <is>
          <t>PAGADO</t>
        </is>
      </c>
      <c r="H61" s="53" t="inlineStr">
        <is>
          <t>PAGADO</t>
        </is>
      </c>
      <c r="I61" s="53" t="inlineStr">
        <is>
          <t>PAGADO</t>
        </is>
      </c>
      <c r="J61" s="53" t="inlineStr">
        <is>
          <t>PAGADO</t>
        </is>
      </c>
      <c r="K61" s="53" t="inlineStr">
        <is>
          <t>PAGADO</t>
        </is>
      </c>
      <c r="L61" s="53" t="inlineStr">
        <is>
          <t>PAGADO</t>
        </is>
      </c>
      <c r="M61" s="53" t="inlineStr">
        <is>
          <t>PAGADO</t>
        </is>
      </c>
      <c r="N61" s="53" t="inlineStr">
        <is>
          <t>PAGADO</t>
        </is>
      </c>
      <c r="O61" s="53" t="n"/>
      <c r="P61" s="53" t="n"/>
      <c r="Q61" s="53" t="n"/>
    </row>
    <row r="62">
      <c r="A62" s="53" t="n">
        <v>169</v>
      </c>
      <c r="B62" s="53" t="inlineStr">
        <is>
          <t>LOPEZ HUERTA FRANCO AXEL</t>
        </is>
      </c>
      <c r="C62" s="58" t="inlineStr">
        <is>
          <t>CAMBIO DE DOMICILIO</t>
        </is>
      </c>
      <c r="D62" s="53" t="n"/>
      <c r="E62" s="53" t="n">
        <v>2016</v>
      </c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</row>
    <row r="63">
      <c r="A63" s="53" t="n">
        <v>181</v>
      </c>
      <c r="B63" s="53" t="inlineStr">
        <is>
          <t>JUAREZ TELLEZ MODESTO</t>
        </is>
      </c>
      <c r="C63" s="58" t="inlineStr">
        <is>
          <t>PAGADO</t>
        </is>
      </c>
      <c r="D63" s="53" t="inlineStr">
        <is>
          <t xml:space="preserve">7 SUR ESQ. 17 PTE. </t>
        </is>
      </c>
      <c r="E63" s="53" t="n">
        <v>2016</v>
      </c>
      <c r="F63" s="53" t="inlineStr">
        <is>
          <t>PAGADO</t>
        </is>
      </c>
      <c r="G63" s="53" t="inlineStr">
        <is>
          <t>PAGADO</t>
        </is>
      </c>
      <c r="H63" s="53" t="inlineStr">
        <is>
          <t>PAGADO</t>
        </is>
      </c>
      <c r="I63" s="53" t="inlineStr">
        <is>
          <t>PAGADO</t>
        </is>
      </c>
      <c r="J63" s="53" t="inlineStr">
        <is>
          <t>PAGADO</t>
        </is>
      </c>
      <c r="K63" s="53" t="inlineStr">
        <is>
          <t>PAGADO</t>
        </is>
      </c>
      <c r="L63" s="53" t="inlineStr">
        <is>
          <t>PAGADO</t>
        </is>
      </c>
      <c r="M63" s="53" t="inlineStr">
        <is>
          <t>PAGADO</t>
        </is>
      </c>
      <c r="N63" s="53" t="n"/>
      <c r="O63" s="53" t="n"/>
      <c r="P63" s="53" t="n"/>
      <c r="Q63" s="53" t="n"/>
    </row>
    <row r="64">
      <c r="A64" s="53" t="n">
        <v>198</v>
      </c>
      <c r="B64" s="53" t="inlineStr">
        <is>
          <t>LEON RODRIGUEZ RODRIGO</t>
        </is>
      </c>
      <c r="C64" s="58" t="inlineStr">
        <is>
          <t>PAGADO</t>
        </is>
      </c>
      <c r="D64" s="53" t="inlineStr">
        <is>
          <t>19 SUR ENTRE 15 Y 17 PTE.</t>
        </is>
      </c>
      <c r="E64" s="53" t="n">
        <v>2016</v>
      </c>
      <c r="F64" s="53" t="inlineStr">
        <is>
          <t>PAGADO</t>
        </is>
      </c>
      <c r="G64" s="53" t="inlineStr">
        <is>
          <t>PAGADO</t>
        </is>
      </c>
      <c r="H64" s="53" t="inlineStr">
        <is>
          <t>PAGADO</t>
        </is>
      </c>
      <c r="I64" s="53" t="inlineStr">
        <is>
          <t>PAGADO</t>
        </is>
      </c>
      <c r="J64" s="53" t="n"/>
      <c r="K64" s="53" t="n"/>
      <c r="L64" s="53" t="n"/>
      <c r="M64" s="53" t="n"/>
      <c r="N64" s="53" t="n"/>
      <c r="O64" s="53" t="n"/>
      <c r="P64" s="53" t="n"/>
      <c r="Q64" s="53" t="n"/>
    </row>
    <row r="65">
      <c r="A65" s="53" t="n">
        <v>210</v>
      </c>
      <c r="B65" s="53" t="inlineStr">
        <is>
          <t>LOPEZ CASTILLO  RICARDA NORMA</t>
        </is>
      </c>
      <c r="C65" s="58" t="inlineStr">
        <is>
          <t>CANCELADA</t>
        </is>
      </c>
      <c r="D65" s="53" t="n"/>
      <c r="E65" s="53" t="n">
        <v>2016</v>
      </c>
      <c r="F65" s="53" t="inlineStr">
        <is>
          <t>PAGADO</t>
        </is>
      </c>
      <c r="G65" s="53" t="inlineStr">
        <is>
          <t>PAGADO</t>
        </is>
      </c>
      <c r="H65" s="53" t="inlineStr">
        <is>
          <t>PAGADO</t>
        </is>
      </c>
      <c r="I65" s="53" t="inlineStr">
        <is>
          <t>PAGADO</t>
        </is>
      </c>
      <c r="J65" s="53" t="inlineStr">
        <is>
          <t>PAGADO</t>
        </is>
      </c>
      <c r="K65" s="53" t="inlineStr">
        <is>
          <t>PAGADO</t>
        </is>
      </c>
      <c r="L65" s="53" t="inlineStr">
        <is>
          <t>PAGADO</t>
        </is>
      </c>
      <c r="M65" s="53" t="inlineStr">
        <is>
          <t>PAGADO</t>
        </is>
      </c>
      <c r="N65" s="53" t="inlineStr">
        <is>
          <t>PAGADO</t>
        </is>
      </c>
      <c r="O65" s="53" t="inlineStr">
        <is>
          <t>PAGADO</t>
        </is>
      </c>
      <c r="P65" s="53" t="inlineStr">
        <is>
          <t>PAGADO</t>
        </is>
      </c>
      <c r="Q65" s="53" t="inlineStr">
        <is>
          <t>PAGADO</t>
        </is>
      </c>
    </row>
    <row r="66">
      <c r="A66" s="53" t="n">
        <v>214</v>
      </c>
      <c r="B66" s="53" t="inlineStr">
        <is>
          <t>LOPEZ LOPEZ CARLOS</t>
        </is>
      </c>
      <c r="C66" s="58" t="inlineStr">
        <is>
          <t>HIJA ESTEBAN JIMENEZ</t>
        </is>
      </c>
      <c r="D66" s="53" t="inlineStr">
        <is>
          <t xml:space="preserve">17 PTE. ENTRE 11 Y 13 SUR </t>
        </is>
      </c>
      <c r="E66" s="53" t="n">
        <v>2016</v>
      </c>
      <c r="F66" s="53" t="inlineStr">
        <is>
          <t>PAGADO</t>
        </is>
      </c>
      <c r="G66" s="53" t="inlineStr">
        <is>
          <t>PAGADO</t>
        </is>
      </c>
      <c r="H66" s="53" t="inlineStr">
        <is>
          <t>PAGADO</t>
        </is>
      </c>
      <c r="I66" s="53" t="inlineStr">
        <is>
          <t>PAGADO</t>
        </is>
      </c>
      <c r="J66" s="53" t="inlineStr">
        <is>
          <t>PAGADO</t>
        </is>
      </c>
      <c r="K66" s="53" t="inlineStr">
        <is>
          <t>PAGADO</t>
        </is>
      </c>
      <c r="L66" s="53" t="inlineStr">
        <is>
          <t>PAGADO</t>
        </is>
      </c>
      <c r="M66" s="53" t="inlineStr">
        <is>
          <t>PAGADO</t>
        </is>
      </c>
      <c r="N66" s="53" t="inlineStr">
        <is>
          <t>PAGADO</t>
        </is>
      </c>
      <c r="O66" s="53" t="n"/>
      <c r="P66" s="53" t="n"/>
      <c r="Q66" s="53" t="n"/>
    </row>
    <row r="67">
      <c r="A67" s="53" t="n">
        <v>265</v>
      </c>
      <c r="B67" s="53" t="inlineStr">
        <is>
          <t xml:space="preserve">MONTIEL ROMAN FELIPE </t>
        </is>
      </c>
      <c r="C67" s="58" t="inlineStr">
        <is>
          <t>PAGANDO</t>
        </is>
      </c>
      <c r="D67" s="53" t="inlineStr">
        <is>
          <t xml:space="preserve">15 SUR ENTRE 19 Y 21 PTE. </t>
        </is>
      </c>
      <c r="E67" s="53" t="n">
        <v>2016</v>
      </c>
      <c r="F67" s="53" t="inlineStr">
        <is>
          <t>PAGADO</t>
        </is>
      </c>
      <c r="G67" s="53" t="inlineStr">
        <is>
          <t>PAGADO</t>
        </is>
      </c>
      <c r="H67" s="53" t="inlineStr">
        <is>
          <t>PAGADO</t>
        </is>
      </c>
      <c r="I67" s="53" t="inlineStr">
        <is>
          <t>PAGADO</t>
        </is>
      </c>
      <c r="J67" s="53" t="inlineStr">
        <is>
          <t>PAGADO</t>
        </is>
      </c>
      <c r="K67" s="53" t="inlineStr">
        <is>
          <t>PAGADO</t>
        </is>
      </c>
      <c r="L67" s="53" t="inlineStr">
        <is>
          <t>PAGADO</t>
        </is>
      </c>
      <c r="M67" s="53" t="inlineStr">
        <is>
          <t>PAGADO</t>
        </is>
      </c>
      <c r="N67" s="53" t="inlineStr">
        <is>
          <t>PAGADO</t>
        </is>
      </c>
      <c r="O67" s="53" t="inlineStr">
        <is>
          <t>PAGADO</t>
        </is>
      </c>
      <c r="P67" s="53" t="inlineStr">
        <is>
          <t>PAGADO</t>
        </is>
      </c>
      <c r="Q67" s="53" t="inlineStr">
        <is>
          <t>PAGADO</t>
        </is>
      </c>
    </row>
    <row r="68">
      <c r="A68" s="53" t="n">
        <v>267</v>
      </c>
      <c r="B68" s="53" t="inlineStr">
        <is>
          <t>MONTIEL ROMAN GUADALUPE</t>
        </is>
      </c>
      <c r="C68" s="58" t="inlineStr">
        <is>
          <t>PAGANDO</t>
        </is>
      </c>
      <c r="D68" s="53" t="inlineStr">
        <is>
          <t xml:space="preserve">11 SUR 1901 ENTRE 19 Y 21 PTE. </t>
        </is>
      </c>
      <c r="E68" s="53" t="n">
        <v>2016</v>
      </c>
      <c r="F68" s="53" t="inlineStr">
        <is>
          <t>PAGADO</t>
        </is>
      </c>
      <c r="G68" s="53" t="inlineStr">
        <is>
          <t>PAGADO</t>
        </is>
      </c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</row>
    <row r="69">
      <c r="A69" s="53" t="n">
        <v>274</v>
      </c>
      <c r="B69" s="53" t="inlineStr">
        <is>
          <t>MONTIEL VILLEGAS NOEMI</t>
        </is>
      </c>
      <c r="C69" s="58" t="n"/>
      <c r="D69" s="53" t="inlineStr">
        <is>
          <t>13 SUR ESQ. 19 PONIENTE</t>
        </is>
      </c>
      <c r="E69" s="53" t="n">
        <v>2016</v>
      </c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</row>
    <row r="70">
      <c r="A70" s="53" t="n">
        <v>275</v>
      </c>
      <c r="B70" s="53" t="inlineStr">
        <is>
          <t>MORALES AGUILERA ANA ELSA</t>
        </is>
      </c>
      <c r="C70" s="58" t="inlineStr">
        <is>
          <t>PAGANDO</t>
        </is>
      </c>
      <c r="D70" s="53" t="inlineStr">
        <is>
          <t>15 SUR ENTRE 17 PTE. Y CANAL</t>
        </is>
      </c>
      <c r="E70" s="53" t="n">
        <v>2016</v>
      </c>
      <c r="F70" s="53" t="inlineStr">
        <is>
          <t>PAGADO</t>
        </is>
      </c>
      <c r="G70" s="53" t="inlineStr">
        <is>
          <t>PAGADO</t>
        </is>
      </c>
      <c r="H70" s="53" t="inlineStr">
        <is>
          <t>PAGADO</t>
        </is>
      </c>
      <c r="I70" s="53" t="inlineStr">
        <is>
          <t>PAGADO</t>
        </is>
      </c>
      <c r="J70" s="53" t="inlineStr">
        <is>
          <t>PAGADO</t>
        </is>
      </c>
      <c r="K70" s="53" t="inlineStr">
        <is>
          <t>PAGADO</t>
        </is>
      </c>
      <c r="L70" s="53" t="inlineStr">
        <is>
          <t>PAGADO</t>
        </is>
      </c>
      <c r="M70" s="53" t="inlineStr">
        <is>
          <t>PAGADO</t>
        </is>
      </c>
      <c r="N70" s="53" t="inlineStr">
        <is>
          <t>PAGADO</t>
        </is>
      </c>
      <c r="O70" s="53" t="inlineStr">
        <is>
          <t>PAGADO</t>
        </is>
      </c>
      <c r="P70" s="53" t="inlineStr">
        <is>
          <t>PAGADO</t>
        </is>
      </c>
      <c r="Q70" s="53" t="inlineStr">
        <is>
          <t>PAGADO</t>
        </is>
      </c>
    </row>
    <row r="71">
      <c r="A71" s="53" t="n">
        <v>287</v>
      </c>
      <c r="B71" s="53" t="inlineStr">
        <is>
          <t>MOYA ZAMBRANO ALICIA</t>
        </is>
      </c>
      <c r="C71" s="58" t="n"/>
      <c r="D71" s="53" t="inlineStr">
        <is>
          <t>9 SUR NO. 2008 ENTRE 21 PTE. Y CANAL</t>
        </is>
      </c>
      <c r="E71" s="53" t="n">
        <v>2016</v>
      </c>
      <c r="F71" s="53" t="inlineStr">
        <is>
          <t>PAGADO</t>
        </is>
      </c>
      <c r="G71" s="53" t="inlineStr">
        <is>
          <t>CORTADA</t>
        </is>
      </c>
      <c r="H71" s="53" t="inlineStr">
        <is>
          <t>CORTADA</t>
        </is>
      </c>
      <c r="I71" s="53" t="inlineStr">
        <is>
          <t>CPNTADA</t>
        </is>
      </c>
      <c r="J71" s="53" t="inlineStr">
        <is>
          <t>CORTADA</t>
        </is>
      </c>
      <c r="K71" s="53" t="inlineStr">
        <is>
          <t>PAGADO</t>
        </is>
      </c>
      <c r="L71" s="53" t="inlineStr">
        <is>
          <t>PAGADO</t>
        </is>
      </c>
      <c r="M71" s="53" t="n"/>
      <c r="N71" s="53" t="n"/>
      <c r="O71" s="53" t="n"/>
      <c r="P71" s="53" t="n"/>
      <c r="Q71" s="53" t="n"/>
    </row>
    <row r="72">
      <c r="A72" s="53" t="n">
        <v>292</v>
      </c>
      <c r="B72" s="53" t="inlineStr">
        <is>
          <t>NOGALES REYES MARGARITA</t>
        </is>
      </c>
      <c r="C72" s="58" t="inlineStr">
        <is>
          <t>PAGADO</t>
        </is>
      </c>
      <c r="D72" s="53" t="inlineStr">
        <is>
          <t xml:space="preserve">15 SUR ENTRE 19 Y 21 PTE. </t>
        </is>
      </c>
      <c r="E72" s="53" t="n">
        <v>2016</v>
      </c>
      <c r="F72" s="53" t="inlineStr">
        <is>
          <t>PAGADO</t>
        </is>
      </c>
      <c r="G72" s="53" t="inlineStr">
        <is>
          <t xml:space="preserve">PAGADO </t>
        </is>
      </c>
      <c r="H72" s="53" t="inlineStr">
        <is>
          <t>PAGADO</t>
        </is>
      </c>
      <c r="I72" s="53" t="inlineStr">
        <is>
          <t>PAGADO</t>
        </is>
      </c>
      <c r="J72" s="53" t="inlineStr">
        <is>
          <t>PAGADO</t>
        </is>
      </c>
      <c r="K72" s="53" t="inlineStr">
        <is>
          <t>PAGADO</t>
        </is>
      </c>
      <c r="L72" s="53" t="inlineStr">
        <is>
          <t>PAGADO</t>
        </is>
      </c>
      <c r="M72" s="53" t="n"/>
      <c r="N72" s="53" t="n"/>
      <c r="O72" s="53" t="n"/>
      <c r="P72" s="53" t="n"/>
      <c r="Q72" s="53" t="n"/>
    </row>
    <row r="73" s="308">
      <c r="A73" s="53" t="n">
        <v>298</v>
      </c>
      <c r="B73" s="53" t="inlineStr">
        <is>
          <t>NOTARIO LEON MIGUEL</t>
        </is>
      </c>
      <c r="C73" s="62" t="inlineStr">
        <is>
          <t>CANCELADA</t>
        </is>
      </c>
      <c r="D73" s="53" t="inlineStr">
        <is>
          <t xml:space="preserve">9 SUR ENTRE 13 Y 15 PTE. </t>
        </is>
      </c>
      <c r="E73" s="53" t="n">
        <v>2016</v>
      </c>
      <c r="F73" s="53" t="inlineStr">
        <is>
          <t>PAGADO</t>
        </is>
      </c>
      <c r="G73" s="53" t="inlineStr">
        <is>
          <t>PAGADO</t>
        </is>
      </c>
      <c r="H73" s="53" t="inlineStr">
        <is>
          <t>PAGADO</t>
        </is>
      </c>
      <c r="I73" s="53" t="inlineStr">
        <is>
          <t>PAGADO</t>
        </is>
      </c>
      <c r="J73" s="53" t="inlineStr">
        <is>
          <t>PAGADO</t>
        </is>
      </c>
      <c r="K73" s="53" t="inlineStr">
        <is>
          <t>PAGADO</t>
        </is>
      </c>
      <c r="L73" s="53" t="inlineStr">
        <is>
          <t>PAGADO</t>
        </is>
      </c>
      <c r="M73" s="53" t="inlineStr">
        <is>
          <t>PAGADO</t>
        </is>
      </c>
      <c r="N73" s="53" t="inlineStr">
        <is>
          <t>PAGADO</t>
        </is>
      </c>
      <c r="O73" s="53" t="inlineStr">
        <is>
          <t>PAGADO</t>
        </is>
      </c>
      <c r="P73" s="53" t="inlineStr">
        <is>
          <t>PAGADO</t>
        </is>
      </c>
      <c r="Q73" s="53" t="inlineStr">
        <is>
          <t>PAGADO</t>
        </is>
      </c>
    </row>
    <row r="74">
      <c r="A74" s="53" t="n">
        <v>305</v>
      </c>
      <c r="B74" s="53" t="inlineStr">
        <is>
          <t xml:space="preserve">OYARZABAL MONTERROSAS MA. SILVINA BERNARDA </t>
        </is>
      </c>
      <c r="C74" s="58" t="inlineStr">
        <is>
          <t>PAGANDO</t>
        </is>
      </c>
      <c r="D74" s="53" t="inlineStr">
        <is>
          <t xml:space="preserve">17 PTE. ENTRE 11 Y 13 SUR </t>
        </is>
      </c>
      <c r="E74" s="53" t="n">
        <v>2016</v>
      </c>
      <c r="F74" s="53" t="inlineStr">
        <is>
          <t>PAGADO</t>
        </is>
      </c>
      <c r="G74" s="53" t="inlineStr">
        <is>
          <t>PAGADO</t>
        </is>
      </c>
      <c r="H74" s="53" t="inlineStr">
        <is>
          <t>PAGADO</t>
        </is>
      </c>
      <c r="I74" s="53" t="inlineStr">
        <is>
          <t>PAGADO</t>
        </is>
      </c>
      <c r="J74" s="53" t="inlineStr">
        <is>
          <t>PAGADO</t>
        </is>
      </c>
      <c r="K74" s="53" t="inlineStr">
        <is>
          <t>PAGADO</t>
        </is>
      </c>
      <c r="L74" s="53" t="inlineStr">
        <is>
          <t>PAGADO</t>
        </is>
      </c>
      <c r="M74" s="53" t="inlineStr">
        <is>
          <t>PAGADO</t>
        </is>
      </c>
      <c r="N74" s="53" t="inlineStr">
        <is>
          <t>PAGADO</t>
        </is>
      </c>
      <c r="O74" s="53" t="n"/>
      <c r="P74" s="53" t="n"/>
      <c r="Q74" s="53" t="n"/>
    </row>
    <row r="75">
      <c r="A75" s="53" t="n">
        <v>328</v>
      </c>
      <c r="B75" s="53" t="inlineStr">
        <is>
          <t>PEREZ FLORES JAIME</t>
        </is>
      </c>
      <c r="C75" s="58" t="inlineStr">
        <is>
          <t>CANCELADA</t>
        </is>
      </c>
      <c r="D75" s="53" t="inlineStr">
        <is>
          <t>21 PTE. PRIVADA 7 SUR XOCHITLAN</t>
        </is>
      </c>
      <c r="E75" s="53" t="n">
        <v>2016</v>
      </c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</row>
    <row r="76">
      <c r="A76" s="53" t="n">
        <v>335</v>
      </c>
      <c r="B76" s="53" t="inlineStr">
        <is>
          <t>RAMIREZ RODRIGUEZ SULLY</t>
        </is>
      </c>
      <c r="C76" s="58" t="inlineStr">
        <is>
          <t>HIJA MAGO , PAGADO</t>
        </is>
      </c>
      <c r="D76" s="53" t="inlineStr">
        <is>
          <t xml:space="preserve">21 PTE Y 15 SUR </t>
        </is>
      </c>
      <c r="E76" s="53" t="n">
        <v>2016</v>
      </c>
      <c r="F76" s="53" t="inlineStr">
        <is>
          <t>PAGADO</t>
        </is>
      </c>
      <c r="G76" s="53" t="inlineStr">
        <is>
          <t>PAGADO</t>
        </is>
      </c>
      <c r="H76" s="53" t="inlineStr">
        <is>
          <t>PAGADO</t>
        </is>
      </c>
      <c r="I76" s="53" t="inlineStr">
        <is>
          <t>PAGADO</t>
        </is>
      </c>
      <c r="J76" s="53" t="inlineStr">
        <is>
          <t>PAGADO</t>
        </is>
      </c>
      <c r="K76" s="53" t="inlineStr">
        <is>
          <t>PAGADO</t>
        </is>
      </c>
      <c r="L76" s="53" t="inlineStr">
        <is>
          <t>PAGADO</t>
        </is>
      </c>
      <c r="M76" s="53" t="n"/>
      <c r="N76" s="53" t="n"/>
      <c r="O76" s="53" t="n"/>
      <c r="P76" s="53" t="n"/>
      <c r="Q76" s="53" t="n"/>
    </row>
    <row r="77">
      <c r="A77" s="53" t="n">
        <v>336</v>
      </c>
      <c r="B77" s="53" t="inlineStr">
        <is>
          <t>RAMOS LOPEZ LUCIO</t>
        </is>
      </c>
      <c r="C77" s="58" t="n"/>
      <c r="D77" s="53" t="inlineStr">
        <is>
          <t xml:space="preserve">CALLE 9 SUR NO 1504 ENRE 15 Y 17 </t>
        </is>
      </c>
      <c r="E77" s="53" t="n">
        <v>2016</v>
      </c>
      <c r="F77" s="53" t="inlineStr">
        <is>
          <t>PAGADO</t>
        </is>
      </c>
      <c r="G77" s="53" t="inlineStr">
        <is>
          <t>PAGADO</t>
        </is>
      </c>
      <c r="H77" s="53" t="inlineStr">
        <is>
          <t>PAGADOPAGADO</t>
        </is>
      </c>
      <c r="I77" s="53" t="inlineStr">
        <is>
          <t>PAGADO</t>
        </is>
      </c>
      <c r="J77" s="53" t="inlineStr">
        <is>
          <t>PAGADO</t>
        </is>
      </c>
      <c r="K77" s="53" t="inlineStr">
        <is>
          <t>PAGADO</t>
        </is>
      </c>
      <c r="L77" s="53" t="inlineStr">
        <is>
          <t>PAGADO</t>
        </is>
      </c>
      <c r="M77" s="53" t="inlineStr">
        <is>
          <t>PAGADO</t>
        </is>
      </c>
      <c r="N77" s="53" t="inlineStr">
        <is>
          <t>PAGADO</t>
        </is>
      </c>
      <c r="O77" s="53" t="inlineStr">
        <is>
          <t>PAGADO</t>
        </is>
      </c>
      <c r="P77" s="53" t="n"/>
      <c r="Q77" s="53" t="n"/>
    </row>
    <row r="78">
      <c r="A78" s="53" t="n">
        <v>359</v>
      </c>
      <c r="B78" s="52" t="inlineStr">
        <is>
          <t xml:space="preserve">GONZALEZ BAUTISTA MISAEL </t>
        </is>
      </c>
      <c r="C78" s="58" t="n"/>
      <c r="D78" s="53" t="n"/>
      <c r="E78" s="53" t="n">
        <v>2016</v>
      </c>
      <c r="F78" s="53" t="n"/>
      <c r="G78" s="53" t="n"/>
      <c r="H78" s="53" t="n"/>
      <c r="I78" s="53" t="n"/>
      <c r="J78" s="53" t="n"/>
      <c r="K78" s="53" t="n"/>
      <c r="L78" s="53" t="n"/>
      <c r="M78" s="53" t="inlineStr">
        <is>
          <t>AGOSTO ALTA</t>
        </is>
      </c>
      <c r="N78" s="53" t="n"/>
      <c r="O78" s="53" t="n"/>
      <c r="P78" s="53" t="n"/>
      <c r="Q78" s="53" t="n"/>
    </row>
    <row r="79">
      <c r="A79" s="53" t="n">
        <v>393</v>
      </c>
      <c r="B79" s="52" t="inlineStr">
        <is>
          <t>ROMERO  LOPEZ ANA ROSA</t>
        </is>
      </c>
      <c r="C79" s="58" t="n"/>
      <c r="D79" s="53" t="inlineStr">
        <is>
          <t xml:space="preserve">13 PONIENTE S N </t>
        </is>
      </c>
      <c r="E79" s="53" t="n">
        <v>2016</v>
      </c>
      <c r="F79" s="53" t="n"/>
      <c r="G79" s="53" t="n"/>
      <c r="H79" s="53" t="n"/>
      <c r="I79" s="53" t="n"/>
      <c r="J79" s="53" t="n"/>
      <c r="K79" s="53" t="n"/>
      <c r="L79" s="53" t="inlineStr">
        <is>
          <t>ALTA</t>
        </is>
      </c>
      <c r="M79" s="53" t="n"/>
      <c r="N79" s="53" t="n"/>
      <c r="O79" s="53" t="n"/>
      <c r="P79" s="53" t="n"/>
      <c r="Q79" s="53" t="n"/>
    </row>
    <row r="80">
      <c r="A80" s="53" t="n">
        <v>421</v>
      </c>
      <c r="B80" s="53" t="inlineStr">
        <is>
          <t>ROSAS RODRIGUEZ GILBERTO</t>
        </is>
      </c>
      <c r="C80" s="58" t="n"/>
      <c r="D80" s="53" t="inlineStr">
        <is>
          <t xml:space="preserve">19 PTE. ENTRE 13 Y 15 SUR </t>
        </is>
      </c>
      <c r="E80" s="53" t="n">
        <v>2016</v>
      </c>
      <c r="F80" s="53" t="inlineStr">
        <is>
          <t>PAGADO</t>
        </is>
      </c>
      <c r="G80" s="53" t="inlineStr">
        <is>
          <t>PAGADO</t>
        </is>
      </c>
      <c r="H80" s="53" t="inlineStr">
        <is>
          <t>PAGADO</t>
        </is>
      </c>
      <c r="I80" s="53" t="inlineStr">
        <is>
          <t>PAGADO</t>
        </is>
      </c>
      <c r="J80" s="53" t="inlineStr">
        <is>
          <t>PAGADO</t>
        </is>
      </c>
      <c r="K80" s="53" t="n"/>
      <c r="L80" s="53" t="n"/>
      <c r="M80" s="53" t="n"/>
      <c r="N80" s="53" t="n"/>
      <c r="O80" s="53" t="n"/>
      <c r="P80" s="53" t="n"/>
      <c r="Q80" s="53" t="n"/>
    </row>
    <row r="81">
      <c r="A81" s="53" t="n">
        <v>431</v>
      </c>
      <c r="B81" s="53" t="inlineStr">
        <is>
          <t>ROSAS CASTRO LUZ</t>
        </is>
      </c>
      <c r="C81" s="58" t="n"/>
      <c r="D81" s="53" t="inlineStr">
        <is>
          <t xml:space="preserve">19 PTE. ENTRE 13 Y 15 SUR </t>
        </is>
      </c>
      <c r="E81" s="53" t="n">
        <v>2016</v>
      </c>
      <c r="F81" s="53" t="inlineStr">
        <is>
          <t>PAGADO</t>
        </is>
      </c>
      <c r="G81" s="53" t="inlineStr">
        <is>
          <t>PAGADO</t>
        </is>
      </c>
      <c r="H81" s="53" t="inlineStr">
        <is>
          <t>PAGADO</t>
        </is>
      </c>
      <c r="I81" s="53" t="inlineStr">
        <is>
          <t>PAGADO</t>
        </is>
      </c>
      <c r="J81" s="53" t="inlineStr">
        <is>
          <t>PAGADO</t>
        </is>
      </c>
      <c r="K81" s="53" t="inlineStr">
        <is>
          <t>PAGADO</t>
        </is>
      </c>
      <c r="L81" s="53" t="n"/>
      <c r="M81" s="53" t="n"/>
      <c r="N81" s="53" t="n"/>
      <c r="O81" s="53" t="n"/>
      <c r="P81" s="53" t="n"/>
      <c r="Q81" s="53" t="n"/>
    </row>
    <row r="82">
      <c r="A82" s="53" t="n">
        <v>433</v>
      </c>
      <c r="B82" s="53" t="inlineStr">
        <is>
          <t>ROSAS GONZALEZ JAIME</t>
        </is>
      </c>
      <c r="C82" s="58" t="n"/>
      <c r="D82" s="53" t="inlineStr">
        <is>
          <t>13 SUR NO. 1708</t>
        </is>
      </c>
      <c r="E82" s="53" t="n">
        <v>2016</v>
      </c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</row>
    <row r="83">
      <c r="A83" s="53" t="n">
        <v>468</v>
      </c>
      <c r="B83" s="53" t="inlineStr">
        <is>
          <t>SANCHEZ GONZALEZ OMAR LUCIO</t>
        </is>
      </c>
      <c r="C83" s="58" t="n"/>
      <c r="D83" s="53" t="inlineStr">
        <is>
          <t>9 SUR ENTRE 15 Y 17 PTE.</t>
        </is>
      </c>
      <c r="E83" s="53" t="n">
        <v>2016</v>
      </c>
      <c r="F83" s="53" t="inlineStr">
        <is>
          <t>PAGADO</t>
        </is>
      </c>
      <c r="G83" s="53" t="inlineStr">
        <is>
          <t>PAGADO</t>
        </is>
      </c>
      <c r="H83" s="53" t="inlineStr">
        <is>
          <t>PAGADO</t>
        </is>
      </c>
      <c r="I83" s="53" t="inlineStr">
        <is>
          <t>PAGADO</t>
        </is>
      </c>
      <c r="J83" s="53" t="inlineStr">
        <is>
          <t>PAGADO</t>
        </is>
      </c>
      <c r="K83" s="53" t="n"/>
      <c r="L83" s="53" t="n"/>
      <c r="M83" s="53" t="n"/>
      <c r="N83" s="53" t="n"/>
      <c r="O83" s="53" t="n"/>
      <c r="P83" s="53" t="n"/>
      <c r="Q83" s="53" t="n"/>
    </row>
    <row r="84">
      <c r="A84" s="53" t="n">
        <v>469</v>
      </c>
      <c r="B84" s="53" t="inlineStr">
        <is>
          <t xml:space="preserve">SANCHEZ MALDONADO SERGIO </t>
        </is>
      </c>
      <c r="C84" s="58" t="n"/>
      <c r="D84" s="53" t="inlineStr">
        <is>
          <t>15 PTE. NO. 1710</t>
        </is>
      </c>
      <c r="E84" s="53" t="n">
        <v>2016</v>
      </c>
      <c r="F84" s="53" t="inlineStr">
        <is>
          <t>P</t>
        </is>
      </c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</row>
    <row r="85">
      <c r="A85" s="53" t="n">
        <v>474</v>
      </c>
      <c r="B85" s="53" t="inlineStr">
        <is>
          <t>SANTOS COETO AMPARO</t>
        </is>
      </c>
      <c r="C85" s="58" t="n"/>
      <c r="D85" s="53" t="inlineStr">
        <is>
          <t>13 PTE Y 17 SUR</t>
        </is>
      </c>
      <c r="E85" s="53" t="n">
        <v>2016</v>
      </c>
      <c r="F85" s="53" t="inlineStr">
        <is>
          <t>PAGADO</t>
        </is>
      </c>
      <c r="G85" s="53" t="inlineStr">
        <is>
          <t>PAGADO</t>
        </is>
      </c>
      <c r="H85" s="53" t="inlineStr">
        <is>
          <t>PAGADO</t>
        </is>
      </c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</row>
    <row r="86">
      <c r="A86" s="53" t="n">
        <v>485</v>
      </c>
      <c r="B86" s="53" t="inlineStr">
        <is>
          <t>SANTOS GARCES PASCUAL</t>
        </is>
      </c>
      <c r="C86" s="58" t="inlineStr">
        <is>
          <t>PAGANDO</t>
        </is>
      </c>
      <c r="D86" s="53" t="inlineStr">
        <is>
          <t xml:space="preserve">17 SUR ENTRE 13 Y 15 PTE. </t>
        </is>
      </c>
      <c r="E86" s="53" t="n">
        <v>2016</v>
      </c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</row>
    <row r="87">
      <c r="A87" s="53" t="n">
        <v>511</v>
      </c>
      <c r="B87" s="53" t="inlineStr">
        <is>
          <t>SANTOS ZAMORA MARCOS</t>
        </is>
      </c>
      <c r="C87" s="58" t="inlineStr">
        <is>
          <t>CANCELADA</t>
        </is>
      </c>
      <c r="D87" s="53" t="inlineStr">
        <is>
          <t>17 PONIENTE ENTRE 17 Y 19 PTE</t>
        </is>
      </c>
      <c r="E87" s="53" t="n">
        <v>2016</v>
      </c>
      <c r="F87" s="53" t="inlineStr">
        <is>
          <t>PAGADO</t>
        </is>
      </c>
      <c r="G87" s="53" t="inlineStr">
        <is>
          <t>PAGADO</t>
        </is>
      </c>
      <c r="H87" s="53" t="inlineStr">
        <is>
          <t>PAGADO</t>
        </is>
      </c>
      <c r="I87" s="53" t="inlineStr">
        <is>
          <t>PAGADO</t>
        </is>
      </c>
      <c r="J87" s="53" t="inlineStr">
        <is>
          <t>PAGADO</t>
        </is>
      </c>
      <c r="K87" s="53" t="n"/>
      <c r="L87" s="53" t="n"/>
      <c r="M87" s="53" t="n"/>
      <c r="N87" s="53" t="n"/>
      <c r="O87" s="53" t="n"/>
      <c r="P87" s="53" t="n"/>
      <c r="Q87" s="53" t="n"/>
    </row>
    <row r="88">
      <c r="A88" s="53" t="n">
        <v>564</v>
      </c>
      <c r="B88" s="53" t="inlineStr">
        <is>
          <t xml:space="preserve">VILLEGAS RODRIGUEZ MANUEL </t>
        </is>
      </c>
      <c r="C88" s="58" t="inlineStr">
        <is>
          <t>PAGANDO</t>
        </is>
      </c>
      <c r="D88" s="53" t="inlineStr">
        <is>
          <t xml:space="preserve">13 PTE. ENTRE 13 Y 15 SUR </t>
        </is>
      </c>
      <c r="E88" s="53" t="n">
        <v>2016</v>
      </c>
      <c r="F88" s="53" t="inlineStr">
        <is>
          <t>PAGADO</t>
        </is>
      </c>
      <c r="G88" s="53" t="inlineStr">
        <is>
          <t>PAGADO</t>
        </is>
      </c>
      <c r="H88" s="53" t="inlineStr">
        <is>
          <t>PAGADO</t>
        </is>
      </c>
      <c r="I88" s="53" t="inlineStr">
        <is>
          <t>PAGADO</t>
        </is>
      </c>
      <c r="J88" s="53" t="inlineStr">
        <is>
          <t>PAGADO</t>
        </is>
      </c>
      <c r="K88" s="53" t="inlineStr">
        <is>
          <t>PAGADO</t>
        </is>
      </c>
      <c r="L88" s="53" t="inlineStr">
        <is>
          <t>PAGADO</t>
        </is>
      </c>
      <c r="M88" s="53" t="inlineStr">
        <is>
          <t>PAGADO</t>
        </is>
      </c>
      <c r="N88" s="53" t="inlineStr">
        <is>
          <t>PAGADO</t>
        </is>
      </c>
      <c r="O88" s="53" t="inlineStr">
        <is>
          <t>PAGADO</t>
        </is>
      </c>
      <c r="P88" s="53" t="inlineStr">
        <is>
          <t>PAGADO</t>
        </is>
      </c>
      <c r="Q88" s="53" t="inlineStr">
        <is>
          <t>PAGADO</t>
        </is>
      </c>
    </row>
    <row r="89">
      <c r="A89" s="53" t="n">
        <v>567</v>
      </c>
      <c r="B89" s="53" t="inlineStr">
        <is>
          <t>AVELINO NOTARIO LIDIA</t>
        </is>
      </c>
      <c r="C89" s="58" t="n"/>
      <c r="D89" s="53" t="inlineStr">
        <is>
          <t xml:space="preserve">21 PONIENTE ENTRE 7 Y 9 SUR </t>
        </is>
      </c>
      <c r="E89" s="53" t="n">
        <v>2016</v>
      </c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</row>
    <row r="90">
      <c r="A90" s="53" t="n">
        <v>568</v>
      </c>
      <c r="B90" s="53" t="inlineStr">
        <is>
          <t>LOPEZ JIMENEZ CARLA</t>
        </is>
      </c>
      <c r="C90" s="58" t="n"/>
      <c r="D90" s="53" t="inlineStr">
        <is>
          <t xml:space="preserve">17 PTE.  11 Y 13 SUR </t>
        </is>
      </c>
      <c r="E90" s="53" t="n">
        <v>2016</v>
      </c>
      <c r="F90" s="53" t="n"/>
      <c r="G90" s="53" t="n"/>
      <c r="H90" s="53" t="n"/>
      <c r="I90" s="53" t="inlineStr">
        <is>
          <t xml:space="preserve">ALTA PAGA ESTE MES </t>
        </is>
      </c>
      <c r="J90" s="53" t="n"/>
      <c r="K90" s="53" t="n"/>
      <c r="L90" s="53" t="n"/>
      <c r="M90" s="53" t="n"/>
      <c r="N90" s="53" t="n"/>
      <c r="O90" s="53" t="n"/>
      <c r="P90" s="53" t="n"/>
      <c r="Q90" s="53" t="n"/>
    </row>
    <row r="91">
      <c r="A91" s="53" t="n">
        <v>570</v>
      </c>
      <c r="B91" s="53" t="inlineStr">
        <is>
          <t xml:space="preserve">SANTOS COETO ADRIANA </t>
        </is>
      </c>
      <c r="C91" s="58" t="inlineStr">
        <is>
          <t>HIJA DELFINA</t>
        </is>
      </c>
      <c r="D91" s="53" t="inlineStr">
        <is>
          <t>13 PTE. NO. 1701</t>
        </is>
      </c>
      <c r="E91" s="53" t="n">
        <v>2016</v>
      </c>
      <c r="F91" s="53" t="inlineStr">
        <is>
          <t>P</t>
        </is>
      </c>
      <c r="G91" s="53" t="inlineStr">
        <is>
          <t>P</t>
        </is>
      </c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</row>
    <row r="92">
      <c r="A92" s="53" t="n">
        <v>575</v>
      </c>
      <c r="B92" s="53" t="inlineStr">
        <is>
          <t xml:space="preserve">ROSAS CEBADA MARGARITA </t>
        </is>
      </c>
      <c r="C92" s="58" t="inlineStr">
        <is>
          <t>CANCELADA</t>
        </is>
      </c>
      <c r="D92" s="53" t="inlineStr">
        <is>
          <t xml:space="preserve">13 SUR </t>
        </is>
      </c>
      <c r="E92" s="53" t="n">
        <v>2016</v>
      </c>
      <c r="F92" s="53" t="n"/>
      <c r="G92" s="53" t="n"/>
      <c r="H92" s="53" t="n"/>
      <c r="I92" s="53" t="n"/>
      <c r="J92" s="53" t="n"/>
      <c r="K92" s="53" t="n"/>
      <c r="L92" s="53" t="inlineStr">
        <is>
          <t>ALTA NO  PAGO AGUA</t>
        </is>
      </c>
      <c r="M92" s="53" t="n"/>
      <c r="N92" s="53" t="n"/>
      <c r="O92" s="53" t="n"/>
      <c r="P92" s="53" t="n"/>
      <c r="Q92" s="53" t="n"/>
    </row>
    <row r="93">
      <c r="A93" s="53" t="n">
        <v>590</v>
      </c>
      <c r="B93" s="53" t="inlineStr">
        <is>
          <t xml:space="preserve">MONTIEL CASTILLO KARINA </t>
        </is>
      </c>
      <c r="C93" s="58" t="inlineStr">
        <is>
          <t>HIJO JULIO (CORTE)</t>
        </is>
      </c>
      <c r="D93" s="53" t="inlineStr">
        <is>
          <t>15 SUR Y 21 PONIENTE S/N</t>
        </is>
      </c>
      <c r="E93" s="53" t="n">
        <v>2016</v>
      </c>
      <c r="F93" s="53" t="inlineStr">
        <is>
          <t>PAGADO</t>
        </is>
      </c>
      <c r="G93" s="53" t="inlineStr">
        <is>
          <t>PAGADO</t>
        </is>
      </c>
      <c r="H93" s="53" t="inlineStr">
        <is>
          <t>PAGADO</t>
        </is>
      </c>
      <c r="I93" s="53" t="inlineStr">
        <is>
          <t>PAGADO</t>
        </is>
      </c>
      <c r="J93" s="53" t="inlineStr">
        <is>
          <t>PAGADO</t>
        </is>
      </c>
      <c r="K93" s="53" t="inlineStr">
        <is>
          <t>PAGADO</t>
        </is>
      </c>
      <c r="L93" s="53" t="n"/>
      <c r="M93" s="53" t="n"/>
      <c r="N93" s="53" t="n"/>
      <c r="O93" s="53" t="n"/>
      <c r="P93" s="53" t="n"/>
      <c r="Q93" s="53" t="n"/>
    </row>
    <row r="94">
      <c r="A94" s="53" t="n">
        <v>591</v>
      </c>
      <c r="B94" s="53" t="inlineStr">
        <is>
          <t>REYES TELLEZ JESICA</t>
        </is>
      </c>
      <c r="C94" s="58" t="inlineStr">
        <is>
          <t>BAJA, PAGADO</t>
        </is>
      </c>
      <c r="D94" s="53" t="inlineStr">
        <is>
          <t>15 SUR  1304  ENTRE 13 Y 15 PONIENTEE</t>
        </is>
      </c>
      <c r="E94" s="53" t="n">
        <v>2016</v>
      </c>
      <c r="F94" s="53" t="inlineStr">
        <is>
          <t>PAGADO</t>
        </is>
      </c>
      <c r="G94" s="53" t="inlineStr">
        <is>
          <t>PAGADO</t>
        </is>
      </c>
      <c r="H94" s="53" t="inlineStr">
        <is>
          <t>PAGADO</t>
        </is>
      </c>
      <c r="I94" s="53" t="inlineStr">
        <is>
          <t>PAGADO</t>
        </is>
      </c>
      <c r="J94" s="53" t="inlineStr">
        <is>
          <t>PAGADO</t>
        </is>
      </c>
      <c r="K94" s="53" t="inlineStr">
        <is>
          <t>PAGADO</t>
        </is>
      </c>
      <c r="L94" s="53" t="inlineStr">
        <is>
          <t>PAGADO</t>
        </is>
      </c>
      <c r="M94" s="53" t="n"/>
      <c r="N94" s="53" t="n"/>
      <c r="O94" s="53" t="n"/>
      <c r="P94" s="53" t="n"/>
      <c r="Q94" s="53" t="n"/>
    </row>
    <row r="95">
      <c r="A95" s="53" t="n">
        <v>1</v>
      </c>
      <c r="B95" s="53" t="inlineStr">
        <is>
          <t>ABUNDIO CRESCENCIO LORENZO</t>
        </is>
      </c>
      <c r="C95" s="58" t="inlineStr">
        <is>
          <t>PAGANDO</t>
        </is>
      </c>
      <c r="D95" s="53" t="inlineStr">
        <is>
          <t>15 PONIENTE ESQ, 7 SUR</t>
        </is>
      </c>
      <c r="E95" s="53" t="n">
        <v>2017</v>
      </c>
      <c r="F95" s="53" t="inlineStr">
        <is>
          <t>PAGADO</t>
        </is>
      </c>
      <c r="G95" s="53" t="inlineStr">
        <is>
          <t>PAGADO</t>
        </is>
      </c>
      <c r="H95" s="53" t="inlineStr">
        <is>
          <t>PAGADO</t>
        </is>
      </c>
      <c r="I95" s="53" t="inlineStr">
        <is>
          <t>PAGADO</t>
        </is>
      </c>
      <c r="J95" s="53" t="inlineStr">
        <is>
          <t>PAGADO</t>
        </is>
      </c>
      <c r="K95" s="53" t="inlineStr">
        <is>
          <t>PAGADO</t>
        </is>
      </c>
      <c r="L95" s="53" t="inlineStr">
        <is>
          <t>PAGADO</t>
        </is>
      </c>
      <c r="M95" s="53" t="inlineStr">
        <is>
          <t>PAGADO</t>
        </is>
      </c>
      <c r="N95" s="53" t="inlineStr">
        <is>
          <t>PAGADO</t>
        </is>
      </c>
      <c r="O95" s="53" t="inlineStr">
        <is>
          <t>PAGADO</t>
        </is>
      </c>
      <c r="P95" s="53" t="inlineStr">
        <is>
          <t>PAGADO</t>
        </is>
      </c>
      <c r="Q95" s="53" t="inlineStr">
        <is>
          <t>PAGADO</t>
        </is>
      </c>
    </row>
    <row r="96">
      <c r="A96" s="53" t="n">
        <v>2</v>
      </c>
      <c r="B96" s="53" t="inlineStr">
        <is>
          <t>ABUNDIO JIMENEZ LEOBARDO</t>
        </is>
      </c>
      <c r="C96" s="58" t="n"/>
      <c r="D96" s="53" t="inlineStr">
        <is>
          <t xml:space="preserve">7 SUR ENTRE 11 Y 13 PONIENTE </t>
        </is>
      </c>
      <c r="E96" s="53" t="n">
        <v>2017</v>
      </c>
      <c r="F96" s="53" t="inlineStr">
        <is>
          <t>PAGADO</t>
        </is>
      </c>
      <c r="G96" s="53" t="inlineStr">
        <is>
          <t>PAGADO</t>
        </is>
      </c>
      <c r="H96" s="53" t="inlineStr">
        <is>
          <t>PAGADO</t>
        </is>
      </c>
      <c r="I96" s="53" t="inlineStr">
        <is>
          <t>PAGADO</t>
        </is>
      </c>
      <c r="J96" s="53" t="inlineStr">
        <is>
          <t>PAGADO</t>
        </is>
      </c>
      <c r="K96" s="53" t="inlineStr">
        <is>
          <t>PAGADO</t>
        </is>
      </c>
      <c r="L96" s="53" t="n"/>
      <c r="M96" s="53" t="n"/>
      <c r="N96" s="53" t="n"/>
      <c r="O96" s="53" t="n"/>
      <c r="P96" s="53" t="n"/>
      <c r="Q96" s="53" t="n"/>
    </row>
    <row r="97">
      <c r="A97" s="53" t="n">
        <v>3</v>
      </c>
      <c r="B97" s="53" t="inlineStr">
        <is>
          <t>ABUNDIO JIMENEZ ROMARICO</t>
        </is>
      </c>
      <c r="C97" s="58" t="inlineStr">
        <is>
          <t>PAGADO</t>
        </is>
      </c>
      <c r="D97" s="53" t="inlineStr">
        <is>
          <t>7 SUR ENTRE 11 Y 13 PTE</t>
        </is>
      </c>
      <c r="E97" s="53" t="n">
        <v>2017</v>
      </c>
      <c r="F97" s="53" t="inlineStr">
        <is>
          <t>PAGADO</t>
        </is>
      </c>
      <c r="G97" s="53" t="inlineStr">
        <is>
          <t>PAGADO</t>
        </is>
      </c>
      <c r="H97" s="53" t="inlineStr">
        <is>
          <t>PAGADO</t>
        </is>
      </c>
      <c r="I97" s="53" t="inlineStr">
        <is>
          <t>PAGADO</t>
        </is>
      </c>
      <c r="J97" s="53" t="inlineStr">
        <is>
          <t>PAGADO</t>
        </is>
      </c>
      <c r="K97" s="53" t="inlineStr">
        <is>
          <t>PAGADO</t>
        </is>
      </c>
      <c r="L97" s="53" t="inlineStr">
        <is>
          <t>PAGADO</t>
        </is>
      </c>
      <c r="M97" s="53" t="inlineStr">
        <is>
          <t>PAGADO</t>
        </is>
      </c>
      <c r="N97" s="53" t="inlineStr">
        <is>
          <t>PAGADO</t>
        </is>
      </c>
      <c r="O97" s="53" t="inlineStr">
        <is>
          <t>PAGADO</t>
        </is>
      </c>
      <c r="P97" s="53" t="n"/>
      <c r="Q97" s="53" t="n"/>
    </row>
    <row r="98">
      <c r="A98" s="53" t="n">
        <v>8</v>
      </c>
      <c r="B98" s="53" t="inlineStr">
        <is>
          <t>ABUNDIO LOPEZ JESUS MAURO</t>
        </is>
      </c>
      <c r="C98" s="58" t="inlineStr">
        <is>
          <t>PAGANDO</t>
        </is>
      </c>
      <c r="D98" s="53" t="inlineStr">
        <is>
          <t xml:space="preserve">7 SUR ENTRE 11 Y 13 PONIENTE </t>
        </is>
      </c>
      <c r="E98" s="53" t="n">
        <v>2017</v>
      </c>
      <c r="F98" s="53" t="inlineStr">
        <is>
          <t>PAGADO</t>
        </is>
      </c>
      <c r="G98" s="53" t="inlineStr">
        <is>
          <t>PAGADO</t>
        </is>
      </c>
      <c r="H98" s="53" t="inlineStr">
        <is>
          <t>PAGADO</t>
        </is>
      </c>
      <c r="I98" s="53" t="inlineStr">
        <is>
          <t>PAGADO</t>
        </is>
      </c>
      <c r="J98" s="53" t="inlineStr">
        <is>
          <t>PAGADO</t>
        </is>
      </c>
      <c r="K98" s="53" t="inlineStr">
        <is>
          <t>PAGADO</t>
        </is>
      </c>
      <c r="L98" s="53" t="inlineStr">
        <is>
          <t>PAGADO</t>
        </is>
      </c>
      <c r="M98" s="53" t="inlineStr">
        <is>
          <t>PAGADO</t>
        </is>
      </c>
      <c r="N98" s="53" t="inlineStr">
        <is>
          <t>PAGADO</t>
        </is>
      </c>
      <c r="O98" s="53" t="n"/>
      <c r="P98" s="53" t="n"/>
      <c r="Q98" s="53" t="n"/>
    </row>
    <row r="99">
      <c r="A99" s="53" t="n">
        <v>16</v>
      </c>
      <c r="B99" s="53" t="inlineStr">
        <is>
          <t>ANDRADE JIMENEZ JUAN MARIO</t>
        </is>
      </c>
      <c r="C99" s="58" t="n"/>
      <c r="D99" s="53" t="inlineStr">
        <is>
          <t xml:space="preserve">11 SUR ENTRE 15 Y 17 PTE. </t>
        </is>
      </c>
      <c r="E99" s="53" t="n">
        <v>2017</v>
      </c>
      <c r="F99" s="53" t="inlineStr">
        <is>
          <t>PAGADO</t>
        </is>
      </c>
      <c r="G99" s="53" t="inlineStr">
        <is>
          <t>PAGADO</t>
        </is>
      </c>
      <c r="H99" s="53" t="inlineStr">
        <is>
          <t>PAGADO</t>
        </is>
      </c>
      <c r="I99" s="53" t="inlineStr">
        <is>
          <t>PAGADO</t>
        </is>
      </c>
      <c r="J99" s="53" t="inlineStr">
        <is>
          <t>PAGADO</t>
        </is>
      </c>
      <c r="K99" s="53" t="inlineStr">
        <is>
          <t>PAGADO</t>
        </is>
      </c>
      <c r="L99" s="53" t="inlineStr">
        <is>
          <t>PAGADO</t>
        </is>
      </c>
      <c r="M99" s="53" t="inlineStr">
        <is>
          <t>PAGADO</t>
        </is>
      </c>
      <c r="N99" s="53" t="inlineStr">
        <is>
          <t>PAGADO</t>
        </is>
      </c>
      <c r="O99" s="53" t="inlineStr">
        <is>
          <t>PAGADO</t>
        </is>
      </c>
      <c r="P99" s="53" t="inlineStr">
        <is>
          <t>PAGADO</t>
        </is>
      </c>
      <c r="Q99" s="53" t="inlineStr">
        <is>
          <t>PAGADO</t>
        </is>
      </c>
    </row>
    <row r="100">
      <c r="A100" s="53" t="n">
        <v>20</v>
      </c>
      <c r="B100" s="53" t="inlineStr">
        <is>
          <t xml:space="preserve">APOLINAR VELAZQUEZ JESUS ANTONIO </t>
        </is>
      </c>
      <c r="C100" s="58" t="n"/>
      <c r="D100" s="53" t="inlineStr">
        <is>
          <t>15 PONIENTEE 710  7 Y 9 SUR</t>
        </is>
      </c>
      <c r="E100" s="53" t="n">
        <v>2017</v>
      </c>
      <c r="F100" s="53" t="inlineStr">
        <is>
          <t>PAGADO</t>
        </is>
      </c>
      <c r="G100" s="53" t="inlineStr">
        <is>
          <t>PAGADO</t>
        </is>
      </c>
      <c r="H100" s="53" t="inlineStr">
        <is>
          <t>PAGADO</t>
        </is>
      </c>
      <c r="I100" s="53" t="inlineStr">
        <is>
          <t>PAGADO</t>
        </is>
      </c>
      <c r="J100" s="53" t="inlineStr">
        <is>
          <t>PAGADO</t>
        </is>
      </c>
      <c r="K100" s="53" t="inlineStr">
        <is>
          <t>PAGADO</t>
        </is>
      </c>
      <c r="L100" s="53" t="inlineStr">
        <is>
          <t>PAGADO</t>
        </is>
      </c>
      <c r="M100" s="53" t="inlineStr">
        <is>
          <t>PAGADO</t>
        </is>
      </c>
      <c r="N100" s="53" t="inlineStr">
        <is>
          <t>PAGADO</t>
        </is>
      </c>
      <c r="O100" s="53" t="inlineStr">
        <is>
          <t>PAGADO</t>
        </is>
      </c>
      <c r="P100" s="53" t="inlineStr">
        <is>
          <t>PAGADO</t>
        </is>
      </c>
      <c r="Q100" s="53" t="n"/>
    </row>
    <row r="101">
      <c r="A101" s="53" t="n">
        <v>30</v>
      </c>
      <c r="B101" s="53" t="inlineStr">
        <is>
          <t>AVELINO MONTIEL GUADALUPE</t>
        </is>
      </c>
      <c r="C101" s="58" t="inlineStr">
        <is>
          <t>HIJO MIGUEL</t>
        </is>
      </c>
      <c r="D101" s="53" t="inlineStr">
        <is>
          <t xml:space="preserve">9 SUR ENTRE 19 Y 21 PTE </t>
        </is>
      </c>
      <c r="E101" s="53" t="n">
        <v>2017</v>
      </c>
      <c r="F101" s="53" t="inlineStr">
        <is>
          <t>PAGADO</t>
        </is>
      </c>
      <c r="G101" s="53" t="inlineStr">
        <is>
          <t>PAGADO</t>
        </is>
      </c>
      <c r="H101" s="53" t="inlineStr">
        <is>
          <t>PAGADO</t>
        </is>
      </c>
      <c r="I101" s="53" t="inlineStr">
        <is>
          <t>PAGADO</t>
        </is>
      </c>
      <c r="J101" s="53" t="inlineStr">
        <is>
          <t>PAGADO</t>
        </is>
      </c>
      <c r="K101" s="53" t="inlineStr">
        <is>
          <t>PAGADO</t>
        </is>
      </c>
      <c r="L101" s="53" t="inlineStr">
        <is>
          <t>PAGADO</t>
        </is>
      </c>
      <c r="M101" s="53" t="inlineStr">
        <is>
          <t>PAGADO</t>
        </is>
      </c>
      <c r="N101" s="53" t="inlineStr">
        <is>
          <t>PAGADO</t>
        </is>
      </c>
      <c r="O101" s="53" t="n"/>
      <c r="P101" s="53" t="n"/>
      <c r="Q101" s="53" t="n"/>
    </row>
    <row r="102" s="308">
      <c r="A102" s="53" t="n">
        <v>56</v>
      </c>
      <c r="B102" s="53" t="inlineStr">
        <is>
          <t>AVELINO SANTOS VILIULFO</t>
        </is>
      </c>
      <c r="C102" s="62" t="inlineStr">
        <is>
          <t xml:space="preserve">BAJA  </t>
        </is>
      </c>
      <c r="D102" s="53" t="inlineStr">
        <is>
          <t xml:space="preserve">21 PONIENTE NUM. 709, SAN ANTONIO TECAMACHALCO </t>
        </is>
      </c>
      <c r="E102" s="53" t="n">
        <v>2017</v>
      </c>
      <c r="F102" s="53" t="inlineStr">
        <is>
          <t>PAGADO</t>
        </is>
      </c>
      <c r="G102" s="53" t="inlineStr">
        <is>
          <t>PAGADO</t>
        </is>
      </c>
      <c r="H102" s="53" t="inlineStr">
        <is>
          <t>PAGADO</t>
        </is>
      </c>
      <c r="I102" s="53" t="inlineStr">
        <is>
          <t>PAGADO</t>
        </is>
      </c>
      <c r="J102" s="53" t="inlineStr">
        <is>
          <t>PAGADO</t>
        </is>
      </c>
      <c r="K102" s="53" t="inlineStr">
        <is>
          <t>PAGADO</t>
        </is>
      </c>
      <c r="L102" s="53" t="inlineStr">
        <is>
          <t>PAGADO</t>
        </is>
      </c>
      <c r="M102" s="53" t="n"/>
      <c r="N102" s="53" t="n"/>
      <c r="O102" s="53" t="n"/>
      <c r="P102" s="53" t="n"/>
      <c r="Q102" s="53" t="n"/>
    </row>
    <row r="103">
      <c r="A103" s="53" t="n">
        <v>65</v>
      </c>
      <c r="B103" s="53" t="inlineStr">
        <is>
          <t>BRETON LIMON ALICIA</t>
        </is>
      </c>
      <c r="C103" s="58" t="inlineStr">
        <is>
          <t>PAGANDO</t>
        </is>
      </c>
      <c r="D103" s="53" t="inlineStr">
        <is>
          <t>15 PONIENTE ENTRE 9 Y 11 SUR</t>
        </is>
      </c>
      <c r="E103" s="53" t="n">
        <v>2017</v>
      </c>
      <c r="F103" s="53" t="inlineStr">
        <is>
          <t>PAGADO</t>
        </is>
      </c>
      <c r="G103" s="53" t="inlineStr">
        <is>
          <t>PAGADO</t>
        </is>
      </c>
      <c r="H103" s="53" t="inlineStr">
        <is>
          <t>PAGADO</t>
        </is>
      </c>
      <c r="I103" s="53" t="inlineStr">
        <is>
          <t>PAGADO</t>
        </is>
      </c>
      <c r="J103" s="53" t="inlineStr">
        <is>
          <t>PAGADO</t>
        </is>
      </c>
      <c r="K103" s="53" t="inlineStr">
        <is>
          <t>PAGADO</t>
        </is>
      </c>
      <c r="L103" s="53" t="inlineStr">
        <is>
          <t>PAGADO</t>
        </is>
      </c>
      <c r="M103" s="53" t="inlineStr">
        <is>
          <t>PAGADO</t>
        </is>
      </c>
      <c r="N103" s="53" t="inlineStr">
        <is>
          <t>PAGADO</t>
        </is>
      </c>
      <c r="O103" s="53" t="inlineStr">
        <is>
          <t>PAGADO</t>
        </is>
      </c>
      <c r="P103" s="53" t="inlineStr">
        <is>
          <t>PAGADO</t>
        </is>
      </c>
      <c r="Q103" s="53" t="inlineStr">
        <is>
          <t>PAGADO</t>
        </is>
      </c>
    </row>
    <row r="104">
      <c r="A104" s="53" t="n">
        <v>81</v>
      </c>
      <c r="B104" s="53" t="inlineStr">
        <is>
          <t>CASTILLO ORDUÑA MARCELINO</t>
        </is>
      </c>
      <c r="C104" s="58" t="n"/>
      <c r="D104" s="53" t="inlineStr">
        <is>
          <t>19 PTE ENTRE 7 Y 9 SUR</t>
        </is>
      </c>
      <c r="E104" s="53" t="n">
        <v>2017</v>
      </c>
      <c r="F104" s="53" t="inlineStr">
        <is>
          <t>PAGADO</t>
        </is>
      </c>
      <c r="G104" s="53" t="inlineStr">
        <is>
          <t>PAGADO</t>
        </is>
      </c>
      <c r="H104" s="53" t="inlineStr">
        <is>
          <t>PAGADO</t>
        </is>
      </c>
      <c r="I104" s="53" t="inlineStr">
        <is>
          <t>PAGADO</t>
        </is>
      </c>
      <c r="J104" s="53" t="inlineStr">
        <is>
          <t>PAGADO</t>
        </is>
      </c>
      <c r="K104" s="53" t="inlineStr">
        <is>
          <t>PAGADO</t>
        </is>
      </c>
      <c r="L104" s="53" t="inlineStr">
        <is>
          <t>PAGADO</t>
        </is>
      </c>
      <c r="M104" s="53" t="inlineStr">
        <is>
          <t>PAGADO</t>
        </is>
      </c>
      <c r="N104" s="53" t="inlineStr">
        <is>
          <t>PAGADO</t>
        </is>
      </c>
      <c r="O104" s="53" t="inlineStr">
        <is>
          <t>PAGADO</t>
        </is>
      </c>
      <c r="P104" s="53" t="inlineStr">
        <is>
          <t>PAGADO</t>
        </is>
      </c>
      <c r="Q104" s="53" t="inlineStr">
        <is>
          <t>PAGADO</t>
        </is>
      </c>
    </row>
    <row r="105">
      <c r="A105" s="53" t="n">
        <v>103</v>
      </c>
      <c r="B105" s="53" t="inlineStr">
        <is>
          <t>CRUZ IBAÑEZ TORIBIO</t>
        </is>
      </c>
      <c r="C105" s="58" t="inlineStr">
        <is>
          <t>PAGANDO</t>
        </is>
      </c>
      <c r="D105" s="53" t="inlineStr">
        <is>
          <t>9 SUR ENTRE 13 Y 15 PTE</t>
        </is>
      </c>
      <c r="E105" s="53" t="n">
        <v>2017</v>
      </c>
      <c r="F105" s="53" t="inlineStr">
        <is>
          <t>PAGADO 2</t>
        </is>
      </c>
      <c r="G105" s="53" t="inlineStr">
        <is>
          <t>PAGADO 2</t>
        </is>
      </c>
      <c r="H105" s="53" t="inlineStr">
        <is>
          <t>PAGADO 2</t>
        </is>
      </c>
      <c r="I105" s="53" t="inlineStr">
        <is>
          <t>PAGADO 2</t>
        </is>
      </c>
      <c r="J105" s="53" t="inlineStr">
        <is>
          <t>PAGADO 2</t>
        </is>
      </c>
      <c r="K105" s="53" t="inlineStr">
        <is>
          <t>PAGADO 2</t>
        </is>
      </c>
      <c r="L105" s="53" t="inlineStr">
        <is>
          <t>PAGADO 2</t>
        </is>
      </c>
      <c r="M105" s="53" t="inlineStr">
        <is>
          <t>PAGADO 2</t>
        </is>
      </c>
      <c r="N105" s="53" t="inlineStr">
        <is>
          <t>PAGADO 2</t>
        </is>
      </c>
      <c r="O105" s="53" t="inlineStr">
        <is>
          <t>PAGADO 2</t>
        </is>
      </c>
      <c r="P105" s="53" t="inlineStr">
        <is>
          <t>PAGADO 2</t>
        </is>
      </c>
      <c r="Q105" s="53" t="inlineStr">
        <is>
          <t>PAGADO 2</t>
        </is>
      </c>
    </row>
    <row r="106">
      <c r="A106" s="53" t="n">
        <v>121</v>
      </c>
      <c r="B106" s="53" t="inlineStr">
        <is>
          <t>DEONATE FERNANDEZ MAURICIO</t>
        </is>
      </c>
      <c r="C106" s="58" t="inlineStr">
        <is>
          <t>MAYO 2018 PAGADO</t>
        </is>
      </c>
      <c r="D106" s="53" t="inlineStr">
        <is>
          <t xml:space="preserve">15 PTE ENTRE 11 Y 13 SUR </t>
        </is>
      </c>
      <c r="E106" s="53" t="n">
        <v>2017</v>
      </c>
      <c r="F106" s="53" t="inlineStr">
        <is>
          <t>PAGADO</t>
        </is>
      </c>
      <c r="G106" s="53" t="inlineStr">
        <is>
          <t>PAGADO</t>
        </is>
      </c>
      <c r="H106" s="53" t="inlineStr">
        <is>
          <t>PAGADO</t>
        </is>
      </c>
      <c r="I106" s="53" t="inlineStr">
        <is>
          <t>PAGADO</t>
        </is>
      </c>
      <c r="J106" s="53" t="inlineStr">
        <is>
          <t>PAGADO</t>
        </is>
      </c>
      <c r="K106" s="53" t="inlineStr">
        <is>
          <t>PAGADO</t>
        </is>
      </c>
      <c r="L106" s="53" t="n"/>
      <c r="M106" s="53" t="n"/>
      <c r="N106" s="53" t="n"/>
      <c r="O106" s="53" t="n"/>
      <c r="P106" s="53" t="n"/>
      <c r="Q106" s="53" t="n"/>
    </row>
    <row r="107">
      <c r="A107" s="53" t="n">
        <v>125</v>
      </c>
      <c r="B107" s="52" t="inlineStr">
        <is>
          <t xml:space="preserve">DIAZ SANTOS JULIO CESAR </t>
        </is>
      </c>
      <c r="C107" s="58" t="inlineStr">
        <is>
          <t>PAGADO</t>
        </is>
      </c>
      <c r="D107" s="53" t="inlineStr">
        <is>
          <t xml:space="preserve">15 PONIENTE ENTRE 17 Y 19 SUR </t>
        </is>
      </c>
      <c r="E107" s="53" t="n">
        <v>2017</v>
      </c>
      <c r="F107" s="53" t="inlineStr">
        <is>
          <t>PAGADO</t>
        </is>
      </c>
      <c r="G107" s="53" t="inlineStr">
        <is>
          <t>PAGADO</t>
        </is>
      </c>
      <c r="H107" s="53" t="inlineStr">
        <is>
          <t>PAGADO</t>
        </is>
      </c>
      <c r="I107" s="53" t="inlineStr">
        <is>
          <t>PAGADO</t>
        </is>
      </c>
      <c r="J107" s="53" t="n"/>
      <c r="K107" s="53" t="n"/>
      <c r="L107" s="53" t="n"/>
      <c r="M107" s="53" t="n"/>
      <c r="N107" s="53" t="n"/>
      <c r="O107" s="53" t="n"/>
      <c r="P107" s="53" t="n"/>
      <c r="Q107" s="53" t="n"/>
    </row>
    <row r="108">
      <c r="A108" s="53" t="n">
        <v>160</v>
      </c>
      <c r="B108" s="55" t="inlineStr">
        <is>
          <t>HERNANDEZ VAZQUEZ PEDRO</t>
        </is>
      </c>
      <c r="C108" s="58" t="inlineStr">
        <is>
          <t>CHECAR ENFRENTE</t>
        </is>
      </c>
      <c r="D108" s="53" t="inlineStr">
        <is>
          <t>15 SUR ENT. 15 Y 17 PTE</t>
        </is>
      </c>
      <c r="E108" s="53" t="n">
        <v>2017</v>
      </c>
      <c r="F108" s="53" t="inlineStr">
        <is>
          <t>PAGADO</t>
        </is>
      </c>
      <c r="G108" s="53" t="inlineStr">
        <is>
          <t>PAGADO</t>
        </is>
      </c>
      <c r="H108" s="53" t="inlineStr">
        <is>
          <t>PAGADO</t>
        </is>
      </c>
      <c r="I108" s="53" t="inlineStr">
        <is>
          <t>PAGADO</t>
        </is>
      </c>
      <c r="J108" s="53" t="inlineStr">
        <is>
          <t>PAGADO</t>
        </is>
      </c>
      <c r="K108" s="53" t="n"/>
      <c r="L108" s="53" t="n"/>
      <c r="M108" s="53" t="n"/>
      <c r="N108" s="53" t="n"/>
      <c r="O108" s="53" t="n"/>
      <c r="P108" s="53" t="n"/>
      <c r="Q108" s="53" t="n"/>
    </row>
    <row r="109">
      <c r="A109" s="53" t="n">
        <v>175</v>
      </c>
      <c r="B109" s="53" t="inlineStr">
        <is>
          <t>JOFFRE BARCENAS BLANCA ESTELA</t>
        </is>
      </c>
      <c r="C109" s="60" t="inlineStr">
        <is>
          <t>DIC. 2018</t>
        </is>
      </c>
      <c r="D109" s="53" t="inlineStr">
        <is>
          <t>7 SUR ENTRE 15 Y 17 PTE.</t>
        </is>
      </c>
      <c r="E109" s="53" t="n">
        <v>2017</v>
      </c>
      <c r="F109" s="53" t="inlineStr">
        <is>
          <t>PAGADO 2</t>
        </is>
      </c>
      <c r="G109" s="53" t="inlineStr">
        <is>
          <t>PAGADO 2</t>
        </is>
      </c>
      <c r="H109" s="53" t="inlineStr">
        <is>
          <t>PAGADO2</t>
        </is>
      </c>
      <c r="I109" s="53" t="inlineStr">
        <is>
          <t>PAGADO2</t>
        </is>
      </c>
      <c r="J109" s="53" t="inlineStr">
        <is>
          <t>PAGADO 2</t>
        </is>
      </c>
      <c r="K109" s="53" t="inlineStr">
        <is>
          <t>PAGADO</t>
        </is>
      </c>
      <c r="L109" s="53" t="inlineStr">
        <is>
          <t>PAGADO</t>
        </is>
      </c>
      <c r="M109" s="53" t="inlineStr">
        <is>
          <t>PAGADO</t>
        </is>
      </c>
      <c r="N109" s="53" t="inlineStr">
        <is>
          <t>PAGADO</t>
        </is>
      </c>
      <c r="O109" s="53" t="inlineStr">
        <is>
          <t>PAGADO</t>
        </is>
      </c>
      <c r="P109" s="53" t="inlineStr">
        <is>
          <t>PAGADO</t>
        </is>
      </c>
      <c r="Q109" s="53" t="inlineStr">
        <is>
          <t>PAGADO</t>
        </is>
      </c>
    </row>
    <row r="110">
      <c r="A110" s="53" t="n">
        <v>196</v>
      </c>
      <c r="B110" s="53" t="inlineStr">
        <is>
          <t>LEON RODRIGUEZ CESAR</t>
        </is>
      </c>
      <c r="C110" s="58" t="inlineStr">
        <is>
          <t>PAGADO</t>
        </is>
      </c>
      <c r="D110" s="53" t="inlineStr">
        <is>
          <t>19 SUR ENTRE 15 Y 17 PONIENTE</t>
        </is>
      </c>
      <c r="E110" s="53" t="n">
        <v>2017</v>
      </c>
      <c r="F110" s="53" t="inlineStr">
        <is>
          <t>PAGADO</t>
        </is>
      </c>
      <c r="G110" s="53" t="inlineStr">
        <is>
          <t>PAGADO</t>
        </is>
      </c>
      <c r="H110" s="53" t="inlineStr">
        <is>
          <t>PAGADO</t>
        </is>
      </c>
      <c r="I110" s="53" t="inlineStr">
        <is>
          <t>PAGADO</t>
        </is>
      </c>
      <c r="J110" s="53" t="inlineStr">
        <is>
          <t>PAGADO</t>
        </is>
      </c>
      <c r="K110" s="53" t="inlineStr">
        <is>
          <t>PAGADO</t>
        </is>
      </c>
      <c r="L110" s="53" t="n"/>
      <c r="M110" s="53" t="n"/>
      <c r="N110" s="53" t="n"/>
      <c r="O110" s="53" t="n"/>
      <c r="P110" s="53" t="n"/>
      <c r="Q110" s="53" t="n"/>
    </row>
    <row r="111">
      <c r="A111" s="53" t="n">
        <v>207</v>
      </c>
      <c r="B111" s="53" t="inlineStr">
        <is>
          <t>LOPEZ BAURET ROMUALDO</t>
        </is>
      </c>
      <c r="C111" s="58" t="inlineStr">
        <is>
          <t>PAGANDO</t>
        </is>
      </c>
      <c r="D111" s="53" t="inlineStr">
        <is>
          <t xml:space="preserve">15 PTE. ENTRE 7 SUR </t>
        </is>
      </c>
      <c r="E111" s="53" t="n">
        <v>2017</v>
      </c>
      <c r="F111" s="53" t="inlineStr">
        <is>
          <t>PAGADO</t>
        </is>
      </c>
      <c r="G111" s="53" t="inlineStr">
        <is>
          <t>PAGADO</t>
        </is>
      </c>
      <c r="H111" s="53" t="inlineStr">
        <is>
          <t>PAGADO</t>
        </is>
      </c>
      <c r="I111" s="53" t="inlineStr">
        <is>
          <t>PAGADO</t>
        </is>
      </c>
      <c r="J111" s="53" t="inlineStr">
        <is>
          <t>PAGADO</t>
        </is>
      </c>
      <c r="K111" s="53" t="n"/>
      <c r="L111" s="53" t="n"/>
      <c r="M111" s="53" t="n"/>
      <c r="N111" s="53" t="n"/>
      <c r="O111" s="53" t="n"/>
      <c r="P111" s="53" t="n"/>
      <c r="Q111" s="53" t="n"/>
    </row>
    <row r="112">
      <c r="A112" s="53" t="n">
        <v>211</v>
      </c>
      <c r="B112" s="53" t="inlineStr">
        <is>
          <t>LOPEZ GARCIA JOSE GUADALUPE</t>
        </is>
      </c>
      <c r="C112" s="58" t="n"/>
      <c r="D112" s="53" t="inlineStr">
        <is>
          <t xml:space="preserve">21 PINIENTE SN NUMERO </t>
        </is>
      </c>
      <c r="E112" s="53" t="n">
        <v>2017</v>
      </c>
      <c r="F112" s="53" t="inlineStr">
        <is>
          <t>PAGADO</t>
        </is>
      </c>
      <c r="G112" s="53" t="inlineStr">
        <is>
          <t>PAGADO</t>
        </is>
      </c>
      <c r="H112" s="53" t="inlineStr">
        <is>
          <t>PAGADO</t>
        </is>
      </c>
      <c r="I112" s="53" t="inlineStr">
        <is>
          <t>PAGADO</t>
        </is>
      </c>
      <c r="J112" s="53" t="inlineStr">
        <is>
          <t>PAGADO</t>
        </is>
      </c>
      <c r="K112" s="53" t="inlineStr">
        <is>
          <t>PAGADO</t>
        </is>
      </c>
      <c r="L112" s="53" t="inlineStr">
        <is>
          <t>PAGADO</t>
        </is>
      </c>
      <c r="M112" s="53" t="inlineStr">
        <is>
          <t>PAGADO</t>
        </is>
      </c>
      <c r="N112" s="53" t="inlineStr">
        <is>
          <t>PAGADO</t>
        </is>
      </c>
      <c r="O112" s="53" t="inlineStr">
        <is>
          <t>PAGADO</t>
        </is>
      </c>
      <c r="P112" s="53" t="inlineStr">
        <is>
          <t>PAGADO</t>
        </is>
      </c>
      <c r="Q112" s="53" t="inlineStr">
        <is>
          <t>PAGADO</t>
        </is>
      </c>
    </row>
    <row r="113">
      <c r="A113" s="53" t="n">
        <v>219</v>
      </c>
      <c r="B113" s="53" t="inlineStr">
        <is>
          <t>LOPEZ SANCHEZ ANTONIA</t>
        </is>
      </c>
      <c r="C113" s="58" t="inlineStr">
        <is>
          <t>FINADA</t>
        </is>
      </c>
      <c r="D113" s="53" t="inlineStr">
        <is>
          <t>13 SUR ENTRE 21 PTE Y CANAL</t>
        </is>
      </c>
      <c r="E113" s="53" t="n">
        <v>2017</v>
      </c>
      <c r="F113" s="53" t="inlineStr">
        <is>
          <t>PAGADO</t>
        </is>
      </c>
      <c r="G113" s="53" t="inlineStr">
        <is>
          <t>PAGADO</t>
        </is>
      </c>
      <c r="H113" s="53" t="inlineStr">
        <is>
          <t>PAGADO</t>
        </is>
      </c>
      <c r="I113" s="53" t="inlineStr">
        <is>
          <t>PAGADO</t>
        </is>
      </c>
      <c r="J113" s="53" t="inlineStr">
        <is>
          <t>PAGADO</t>
        </is>
      </c>
      <c r="K113" s="53" t="inlineStr">
        <is>
          <t>PAGADO</t>
        </is>
      </c>
      <c r="L113" s="53" t="inlineStr">
        <is>
          <t>PAGADO</t>
        </is>
      </c>
      <c r="M113" s="53" t="inlineStr">
        <is>
          <t>PAGADO</t>
        </is>
      </c>
      <c r="N113" s="53" t="n"/>
      <c r="O113" s="53" t="n"/>
      <c r="P113" s="53" t="n"/>
      <c r="Q113" s="53" t="n"/>
    </row>
    <row r="114">
      <c r="A114" s="53" t="n">
        <v>223</v>
      </c>
      <c r="B114" s="53" t="inlineStr">
        <is>
          <t xml:space="preserve">LOPEZ SANCHEZ FIDEL </t>
        </is>
      </c>
      <c r="C114" s="58" t="inlineStr">
        <is>
          <t>PAGANDO</t>
        </is>
      </c>
      <c r="D114" s="53" t="inlineStr">
        <is>
          <t>21 PTE. ENTRE 13 SUR Y CANAL</t>
        </is>
      </c>
      <c r="E114" s="53" t="n">
        <v>2017</v>
      </c>
      <c r="F114" s="53" t="inlineStr">
        <is>
          <t>PAGADO</t>
        </is>
      </c>
      <c r="G114" s="53" t="inlineStr">
        <is>
          <t>PAGADO</t>
        </is>
      </c>
      <c r="H114" s="53" t="inlineStr">
        <is>
          <t>PAGADO</t>
        </is>
      </c>
      <c r="I114" s="53" t="inlineStr">
        <is>
          <t>PAGADO</t>
        </is>
      </c>
      <c r="J114" s="53" t="inlineStr">
        <is>
          <t>PAGADO</t>
        </is>
      </c>
      <c r="K114" s="53" t="n"/>
      <c r="L114" s="53" t="n"/>
      <c r="M114" s="53" t="n"/>
      <c r="N114" s="53" t="n"/>
      <c r="O114" s="53" t="n"/>
      <c r="P114" s="53" t="n"/>
      <c r="Q114" s="53" t="n"/>
    </row>
    <row r="115">
      <c r="A115" s="53" t="n">
        <v>224</v>
      </c>
      <c r="B115" s="53" t="inlineStr">
        <is>
          <t>LOPEZ SANCHEZ MARIA  SOLEDAD</t>
        </is>
      </c>
      <c r="C115" s="58" t="inlineStr">
        <is>
          <t>HIJA SRA. LUPE</t>
        </is>
      </c>
      <c r="D115" s="53" t="inlineStr">
        <is>
          <t>13 SUR  21 PTE Y CANAL</t>
        </is>
      </c>
      <c r="E115" s="53" t="n">
        <v>2017</v>
      </c>
      <c r="F115" s="53" t="inlineStr">
        <is>
          <t>PAGADO</t>
        </is>
      </c>
      <c r="G115" s="53" t="inlineStr">
        <is>
          <t>PAGADO</t>
        </is>
      </c>
      <c r="H115" s="53" t="inlineStr">
        <is>
          <t>PAGADO</t>
        </is>
      </c>
      <c r="I115" s="53" t="inlineStr">
        <is>
          <t>PAGADO</t>
        </is>
      </c>
      <c r="J115" s="53" t="inlineStr">
        <is>
          <t>PAGADO</t>
        </is>
      </c>
      <c r="K115" s="53" t="n"/>
      <c r="L115" s="53" t="n"/>
      <c r="M115" s="53" t="n"/>
      <c r="N115" s="53" t="n"/>
      <c r="O115" s="53" t="n"/>
      <c r="P115" s="53" t="n"/>
      <c r="Q115" s="53" t="n"/>
    </row>
    <row r="116">
      <c r="A116" s="53" t="n">
        <v>229</v>
      </c>
      <c r="B116" s="53" t="inlineStr">
        <is>
          <t xml:space="preserve">LOPEZ SANCHEZ MARTIN </t>
        </is>
      </c>
      <c r="C116" s="58" t="inlineStr">
        <is>
          <t>FEB-2018 PAGADO</t>
        </is>
      </c>
      <c r="D116" s="53" t="inlineStr">
        <is>
          <t>13 SUR ENTRE 21 PTE Y CANAL</t>
        </is>
      </c>
      <c r="E116" s="53" t="n">
        <v>2017</v>
      </c>
      <c r="F116" s="53" t="inlineStr">
        <is>
          <t>PAGADO</t>
        </is>
      </c>
      <c r="G116" s="53" t="inlineStr">
        <is>
          <t>PAGADO</t>
        </is>
      </c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</row>
    <row r="117">
      <c r="A117" s="62" t="n">
        <v>240</v>
      </c>
      <c r="B117" s="53" t="inlineStr">
        <is>
          <t>LUNA VELAZQUEZ GUILLERMO</t>
        </is>
      </c>
      <c r="C117" s="58" t="inlineStr">
        <is>
          <t>PAGADO</t>
        </is>
      </c>
      <c r="D117" s="53" t="inlineStr">
        <is>
          <t>17 SUR ENTRE 15 Y 17 PTE.</t>
        </is>
      </c>
      <c r="E117" s="53" t="n">
        <v>2017</v>
      </c>
      <c r="F117" s="53" t="inlineStr">
        <is>
          <t>PAGADO</t>
        </is>
      </c>
      <c r="G117" s="53" t="inlineStr">
        <is>
          <t>PAGADO</t>
        </is>
      </c>
      <c r="H117" s="53" t="inlineStr">
        <is>
          <t>PAGADO</t>
        </is>
      </c>
      <c r="I117" s="53" t="inlineStr">
        <is>
          <t>PAGADO</t>
        </is>
      </c>
      <c r="J117" s="53" t="inlineStr">
        <is>
          <t>PAGADO</t>
        </is>
      </c>
      <c r="K117" s="53" t="inlineStr">
        <is>
          <t>PAGADO</t>
        </is>
      </c>
      <c r="L117" s="53" t="inlineStr">
        <is>
          <t>PAGADO</t>
        </is>
      </c>
      <c r="M117" s="53" t="inlineStr">
        <is>
          <t>PAGADO</t>
        </is>
      </c>
      <c r="N117" s="53" t="inlineStr">
        <is>
          <t>PAGADO</t>
        </is>
      </c>
      <c r="O117" s="53" t="inlineStr">
        <is>
          <t>PAGADO</t>
        </is>
      </c>
      <c r="P117" s="53" t="inlineStr">
        <is>
          <t>PAGADO</t>
        </is>
      </c>
      <c r="Q117" s="53" t="inlineStr">
        <is>
          <t>PAGADO</t>
        </is>
      </c>
    </row>
    <row r="118">
      <c r="A118" s="53" t="n">
        <v>260</v>
      </c>
      <c r="B118" s="53" t="inlineStr">
        <is>
          <t xml:space="preserve">MONTIEL JIMENEZ JULIO </t>
        </is>
      </c>
      <c r="C118" s="58" t="inlineStr">
        <is>
          <t>PAGADO</t>
        </is>
      </c>
      <c r="D118" s="53" t="inlineStr">
        <is>
          <t xml:space="preserve">15 SUR ESQ. 21 PTE. </t>
        </is>
      </c>
      <c r="E118" s="53" t="n">
        <v>2017</v>
      </c>
      <c r="F118" s="53" t="inlineStr">
        <is>
          <t>PAGADO</t>
        </is>
      </c>
      <c r="G118" s="53" t="inlineStr">
        <is>
          <t>PAGADO</t>
        </is>
      </c>
      <c r="H118" s="53" t="inlineStr">
        <is>
          <t>PAGADO</t>
        </is>
      </c>
      <c r="I118" s="53" t="inlineStr">
        <is>
          <t>PAGADO</t>
        </is>
      </c>
      <c r="J118" s="53" t="inlineStr">
        <is>
          <t>PAGADO</t>
        </is>
      </c>
      <c r="K118" s="53" t="inlineStr">
        <is>
          <t>PAGADO</t>
        </is>
      </c>
      <c r="L118" s="53" t="n"/>
      <c r="M118" s="53" t="n"/>
      <c r="N118" s="53" t="n"/>
      <c r="O118" s="53" t="n"/>
      <c r="P118" s="53" t="n"/>
      <c r="Q118" s="53" t="n"/>
    </row>
    <row r="119">
      <c r="A119" s="53" t="n">
        <v>269</v>
      </c>
      <c r="B119" s="53" t="inlineStr">
        <is>
          <t>MONTIEL ROMAN MARINA</t>
        </is>
      </c>
      <c r="C119" s="58" t="inlineStr">
        <is>
          <t>CORTADA</t>
        </is>
      </c>
      <c r="D119" s="53" t="inlineStr">
        <is>
          <t xml:space="preserve">19 PTE. ENTRE 11 Y 13 SUR </t>
        </is>
      </c>
      <c r="E119" s="53" t="n">
        <v>2017</v>
      </c>
      <c r="F119" s="53" t="inlineStr">
        <is>
          <t>PAGADO</t>
        </is>
      </c>
      <c r="G119" s="53" t="inlineStr">
        <is>
          <t>PAGADO</t>
        </is>
      </c>
      <c r="H119" s="53" t="inlineStr">
        <is>
          <t>PAGADO</t>
        </is>
      </c>
      <c r="I119" s="53" t="inlineStr">
        <is>
          <t>PAGADO</t>
        </is>
      </c>
      <c r="J119" s="53" t="inlineStr">
        <is>
          <t>PAGADO</t>
        </is>
      </c>
      <c r="K119" s="53" t="inlineStr">
        <is>
          <t>PAGADO</t>
        </is>
      </c>
      <c r="L119" s="53" t="inlineStr">
        <is>
          <t>PAGADO</t>
        </is>
      </c>
      <c r="M119" s="53" t="inlineStr">
        <is>
          <t>PAGADO</t>
        </is>
      </c>
      <c r="N119" s="53" t="inlineStr">
        <is>
          <t>PAGADO</t>
        </is>
      </c>
      <c r="O119" s="53" t="inlineStr">
        <is>
          <t>PAGADO</t>
        </is>
      </c>
      <c r="P119" s="53" t="n"/>
      <c r="Q119" s="53" t="n"/>
    </row>
    <row r="120">
      <c r="A120" s="53" t="n">
        <v>288</v>
      </c>
      <c r="B120" s="53" t="inlineStr">
        <is>
          <t>MOYA ZAMBRANO ROSA</t>
        </is>
      </c>
      <c r="C120" s="58" t="inlineStr">
        <is>
          <t>BAJA</t>
        </is>
      </c>
      <c r="D120" s="53" t="inlineStr">
        <is>
          <t>9 SUR NO. 2008 ENTRE 21 PTE. Y CANAL</t>
        </is>
      </c>
      <c r="E120" s="53" t="n">
        <v>2017</v>
      </c>
      <c r="F120" s="53" t="inlineStr">
        <is>
          <t>PAGADO</t>
        </is>
      </c>
      <c r="G120" s="53" t="inlineStr">
        <is>
          <t>PAGADO</t>
        </is>
      </c>
      <c r="H120" s="53" t="inlineStr">
        <is>
          <t>PAGADO</t>
        </is>
      </c>
      <c r="I120" s="53" t="inlineStr">
        <is>
          <t>PAGADO</t>
        </is>
      </c>
      <c r="J120" s="53" t="inlineStr">
        <is>
          <t>PAGADO</t>
        </is>
      </c>
      <c r="K120" s="53" t="inlineStr">
        <is>
          <t>PAGADO</t>
        </is>
      </c>
      <c r="L120" s="53" t="n"/>
      <c r="M120" s="53" t="n"/>
      <c r="N120" s="53" t="n"/>
      <c r="O120" s="53" t="n"/>
      <c r="P120" s="53" t="n"/>
      <c r="Q120" s="53" t="n"/>
    </row>
    <row r="121">
      <c r="A121" s="53" t="n">
        <v>301</v>
      </c>
      <c r="B121" s="53" t="inlineStr">
        <is>
          <t>OJEDA RODRIGUEZ CONCEPCION</t>
        </is>
      </c>
      <c r="C121" s="58" t="n"/>
      <c r="D121" s="53" t="inlineStr">
        <is>
          <t>19 SUR ENTRE 15 Y 17 PTE</t>
        </is>
      </c>
      <c r="E121" s="53" t="n">
        <v>2017</v>
      </c>
      <c r="F121" s="53" t="inlineStr">
        <is>
          <t>PAGADO</t>
        </is>
      </c>
      <c r="G121" s="53" t="inlineStr">
        <is>
          <t>PAGADO</t>
        </is>
      </c>
      <c r="H121" s="53" t="inlineStr">
        <is>
          <t>PAGADO</t>
        </is>
      </c>
      <c r="I121" s="53" t="inlineStr">
        <is>
          <t>PAGADO</t>
        </is>
      </c>
      <c r="J121" s="53" t="inlineStr">
        <is>
          <t>PAGADO</t>
        </is>
      </c>
      <c r="K121" s="53" t="inlineStr">
        <is>
          <t>PAGADO</t>
        </is>
      </c>
      <c r="L121" s="53" t="inlineStr">
        <is>
          <t>PAGADO</t>
        </is>
      </c>
      <c r="M121" s="53" t="inlineStr">
        <is>
          <t>PAGADO</t>
        </is>
      </c>
      <c r="N121" s="53" t="inlineStr">
        <is>
          <t>PAGADO</t>
        </is>
      </c>
      <c r="O121" s="53" t="n"/>
      <c r="P121" s="53" t="n"/>
      <c r="Q121" s="53" t="n"/>
    </row>
    <row r="122">
      <c r="A122" s="53" t="n">
        <v>333</v>
      </c>
      <c r="B122" s="53" t="inlineStr">
        <is>
          <t>RAMIREZ RODRIGUEZ ANA MARIA</t>
        </is>
      </c>
      <c r="C122" s="58" t="inlineStr">
        <is>
          <t>PAGANDO</t>
        </is>
      </c>
      <c r="D122" s="53" t="inlineStr">
        <is>
          <t>15 SUR ENTRE 13 Y 15 PTE.</t>
        </is>
      </c>
      <c r="E122" s="53" t="n">
        <v>2017</v>
      </c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</row>
    <row r="123">
      <c r="A123" s="53" t="n">
        <v>334</v>
      </c>
      <c r="B123" s="53" t="inlineStr">
        <is>
          <t xml:space="preserve">RAMIREZ RODRIGUEZ SANDRA </t>
        </is>
      </c>
      <c r="C123" s="58" t="inlineStr">
        <is>
          <t>PAGANDO</t>
        </is>
      </c>
      <c r="D123" s="53" t="inlineStr">
        <is>
          <t>15 SUR ENTRE 15 Y 17 PTE.</t>
        </is>
      </c>
      <c r="E123" s="53" t="n">
        <v>2017</v>
      </c>
      <c r="F123" s="53" t="inlineStr">
        <is>
          <t>P</t>
        </is>
      </c>
      <c r="G123" s="53" t="inlineStr">
        <is>
          <t>P</t>
        </is>
      </c>
      <c r="H123" s="53" t="inlineStr">
        <is>
          <t>P</t>
        </is>
      </c>
      <c r="I123" s="53" t="inlineStr">
        <is>
          <t>P</t>
        </is>
      </c>
      <c r="J123" s="53" t="inlineStr">
        <is>
          <t>P</t>
        </is>
      </c>
      <c r="K123" s="53" t="inlineStr">
        <is>
          <t>P</t>
        </is>
      </c>
      <c r="L123" s="53" t="inlineStr">
        <is>
          <t>P</t>
        </is>
      </c>
      <c r="M123" s="53" t="inlineStr">
        <is>
          <t>P</t>
        </is>
      </c>
      <c r="N123" s="53" t="inlineStr">
        <is>
          <t>P</t>
        </is>
      </c>
      <c r="O123" s="53" t="inlineStr">
        <is>
          <t>P</t>
        </is>
      </c>
      <c r="P123" s="53" t="inlineStr">
        <is>
          <t>P</t>
        </is>
      </c>
      <c r="Q123" s="53" t="inlineStr">
        <is>
          <t>P</t>
        </is>
      </c>
    </row>
    <row r="124">
      <c r="A124" s="53" t="n">
        <v>337</v>
      </c>
      <c r="B124" s="53" t="inlineStr">
        <is>
          <t>REYES CARRERA FRANCISCO</t>
        </is>
      </c>
      <c r="C124" s="58" t="inlineStr">
        <is>
          <t>CONTADOR PAGANDO</t>
        </is>
      </c>
      <c r="D124" s="53" t="inlineStr">
        <is>
          <t>13 PTE. NO. 1303 ENTRE 15 Y 17 PTE.</t>
        </is>
      </c>
      <c r="E124" s="53" t="n">
        <v>2017</v>
      </c>
      <c r="F124" s="53" t="inlineStr">
        <is>
          <t>PAGADO</t>
        </is>
      </c>
      <c r="G124" s="53" t="inlineStr">
        <is>
          <t>PAGADO</t>
        </is>
      </c>
      <c r="H124" s="53" t="inlineStr">
        <is>
          <t>PAGADO</t>
        </is>
      </c>
      <c r="I124" s="53" t="inlineStr">
        <is>
          <t>PAGADO</t>
        </is>
      </c>
      <c r="J124" s="53" t="inlineStr">
        <is>
          <t>PAGADO</t>
        </is>
      </c>
      <c r="K124" s="53" t="inlineStr">
        <is>
          <t>PAGADO</t>
        </is>
      </c>
      <c r="L124" s="53" t="inlineStr">
        <is>
          <t>PAGADO</t>
        </is>
      </c>
      <c r="M124" s="53" t="inlineStr">
        <is>
          <t>PAGADO</t>
        </is>
      </c>
      <c r="N124" s="53" t="inlineStr">
        <is>
          <t>PAGADO</t>
        </is>
      </c>
      <c r="O124" s="53" t="inlineStr">
        <is>
          <t>PAGADO</t>
        </is>
      </c>
      <c r="P124" s="53" t="inlineStr">
        <is>
          <t>PAGADO</t>
        </is>
      </c>
      <c r="Q124" s="53" t="inlineStr">
        <is>
          <t>PAGADO</t>
        </is>
      </c>
    </row>
    <row r="125">
      <c r="A125" s="53" t="n">
        <v>344</v>
      </c>
      <c r="B125" s="53" t="inlineStr">
        <is>
          <t>RODRIGUEZ CASTRO SERGIO</t>
        </is>
      </c>
      <c r="C125" s="58" t="inlineStr">
        <is>
          <t>BAJA</t>
        </is>
      </c>
      <c r="D125" s="53" t="inlineStr">
        <is>
          <t xml:space="preserve">15 SUR ENTRE 13 Y 15 PTE. </t>
        </is>
      </c>
      <c r="E125" s="53" t="n">
        <v>2017</v>
      </c>
      <c r="F125" s="53" t="inlineStr">
        <is>
          <t>PAGADO</t>
        </is>
      </c>
      <c r="G125" s="53" t="inlineStr">
        <is>
          <t>PAGADO</t>
        </is>
      </c>
      <c r="H125" s="53" t="inlineStr">
        <is>
          <t>PAGADO</t>
        </is>
      </c>
      <c r="I125" s="53" t="inlineStr">
        <is>
          <t>PAGADO</t>
        </is>
      </c>
      <c r="J125" s="53" t="inlineStr">
        <is>
          <t>PAGADO</t>
        </is>
      </c>
      <c r="K125" s="53" t="inlineStr">
        <is>
          <t>PAGADO</t>
        </is>
      </c>
      <c r="L125" s="53" t="inlineStr">
        <is>
          <t>PAGADO</t>
        </is>
      </c>
      <c r="M125" s="53" t="inlineStr">
        <is>
          <t>PAGADO</t>
        </is>
      </c>
      <c r="N125" s="53" t="inlineStr">
        <is>
          <t>PAGADO</t>
        </is>
      </c>
      <c r="O125" s="53" t="inlineStr">
        <is>
          <t>PAGADO</t>
        </is>
      </c>
      <c r="P125" s="53" t="inlineStr">
        <is>
          <t>PAGADO</t>
        </is>
      </c>
      <c r="Q125" s="53" t="inlineStr">
        <is>
          <t>PAGADO</t>
        </is>
      </c>
    </row>
    <row r="126">
      <c r="A126" s="53" t="n">
        <v>346</v>
      </c>
      <c r="B126" s="53" t="inlineStr">
        <is>
          <t>RODRIGUEZ CRUZ SERGIO ABEL</t>
        </is>
      </c>
      <c r="C126" s="58" t="inlineStr">
        <is>
          <t>PAGANDO</t>
        </is>
      </c>
      <c r="D126" s="53" t="inlineStr">
        <is>
          <t>13 SUR ENTRE 13 Y 15 PTE.</t>
        </is>
      </c>
      <c r="E126" s="53" t="n">
        <v>2017</v>
      </c>
      <c r="F126" s="53" t="inlineStr">
        <is>
          <t>PAGADO</t>
        </is>
      </c>
      <c r="G126" s="53" t="inlineStr">
        <is>
          <t>PAGADO</t>
        </is>
      </c>
      <c r="H126" s="53" t="inlineStr">
        <is>
          <t>PAGADO</t>
        </is>
      </c>
      <c r="I126" s="53" t="inlineStr">
        <is>
          <t>PAGADO</t>
        </is>
      </c>
      <c r="J126" s="53" t="inlineStr">
        <is>
          <t>PAGADO</t>
        </is>
      </c>
      <c r="K126" s="53" t="inlineStr">
        <is>
          <t>PAGADO</t>
        </is>
      </c>
      <c r="L126" s="53" t="n"/>
      <c r="M126" s="53" t="n"/>
      <c r="N126" s="53" t="n"/>
      <c r="O126" s="53" t="n"/>
      <c r="P126" s="53" t="n"/>
      <c r="Q126" s="53" t="n"/>
    </row>
    <row r="127">
      <c r="A127" s="53" t="n">
        <v>351</v>
      </c>
      <c r="B127" s="53" t="inlineStr">
        <is>
          <t>RODRIGUEZ GONZALEZ FRANCISCO JAVIER</t>
        </is>
      </c>
      <c r="C127" s="58" t="n"/>
      <c r="D127" s="53" t="inlineStr">
        <is>
          <t>15 SUR ENTRE 13 Y 17 PTE.</t>
        </is>
      </c>
      <c r="E127" s="53" t="n">
        <v>2017</v>
      </c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</row>
    <row r="128">
      <c r="A128" s="53" t="n">
        <v>354</v>
      </c>
      <c r="B128" s="53" t="inlineStr">
        <is>
          <t>RODRIGUEZ GONZALEZ  JOSE RAUL CESARIO</t>
        </is>
      </c>
      <c r="C128" s="58" t="inlineStr">
        <is>
          <t>PAGANDO 2018</t>
        </is>
      </c>
      <c r="D128" s="53" t="inlineStr">
        <is>
          <t>13 PTE ESQUINA 17 SUR</t>
        </is>
      </c>
      <c r="E128" s="53" t="n">
        <v>2017</v>
      </c>
      <c r="F128" s="53" t="inlineStr">
        <is>
          <t>PAGADO</t>
        </is>
      </c>
      <c r="G128" s="53" t="inlineStr">
        <is>
          <t>PAGADO</t>
        </is>
      </c>
      <c r="H128" s="53" t="inlineStr">
        <is>
          <t>PAGADO</t>
        </is>
      </c>
      <c r="I128" s="53" t="inlineStr">
        <is>
          <t>PAGADO</t>
        </is>
      </c>
      <c r="J128" s="53" t="inlineStr">
        <is>
          <t>PAGADO</t>
        </is>
      </c>
      <c r="K128" s="53" t="inlineStr">
        <is>
          <t>PAGADO</t>
        </is>
      </c>
      <c r="L128" s="53" t="inlineStr">
        <is>
          <t>PAGADO</t>
        </is>
      </c>
      <c r="M128" s="53" t="inlineStr">
        <is>
          <t>PAGADO</t>
        </is>
      </c>
      <c r="N128" s="53" t="inlineStr">
        <is>
          <t>PAGADO</t>
        </is>
      </c>
      <c r="O128" s="53" t="inlineStr">
        <is>
          <t>PAGADO</t>
        </is>
      </c>
      <c r="P128" s="53" t="inlineStr">
        <is>
          <t>PAGADO</t>
        </is>
      </c>
      <c r="Q128" s="53" t="inlineStr">
        <is>
          <t>PAGADO</t>
        </is>
      </c>
    </row>
    <row r="129">
      <c r="A129" s="53" t="n">
        <v>356</v>
      </c>
      <c r="B129" s="53" t="inlineStr">
        <is>
          <t>RODRIGUEZ JIMENEZ ANDRES</t>
        </is>
      </c>
      <c r="C129" s="58" t="n"/>
      <c r="D129" s="53" t="inlineStr">
        <is>
          <t xml:space="preserve">AV 15 PONIENTE  1105 SAN ANTONIO </t>
        </is>
      </c>
      <c r="E129" s="53" t="n">
        <v>2017</v>
      </c>
      <c r="F129" s="53" t="inlineStr">
        <is>
          <t>PAGADO</t>
        </is>
      </c>
      <c r="G129" s="53" t="inlineStr">
        <is>
          <t>PAGADO</t>
        </is>
      </c>
      <c r="H129" s="53" t="inlineStr">
        <is>
          <t>PAGADO</t>
        </is>
      </c>
      <c r="I129" s="53" t="inlineStr">
        <is>
          <t>PAGADO</t>
        </is>
      </c>
      <c r="J129" s="53" t="inlineStr">
        <is>
          <t>PAGADO</t>
        </is>
      </c>
      <c r="K129" s="53" t="inlineStr">
        <is>
          <t>PAGADO</t>
        </is>
      </c>
      <c r="L129" s="53" t="inlineStr">
        <is>
          <t>PAGADO</t>
        </is>
      </c>
      <c r="M129" s="53" t="n"/>
      <c r="N129" s="53" t="n"/>
      <c r="O129" s="53" t="n"/>
      <c r="P129" s="53" t="n"/>
      <c r="Q129" s="53" t="n"/>
    </row>
    <row r="130">
      <c r="A130" s="53" t="n">
        <v>362</v>
      </c>
      <c r="B130" s="53" t="inlineStr">
        <is>
          <t>RODRIGUEZ LOPEZ HORTENCIA</t>
        </is>
      </c>
      <c r="C130" s="58" t="inlineStr">
        <is>
          <t>CANCELADA</t>
        </is>
      </c>
      <c r="D130" s="53" t="inlineStr">
        <is>
          <t>15 PTE ENTRE 21 SUR Y PREPA</t>
        </is>
      </c>
      <c r="E130" s="53" t="n">
        <v>2017</v>
      </c>
      <c r="F130" s="53" t="inlineStr">
        <is>
          <t>PAGADO</t>
        </is>
      </c>
      <c r="G130" s="53" t="inlineStr">
        <is>
          <t>PAGADO</t>
        </is>
      </c>
      <c r="H130" s="53" t="inlineStr">
        <is>
          <t>PAGADO</t>
        </is>
      </c>
      <c r="I130" s="53" t="inlineStr">
        <is>
          <t>PAGADO</t>
        </is>
      </c>
      <c r="J130" s="53" t="inlineStr">
        <is>
          <t>PAGADO</t>
        </is>
      </c>
      <c r="K130" s="53" t="inlineStr">
        <is>
          <t>PAGADO</t>
        </is>
      </c>
      <c r="L130" s="53" t="inlineStr">
        <is>
          <t>PAGADO</t>
        </is>
      </c>
      <c r="M130" s="53" t="inlineStr">
        <is>
          <t>PAGADO</t>
        </is>
      </c>
      <c r="N130" s="53" t="inlineStr">
        <is>
          <t>PAGADO</t>
        </is>
      </c>
      <c r="O130" s="53" t="inlineStr">
        <is>
          <t>PAGADO</t>
        </is>
      </c>
      <c r="P130" s="53" t="inlineStr">
        <is>
          <t>PAGADO</t>
        </is>
      </c>
      <c r="Q130" s="53" t="inlineStr">
        <is>
          <t>PAGADO</t>
        </is>
      </c>
    </row>
    <row r="131">
      <c r="A131" s="53" t="n">
        <v>383</v>
      </c>
      <c r="B131" s="53" t="inlineStr">
        <is>
          <t>RODRIGUEZ RODRIGUEZ ANGEL</t>
        </is>
      </c>
      <c r="C131" s="58" t="n"/>
      <c r="D131" s="53" t="inlineStr">
        <is>
          <t>13 SUR ENTRE 13 Y 15 PTE.</t>
        </is>
      </c>
      <c r="E131" s="53" t="n">
        <v>2017</v>
      </c>
      <c r="F131" s="53" t="inlineStr">
        <is>
          <t>PAGADO</t>
        </is>
      </c>
      <c r="G131" s="53" t="inlineStr">
        <is>
          <t>PAGADO</t>
        </is>
      </c>
      <c r="H131" s="53" t="inlineStr">
        <is>
          <t>PAGADO</t>
        </is>
      </c>
      <c r="I131" s="53" t="inlineStr">
        <is>
          <t>PAGADO</t>
        </is>
      </c>
      <c r="J131" s="53" t="inlineStr">
        <is>
          <t>PAGADO</t>
        </is>
      </c>
      <c r="K131" s="53" t="inlineStr">
        <is>
          <t>PAGADO</t>
        </is>
      </c>
      <c r="L131" s="53" t="inlineStr">
        <is>
          <t>PAGADO</t>
        </is>
      </c>
      <c r="M131" s="53" t="inlineStr">
        <is>
          <t>PAGADO</t>
        </is>
      </c>
      <c r="N131" s="53" t="inlineStr">
        <is>
          <t>PAGADO</t>
        </is>
      </c>
      <c r="O131" s="53" t="inlineStr">
        <is>
          <t>PAGADO</t>
        </is>
      </c>
      <c r="P131" s="53" t="inlineStr">
        <is>
          <t>PAGADO</t>
        </is>
      </c>
      <c r="Q131" s="53" t="inlineStr">
        <is>
          <t>PAGADO</t>
        </is>
      </c>
    </row>
    <row r="132">
      <c r="A132" s="53" t="n">
        <v>385</v>
      </c>
      <c r="B132" s="53" t="inlineStr">
        <is>
          <t>RODRIGUEZ RODRIGUEZ JESUS</t>
        </is>
      </c>
      <c r="C132" s="58" t="inlineStr">
        <is>
          <t>CORTADA</t>
        </is>
      </c>
      <c r="D132" s="53" t="inlineStr">
        <is>
          <t xml:space="preserve">13 PONIENTE Y 15 SUR </t>
        </is>
      </c>
      <c r="E132" s="53" t="n">
        <v>2017</v>
      </c>
      <c r="F132" s="53" t="inlineStr">
        <is>
          <t>PAGADO</t>
        </is>
      </c>
      <c r="G132" s="53" t="inlineStr">
        <is>
          <t>PAGADO</t>
        </is>
      </c>
      <c r="H132" s="53" t="inlineStr">
        <is>
          <t>PAGADO</t>
        </is>
      </c>
      <c r="I132" s="53" t="inlineStr">
        <is>
          <t>PAGADO</t>
        </is>
      </c>
      <c r="J132" s="53" t="inlineStr">
        <is>
          <t>PAGADO</t>
        </is>
      </c>
      <c r="K132" s="53" t="inlineStr">
        <is>
          <t>PAGADO</t>
        </is>
      </c>
      <c r="L132" s="53" t="n"/>
      <c r="M132" s="53" t="n"/>
      <c r="N132" s="53" t="n"/>
      <c r="O132" s="53" t="n"/>
      <c r="P132" s="53" t="n"/>
      <c r="Q132" s="53" t="n"/>
    </row>
    <row r="133">
      <c r="A133" s="53" t="n">
        <v>387</v>
      </c>
      <c r="B133" s="53" t="inlineStr">
        <is>
          <t>RODRIGUEZ RODRIGUEZ MAXIMO</t>
        </is>
      </c>
      <c r="C133" s="58" t="n"/>
      <c r="D133" s="53" t="inlineStr">
        <is>
          <t>19 PTE. ENTRE 7 Y 9 SUR</t>
        </is>
      </c>
      <c r="E133" s="53" t="n">
        <v>2017</v>
      </c>
      <c r="F133" s="53" t="inlineStr">
        <is>
          <t>PAGADO</t>
        </is>
      </c>
      <c r="G133" s="53" t="inlineStr">
        <is>
          <t>PAGADO</t>
        </is>
      </c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</row>
    <row r="134">
      <c r="A134" s="53" t="n">
        <v>392</v>
      </c>
      <c r="B134" s="53" t="inlineStr">
        <is>
          <t>RODRIGUEZ SANTOS JUAN  CARLOS</t>
        </is>
      </c>
      <c r="C134" s="58" t="n"/>
      <c r="D134" s="53" t="inlineStr">
        <is>
          <t xml:space="preserve">15 PONIENTE NO.  1505 BARRIO SAN ANTONIO </t>
        </is>
      </c>
      <c r="E134" s="53" t="n">
        <v>2017</v>
      </c>
      <c r="F134" s="53" t="inlineStr">
        <is>
          <t>PAGADO</t>
        </is>
      </c>
      <c r="G134" s="53" t="inlineStr">
        <is>
          <t>PAGADO</t>
        </is>
      </c>
      <c r="H134" s="53" t="inlineStr">
        <is>
          <t>PAGADO</t>
        </is>
      </c>
      <c r="I134" s="53" t="inlineStr">
        <is>
          <t>PAGADO</t>
        </is>
      </c>
      <c r="J134" s="53" t="inlineStr">
        <is>
          <t>PAGADO</t>
        </is>
      </c>
      <c r="K134" s="53" t="inlineStr">
        <is>
          <t>PAGADO</t>
        </is>
      </c>
      <c r="L134" s="53" t="n"/>
      <c r="M134" s="53" t="n"/>
      <c r="N134" s="53" t="n"/>
      <c r="O134" s="53" t="n"/>
      <c r="P134" s="53" t="n"/>
      <c r="Q134" s="53" t="n"/>
    </row>
    <row r="135">
      <c r="A135" s="53" t="n">
        <v>394</v>
      </c>
      <c r="B135" s="53" t="inlineStr">
        <is>
          <t>RODRIGUEZ SANTOS FILEMON GUADALUPE</t>
        </is>
      </c>
      <c r="C135" s="58" t="n"/>
      <c r="D135" s="53" t="inlineStr">
        <is>
          <t xml:space="preserve">11 SUR ENTRE 15 Y 17 PTE. </t>
        </is>
      </c>
      <c r="E135" s="53" t="n">
        <v>2017</v>
      </c>
      <c r="F135" s="53" t="inlineStr">
        <is>
          <t>PAGADO</t>
        </is>
      </c>
      <c r="G135" s="53" t="inlineStr">
        <is>
          <t>PAGADO</t>
        </is>
      </c>
      <c r="H135" s="53" t="inlineStr">
        <is>
          <t>PAGADO</t>
        </is>
      </c>
      <c r="I135" s="53" t="inlineStr">
        <is>
          <t>PAGADO</t>
        </is>
      </c>
      <c r="J135" s="53" t="inlineStr">
        <is>
          <t>PAGADO</t>
        </is>
      </c>
      <c r="K135" s="53" t="inlineStr">
        <is>
          <t>PAGADO</t>
        </is>
      </c>
      <c r="L135" s="53" t="inlineStr">
        <is>
          <t>PAGADO</t>
        </is>
      </c>
      <c r="M135" s="53" t="n"/>
      <c r="N135" s="53" t="n"/>
      <c r="O135" s="53" t="n"/>
      <c r="P135" s="53" t="n"/>
      <c r="Q135" s="53" t="n"/>
    </row>
    <row r="136">
      <c r="A136" s="53" t="n">
        <v>399</v>
      </c>
      <c r="B136" s="53" t="inlineStr">
        <is>
          <t>RODRIGUEZ VALLADARES CONCEPCION</t>
        </is>
      </c>
      <c r="C136" s="58" t="n"/>
      <c r="D136" s="53" t="inlineStr">
        <is>
          <t xml:space="preserve">11 SUR ENTRE 15 Y 17 PTE. </t>
        </is>
      </c>
      <c r="E136" s="53" t="n">
        <v>2017</v>
      </c>
      <c r="F136" s="53" t="inlineStr">
        <is>
          <t>PAGADO</t>
        </is>
      </c>
      <c r="G136" s="53" t="inlineStr">
        <is>
          <t>PAGADO</t>
        </is>
      </c>
      <c r="H136" s="53" t="inlineStr">
        <is>
          <t>PAGADO</t>
        </is>
      </c>
      <c r="I136" s="53" t="inlineStr">
        <is>
          <t>PAGADO</t>
        </is>
      </c>
      <c r="J136" s="53" t="inlineStr">
        <is>
          <t>PAGADO</t>
        </is>
      </c>
      <c r="K136" s="53" t="inlineStr">
        <is>
          <t>PAGADO</t>
        </is>
      </c>
      <c r="L136" s="53" t="inlineStr">
        <is>
          <t>PAGADO</t>
        </is>
      </c>
      <c r="M136" s="53" t="n"/>
      <c r="N136" s="53" t="n"/>
      <c r="O136" s="53" t="n"/>
      <c r="P136" s="53" t="n"/>
      <c r="Q136" s="53" t="n"/>
    </row>
    <row r="137">
      <c r="A137" s="53" t="n">
        <v>418</v>
      </c>
      <c r="B137" s="62" t="inlineStr">
        <is>
          <t>ROSAS HERNANDEZ JUAN GILMARL</t>
        </is>
      </c>
      <c r="C137" s="58" t="n"/>
      <c r="D137" s="53" t="inlineStr">
        <is>
          <t>15 PTE NO. 1710</t>
        </is>
      </c>
      <c r="E137" s="53" t="n">
        <v>2017</v>
      </c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</row>
    <row r="138">
      <c r="A138" s="53" t="n">
        <v>419</v>
      </c>
      <c r="B138" s="56" t="inlineStr">
        <is>
          <t>ROSAS RIOS JOSE ALEJANDRO</t>
        </is>
      </c>
      <c r="C138" s="58" t="n"/>
      <c r="D138" s="53" t="inlineStr">
        <is>
          <t xml:space="preserve">17 PTE. ENTRE 19 SUR    ENFRENTE CANAL </t>
        </is>
      </c>
      <c r="E138" s="53" t="n">
        <v>2017</v>
      </c>
      <c r="F138" s="53" t="n"/>
      <c r="G138" s="53" t="n"/>
      <c r="H138" s="53" t="n"/>
      <c r="I138" s="53" t="n"/>
      <c r="J138" s="53" t="n"/>
      <c r="K138" s="53" t="n"/>
      <c r="L138" s="53" t="n"/>
      <c r="M138" s="53" t="inlineStr">
        <is>
          <t>PAGADO</t>
        </is>
      </c>
      <c r="N138" s="53" t="inlineStr">
        <is>
          <t>PAGADO</t>
        </is>
      </c>
      <c r="O138" s="53" t="inlineStr">
        <is>
          <t>PAGADO</t>
        </is>
      </c>
      <c r="P138" s="53" t="n"/>
      <c r="Q138" s="53" t="n"/>
    </row>
    <row r="139">
      <c r="A139" s="53" t="n">
        <v>427</v>
      </c>
      <c r="B139" s="53" t="inlineStr">
        <is>
          <t>ROSAS ALEJO ALEJANDRO</t>
        </is>
      </c>
      <c r="C139" s="58" t="inlineStr">
        <is>
          <t>PAGADO</t>
        </is>
      </c>
      <c r="D139" s="53" t="inlineStr">
        <is>
          <t xml:space="preserve">19 PTE. ENTRE 13 Y 15 SUR </t>
        </is>
      </c>
      <c r="E139" s="53" t="n">
        <v>2017</v>
      </c>
      <c r="F139" s="53" t="inlineStr">
        <is>
          <t>PAGADO</t>
        </is>
      </c>
      <c r="G139" s="53" t="inlineStr">
        <is>
          <t>PAGADO</t>
        </is>
      </c>
      <c r="H139" s="53" t="inlineStr">
        <is>
          <t>PAGADO</t>
        </is>
      </c>
      <c r="I139" s="53" t="inlineStr">
        <is>
          <t>PAGADO</t>
        </is>
      </c>
      <c r="J139" s="53" t="inlineStr">
        <is>
          <t>PAGADO</t>
        </is>
      </c>
      <c r="K139" s="53" t="inlineStr">
        <is>
          <t>PAGADO</t>
        </is>
      </c>
      <c r="L139" s="53" t="inlineStr">
        <is>
          <t>PAGADO</t>
        </is>
      </c>
      <c r="M139" s="53" t="n"/>
      <c r="N139" s="53" t="n"/>
      <c r="O139" s="53" t="n"/>
      <c r="P139" s="53" t="n"/>
      <c r="Q139" s="53" t="n"/>
    </row>
    <row r="140">
      <c r="A140" s="53" t="n">
        <v>429</v>
      </c>
      <c r="B140" s="53" t="inlineStr">
        <is>
          <t>ROSAS ALEJO VERONICA</t>
        </is>
      </c>
      <c r="C140" s="58" t="n"/>
      <c r="D140" s="53" t="inlineStr">
        <is>
          <t xml:space="preserve">19 PTE. ENTRE 13 Y 15 SUR </t>
        </is>
      </c>
      <c r="E140" s="53" t="n">
        <v>2017</v>
      </c>
      <c r="F140" s="53" t="inlineStr">
        <is>
          <t>PAGADO</t>
        </is>
      </c>
      <c r="G140" s="53" t="inlineStr">
        <is>
          <t>PAGADO</t>
        </is>
      </c>
      <c r="H140" s="53" t="inlineStr">
        <is>
          <t>PAGADO</t>
        </is>
      </c>
      <c r="I140" s="53" t="inlineStr">
        <is>
          <t>PAGADO</t>
        </is>
      </c>
      <c r="J140" s="53" t="inlineStr">
        <is>
          <t>PAGADO</t>
        </is>
      </c>
      <c r="K140" s="53" t="inlineStr">
        <is>
          <t>PAGADO</t>
        </is>
      </c>
      <c r="L140" s="53" t="inlineStr">
        <is>
          <t>PAGADO</t>
        </is>
      </c>
      <c r="M140" s="53" t="inlineStr">
        <is>
          <t>PAGADO</t>
        </is>
      </c>
      <c r="N140" s="53" t="inlineStr">
        <is>
          <t>PAGADO</t>
        </is>
      </c>
      <c r="O140" s="53" t="inlineStr">
        <is>
          <t>PAGADO</t>
        </is>
      </c>
      <c r="P140" s="53" t="inlineStr">
        <is>
          <t>PAGADO</t>
        </is>
      </c>
      <c r="Q140" s="53" t="inlineStr">
        <is>
          <t>PAGADO</t>
        </is>
      </c>
    </row>
    <row r="141">
      <c r="A141" s="53" t="n">
        <v>438</v>
      </c>
      <c r="B141" s="53" t="inlineStr">
        <is>
          <t>ROSAS NOTARIO FACUNDO</t>
        </is>
      </c>
      <c r="C141" s="58" t="n"/>
      <c r="D141" s="53" t="inlineStr">
        <is>
          <t>15 PTE. ESQ. 13 SUR</t>
        </is>
      </c>
      <c r="E141" s="53" t="n">
        <v>2017</v>
      </c>
      <c r="F141" s="53" t="inlineStr">
        <is>
          <t xml:space="preserve">SE DA DE BAJA </t>
        </is>
      </c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</row>
    <row r="142">
      <c r="A142" s="53" t="n">
        <v>440</v>
      </c>
      <c r="B142" s="52" t="inlineStr">
        <is>
          <t xml:space="preserve">ROMERO LOPEZ ANA ROSA </t>
        </is>
      </c>
      <c r="C142" s="58" t="n"/>
      <c r="D142" s="53" t="inlineStr">
        <is>
          <t>15 PONIENTE NO 1701</t>
        </is>
      </c>
      <c r="E142" s="53" t="n">
        <v>2017</v>
      </c>
      <c r="F142" s="53" t="inlineStr">
        <is>
          <t>PAGADO</t>
        </is>
      </c>
      <c r="G142" s="53" t="inlineStr">
        <is>
          <t>PAGADO</t>
        </is>
      </c>
      <c r="H142" s="53" t="inlineStr">
        <is>
          <t>PAGADO</t>
        </is>
      </c>
      <c r="I142" s="53" t="inlineStr">
        <is>
          <t>PAGADO</t>
        </is>
      </c>
      <c r="J142" s="53" t="inlineStr">
        <is>
          <t>PAGADO</t>
        </is>
      </c>
      <c r="K142" s="53" t="inlineStr">
        <is>
          <t>PAGADO</t>
        </is>
      </c>
      <c r="L142" s="53" t="inlineStr">
        <is>
          <t>PAGADO</t>
        </is>
      </c>
      <c r="M142" s="53" t="n"/>
      <c r="N142" s="53" t="n"/>
      <c r="O142" s="53" t="n"/>
      <c r="P142" s="53" t="n"/>
      <c r="Q142" s="53" t="n"/>
    </row>
    <row r="143">
      <c r="A143" s="53" t="n">
        <v>457</v>
      </c>
      <c r="B143" s="53" t="inlineStr">
        <is>
          <t>ROSAS SALAS TERESA</t>
        </is>
      </c>
      <c r="C143" s="58" t="inlineStr">
        <is>
          <t>PAGADO</t>
        </is>
      </c>
      <c r="D143" s="53" t="inlineStr">
        <is>
          <t>13 SUR NO. 1903</t>
        </is>
      </c>
      <c r="E143" s="53" t="n">
        <v>2017</v>
      </c>
      <c r="F143" s="53" t="inlineStr">
        <is>
          <t>PAGADO</t>
        </is>
      </c>
      <c r="G143" s="53" t="inlineStr">
        <is>
          <t>PAGADO</t>
        </is>
      </c>
      <c r="H143" s="53" t="inlineStr">
        <is>
          <t>PAGADO</t>
        </is>
      </c>
      <c r="I143" s="53" t="inlineStr">
        <is>
          <t>PAGADO</t>
        </is>
      </c>
      <c r="J143" s="53" t="inlineStr">
        <is>
          <t>PAGADO</t>
        </is>
      </c>
      <c r="K143" s="53" t="inlineStr">
        <is>
          <t>PAGADO</t>
        </is>
      </c>
      <c r="L143" s="53" t="inlineStr">
        <is>
          <t>PAGADO</t>
        </is>
      </c>
      <c r="M143" s="53" t="inlineStr">
        <is>
          <t>PAGADO</t>
        </is>
      </c>
      <c r="N143" s="53" t="inlineStr">
        <is>
          <t>PAGADO</t>
        </is>
      </c>
      <c r="O143" s="53" t="inlineStr">
        <is>
          <t>PAGADO</t>
        </is>
      </c>
      <c r="P143" s="53" t="inlineStr">
        <is>
          <t>PAGADO</t>
        </is>
      </c>
      <c r="Q143" s="53" t="inlineStr">
        <is>
          <t>PAGADO</t>
        </is>
      </c>
    </row>
    <row r="144">
      <c r="A144" s="53" t="n">
        <v>462</v>
      </c>
      <c r="B144" s="53" t="inlineStr">
        <is>
          <t xml:space="preserve">SALAS JIMENEZ JUAN JOSE </t>
        </is>
      </c>
      <c r="C144" s="58" t="inlineStr">
        <is>
          <t>PAGANDO</t>
        </is>
      </c>
      <c r="D144" s="53" t="inlineStr">
        <is>
          <t>11 SUR ENTRE 13 Y 15 PTE.</t>
        </is>
      </c>
      <c r="E144" s="53" t="n">
        <v>2017</v>
      </c>
      <c r="F144" s="53" t="inlineStr">
        <is>
          <t>PAGADO</t>
        </is>
      </c>
      <c r="G144" s="53" t="inlineStr">
        <is>
          <t>PAGADO</t>
        </is>
      </c>
      <c r="H144" s="53" t="inlineStr">
        <is>
          <t>PAGADO</t>
        </is>
      </c>
      <c r="I144" s="53" t="inlineStr">
        <is>
          <t>PAGADO</t>
        </is>
      </c>
      <c r="J144" s="53" t="inlineStr">
        <is>
          <t>PAGADO</t>
        </is>
      </c>
      <c r="K144" s="53" t="inlineStr">
        <is>
          <t>PAGADO</t>
        </is>
      </c>
      <c r="L144" s="53" t="inlineStr">
        <is>
          <t>PAGADO</t>
        </is>
      </c>
      <c r="M144" s="53" t="inlineStr">
        <is>
          <t>PAGADO</t>
        </is>
      </c>
      <c r="N144" s="53" t="inlineStr">
        <is>
          <t>PAGADO</t>
        </is>
      </c>
      <c r="O144" s="53" t="inlineStr">
        <is>
          <t>PAGADO</t>
        </is>
      </c>
      <c r="P144" s="53" t="inlineStr">
        <is>
          <t>PAGADO</t>
        </is>
      </c>
      <c r="Q144" s="53" t="inlineStr">
        <is>
          <t>PAGADO</t>
        </is>
      </c>
    </row>
    <row r="145">
      <c r="A145" s="53" t="n">
        <v>470</v>
      </c>
      <c r="B145" s="53" t="inlineStr">
        <is>
          <t xml:space="preserve">SANCHEZ MALDONADO SIXTO </t>
        </is>
      </c>
      <c r="C145" s="58" t="n"/>
      <c r="D145" s="53" t="inlineStr">
        <is>
          <t>13 SUR Y 17 PTE.</t>
        </is>
      </c>
      <c r="E145" s="53" t="n">
        <v>2017</v>
      </c>
      <c r="F145" s="53" t="inlineStr">
        <is>
          <t>PAGADO</t>
        </is>
      </c>
      <c r="G145" s="53" t="inlineStr">
        <is>
          <t>PAGADO</t>
        </is>
      </c>
      <c r="H145" s="53" t="inlineStr">
        <is>
          <t>PAGADO</t>
        </is>
      </c>
      <c r="I145" s="53" t="inlineStr">
        <is>
          <t>PAGADO</t>
        </is>
      </c>
      <c r="J145" s="53" t="inlineStr">
        <is>
          <t>PAGADO</t>
        </is>
      </c>
      <c r="K145" s="53" t="inlineStr">
        <is>
          <t>PAGADO</t>
        </is>
      </c>
      <c r="L145" s="53" t="n"/>
      <c r="M145" s="53" t="n"/>
      <c r="N145" s="53" t="n"/>
      <c r="O145" s="53" t="n"/>
      <c r="P145" s="53" t="n"/>
      <c r="Q145" s="53" t="n"/>
    </row>
    <row r="146">
      <c r="A146" s="53" t="n">
        <v>480</v>
      </c>
      <c r="B146" s="53" t="inlineStr">
        <is>
          <t>SANTOS DEONATE JUANA</t>
        </is>
      </c>
      <c r="C146" s="58" t="n"/>
      <c r="D146" s="53" t="inlineStr">
        <is>
          <t xml:space="preserve">17 SUR ENTRE 13 Y 15 PTE. </t>
        </is>
      </c>
      <c r="E146" s="53" t="n">
        <v>2017</v>
      </c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</row>
    <row r="147">
      <c r="A147" s="53" t="n">
        <v>481</v>
      </c>
      <c r="B147" s="53" t="inlineStr">
        <is>
          <t>SANTOS DEONATE PASCUAL</t>
        </is>
      </c>
      <c r="C147" s="58" t="n"/>
      <c r="D147" s="53" t="inlineStr">
        <is>
          <t xml:space="preserve">17 SUR ENTRE 13 Y 15 PTE. </t>
        </is>
      </c>
      <c r="E147" s="53" t="n">
        <v>2017</v>
      </c>
      <c r="F147" s="53" t="inlineStr">
        <is>
          <t>PAGADO</t>
        </is>
      </c>
      <c r="G147" s="53" t="inlineStr">
        <is>
          <t>PAGADO</t>
        </is>
      </c>
      <c r="H147" s="53" t="inlineStr">
        <is>
          <t>PAGADO</t>
        </is>
      </c>
      <c r="I147" s="53" t="inlineStr">
        <is>
          <t>PAGADO</t>
        </is>
      </c>
      <c r="J147" s="53" t="inlineStr">
        <is>
          <t>PAGADO</t>
        </is>
      </c>
      <c r="K147" s="53" t="inlineStr">
        <is>
          <t>PAGADO</t>
        </is>
      </c>
      <c r="L147" s="53" t="inlineStr">
        <is>
          <t>PAGADO</t>
        </is>
      </c>
      <c r="M147" s="53" t="inlineStr">
        <is>
          <t>PAGADO</t>
        </is>
      </c>
      <c r="N147" s="53" t="inlineStr">
        <is>
          <t>PAGADO</t>
        </is>
      </c>
      <c r="O147" s="53" t="n"/>
      <c r="P147" s="53" t="n"/>
      <c r="Q147" s="53" t="n"/>
    </row>
    <row r="148">
      <c r="A148" s="53" t="n">
        <v>483</v>
      </c>
      <c r="B148" s="53" t="inlineStr">
        <is>
          <t>SANTOS FLORES PEDRO BERNARDINO</t>
        </is>
      </c>
      <c r="C148" s="58" t="n"/>
      <c r="D148" s="53" t="inlineStr">
        <is>
          <t>11 SUR NO. 1508</t>
        </is>
      </c>
      <c r="E148" s="53" t="n">
        <v>2017</v>
      </c>
      <c r="F148" s="53" t="inlineStr">
        <is>
          <t>PAGADO</t>
        </is>
      </c>
      <c r="G148" s="53" t="inlineStr">
        <is>
          <t>PAGADO</t>
        </is>
      </c>
      <c r="H148" s="53" t="inlineStr">
        <is>
          <t>PAGADO</t>
        </is>
      </c>
      <c r="I148" s="53" t="inlineStr">
        <is>
          <t>PAGADO</t>
        </is>
      </c>
      <c r="J148" s="53" t="inlineStr">
        <is>
          <t>PAGADO</t>
        </is>
      </c>
      <c r="K148" s="53" t="inlineStr">
        <is>
          <t>PAGADO</t>
        </is>
      </c>
      <c r="L148" s="53" t="inlineStr">
        <is>
          <t>PAGADO</t>
        </is>
      </c>
      <c r="M148" s="53" t="inlineStr">
        <is>
          <t>PAGADO</t>
        </is>
      </c>
      <c r="N148" s="53" t="inlineStr">
        <is>
          <t>PAGADO</t>
        </is>
      </c>
      <c r="O148" s="53" t="inlineStr">
        <is>
          <t>PAGADO</t>
        </is>
      </c>
      <c r="P148" s="53" t="inlineStr">
        <is>
          <t>PAGADO</t>
        </is>
      </c>
      <c r="Q148" s="53" t="inlineStr">
        <is>
          <t>PAGADO</t>
        </is>
      </c>
    </row>
    <row r="149">
      <c r="A149" s="53" t="n">
        <v>484</v>
      </c>
      <c r="B149" s="53" t="inlineStr">
        <is>
          <t>SANTOS GARCES CAYETANO</t>
        </is>
      </c>
      <c r="C149" s="58" t="n"/>
      <c r="D149" s="53" t="inlineStr">
        <is>
          <t>17 SUR ESQ. 15 PTE-</t>
        </is>
      </c>
      <c r="E149" s="53" t="n">
        <v>2017</v>
      </c>
      <c r="F149" s="53" t="inlineStr">
        <is>
          <t>PAGADO</t>
        </is>
      </c>
      <c r="G149" s="53" t="inlineStr">
        <is>
          <t>PAGADO</t>
        </is>
      </c>
      <c r="H149" s="53" t="inlineStr">
        <is>
          <t>PAGADO</t>
        </is>
      </c>
      <c r="I149" s="53" t="inlineStr">
        <is>
          <t>PAGADO</t>
        </is>
      </c>
      <c r="J149" s="53" t="inlineStr">
        <is>
          <t>PAGADO</t>
        </is>
      </c>
      <c r="K149" s="53" t="inlineStr">
        <is>
          <t>PAGADO</t>
        </is>
      </c>
      <c r="L149" s="53" t="inlineStr">
        <is>
          <t>PAGADO</t>
        </is>
      </c>
      <c r="M149" s="53" t="inlineStr">
        <is>
          <t>PAGADO</t>
        </is>
      </c>
      <c r="N149" s="53" t="inlineStr">
        <is>
          <t>PAGADO</t>
        </is>
      </c>
      <c r="O149" s="53" t="inlineStr">
        <is>
          <t>PAGADO</t>
        </is>
      </c>
      <c r="P149" s="53" t="inlineStr">
        <is>
          <t>PAGADO</t>
        </is>
      </c>
      <c r="Q149" s="53" t="inlineStr">
        <is>
          <t>PAGADO</t>
        </is>
      </c>
    </row>
    <row r="150">
      <c r="A150" s="53" t="n">
        <v>512</v>
      </c>
      <c r="B150" s="53" t="inlineStr">
        <is>
          <t>SANTOS ZAMORA MIGUEL</t>
        </is>
      </c>
      <c r="C150" s="58" t="inlineStr">
        <is>
          <t>PAGANDO</t>
        </is>
      </c>
      <c r="D150" s="53" t="inlineStr">
        <is>
          <t>19 SUR ENTRE 13 Y 15 PTE.</t>
        </is>
      </c>
      <c r="E150" s="53" t="n">
        <v>2017</v>
      </c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</row>
    <row r="151">
      <c r="A151" s="53" t="n">
        <v>517</v>
      </c>
      <c r="B151" s="53" t="inlineStr">
        <is>
          <t>SUAREZ NAVARRO MARINA</t>
        </is>
      </c>
      <c r="C151" s="58" t="n"/>
      <c r="D151" s="53" t="inlineStr">
        <is>
          <t>CARRETERA A XOCHITLAN</t>
        </is>
      </c>
      <c r="E151" s="53" t="n">
        <v>2017</v>
      </c>
      <c r="F151" s="53" t="inlineStr">
        <is>
          <t>PAGADO</t>
        </is>
      </c>
      <c r="G151" s="53" t="inlineStr">
        <is>
          <t>PAGADO</t>
        </is>
      </c>
      <c r="H151" s="53" t="inlineStr">
        <is>
          <t>PAGADO</t>
        </is>
      </c>
      <c r="I151" s="53" t="inlineStr">
        <is>
          <t>PAGADO</t>
        </is>
      </c>
      <c r="J151" s="53" t="inlineStr">
        <is>
          <t>PAGADO</t>
        </is>
      </c>
      <c r="K151" s="53" t="inlineStr">
        <is>
          <t>PAGADO</t>
        </is>
      </c>
      <c r="L151" s="53" t="inlineStr">
        <is>
          <t>PAGADO</t>
        </is>
      </c>
      <c r="M151" s="53" t="n"/>
      <c r="N151" s="53" t="n"/>
      <c r="O151" s="53" t="n"/>
      <c r="P151" s="53" t="n"/>
      <c r="Q151" s="53" t="n"/>
    </row>
    <row r="152">
      <c r="A152" s="53" t="n">
        <v>531</v>
      </c>
      <c r="B152" s="53" t="inlineStr">
        <is>
          <t>TORRES RODRIGUEZ ROBERTO</t>
        </is>
      </c>
      <c r="C152" s="58" t="n"/>
      <c r="D152" s="53" t="inlineStr">
        <is>
          <t>17 SUR ENTRE 11 Y 13 PTE</t>
        </is>
      </c>
      <c r="E152" s="53" t="n">
        <v>2017</v>
      </c>
      <c r="F152" s="53" t="inlineStr">
        <is>
          <t>PAGADO</t>
        </is>
      </c>
      <c r="G152" s="53" t="inlineStr">
        <is>
          <t>PAGADO</t>
        </is>
      </c>
      <c r="H152" s="53" t="inlineStr">
        <is>
          <t>PAGADO</t>
        </is>
      </c>
      <c r="I152" s="53" t="inlineStr">
        <is>
          <t>PAGADO</t>
        </is>
      </c>
      <c r="J152" s="53" t="inlineStr">
        <is>
          <t>PAGADO</t>
        </is>
      </c>
      <c r="K152" s="53" t="inlineStr">
        <is>
          <t>PAGADO</t>
        </is>
      </c>
      <c r="L152" s="53" t="inlineStr">
        <is>
          <t>PAGADO</t>
        </is>
      </c>
      <c r="M152" s="53" t="inlineStr">
        <is>
          <t>PAGADO</t>
        </is>
      </c>
      <c r="N152" s="53" t="inlineStr">
        <is>
          <t>PAGADO</t>
        </is>
      </c>
      <c r="O152" s="53" t="inlineStr">
        <is>
          <t>PAGADO</t>
        </is>
      </c>
      <c r="P152" s="53" t="inlineStr">
        <is>
          <t>PAGADO</t>
        </is>
      </c>
      <c r="Q152" s="53" t="inlineStr">
        <is>
          <t>PAGADO</t>
        </is>
      </c>
    </row>
    <row r="153">
      <c r="A153" s="53" t="n">
        <v>555</v>
      </c>
      <c r="B153" s="53" t="inlineStr">
        <is>
          <t>VERA ROMERO ROLANDO</t>
        </is>
      </c>
      <c r="C153" s="58" t="inlineStr">
        <is>
          <t>PAGANDO</t>
        </is>
      </c>
      <c r="D153" s="53" t="inlineStr">
        <is>
          <t xml:space="preserve">17 PTE. ENTRE 11 Y 13 SUR </t>
        </is>
      </c>
      <c r="E153" s="53" t="n">
        <v>2017</v>
      </c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</row>
    <row r="154">
      <c r="A154" s="53" t="n">
        <v>574</v>
      </c>
      <c r="B154" s="53" t="inlineStr">
        <is>
          <t>JIMENEZ MARTINEZ ROMUALDA</t>
        </is>
      </c>
      <c r="C154" s="58" t="inlineStr">
        <is>
          <t>CAMBIO DOMICILIO</t>
        </is>
      </c>
      <c r="D154" s="53" t="inlineStr">
        <is>
          <t>9 SUR 1102</t>
        </is>
      </c>
      <c r="E154" s="53" t="n">
        <v>2017</v>
      </c>
      <c r="F154" s="53" t="inlineStr">
        <is>
          <t>PAGADO</t>
        </is>
      </c>
      <c r="G154" s="53" t="inlineStr">
        <is>
          <t>PAGADO</t>
        </is>
      </c>
      <c r="H154" s="53" t="inlineStr">
        <is>
          <t>PAGADO</t>
        </is>
      </c>
      <c r="I154" s="53" t="inlineStr">
        <is>
          <t>PAGADO</t>
        </is>
      </c>
      <c r="J154" s="53" t="inlineStr">
        <is>
          <t>PAGADO</t>
        </is>
      </c>
      <c r="K154" s="53" t="inlineStr">
        <is>
          <t>PAGADO</t>
        </is>
      </c>
      <c r="L154" s="53" t="inlineStr">
        <is>
          <t>PAGADO</t>
        </is>
      </c>
      <c r="M154" s="53" t="inlineStr">
        <is>
          <t>PAGADO</t>
        </is>
      </c>
      <c r="N154" s="53" t="inlineStr">
        <is>
          <t>PAGADO</t>
        </is>
      </c>
      <c r="O154" s="53" t="inlineStr">
        <is>
          <t>PAGADO</t>
        </is>
      </c>
      <c r="P154" s="53" t="n"/>
      <c r="Q154" s="53" t="n"/>
    </row>
    <row r="155">
      <c r="A155" s="53" t="n">
        <v>581</v>
      </c>
      <c r="B155" s="53" t="inlineStr">
        <is>
          <t>ROSAS  ALCANTARA JOSE</t>
        </is>
      </c>
      <c r="C155" s="58" t="n"/>
      <c r="D155" s="53" t="inlineStr">
        <is>
          <t xml:space="preserve">AV. 17 PTE. ENTRE 7 SUR Y 9 SUR </t>
        </is>
      </c>
      <c r="E155" s="53" t="n">
        <v>2017</v>
      </c>
      <c r="F155" s="53" t="inlineStr">
        <is>
          <t>PAGADO</t>
        </is>
      </c>
      <c r="G155" s="53" t="n"/>
      <c r="H155" s="53" t="n"/>
      <c r="I155" s="53" t="n"/>
      <c r="J155" s="53" t="n"/>
      <c r="K155" s="53" t="inlineStr">
        <is>
          <t>ALATA  TIENE QUE PAGAR ESTEE MES</t>
        </is>
      </c>
      <c r="L155" s="53" t="n"/>
      <c r="M155" s="53" t="n"/>
      <c r="N155" s="53" t="n"/>
      <c r="O155" s="53" t="n"/>
      <c r="P155" s="53" t="n"/>
      <c r="Q155" s="53" t="n"/>
    </row>
    <row r="156">
      <c r="A156" s="53" t="n">
        <v>586</v>
      </c>
      <c r="B156" s="53" t="inlineStr">
        <is>
          <t>AVELINO NOTARIO GABRIELA</t>
        </is>
      </c>
      <c r="C156" s="58" t="inlineStr">
        <is>
          <t>BAJA</t>
        </is>
      </c>
      <c r="D156" s="53" t="inlineStr">
        <is>
          <t>9 SUR NO. 709, BARRIO SAN ANTONIO</t>
        </is>
      </c>
      <c r="E156" s="53" t="n">
        <v>2017</v>
      </c>
      <c r="F156" s="53" t="inlineStr">
        <is>
          <t>PAGADO</t>
        </is>
      </c>
      <c r="G156" s="53" t="inlineStr">
        <is>
          <t>PAGADO</t>
        </is>
      </c>
      <c r="H156" s="53" t="inlineStr">
        <is>
          <t>PAGADO</t>
        </is>
      </c>
      <c r="I156" s="53" t="inlineStr">
        <is>
          <t>PAGADO</t>
        </is>
      </c>
      <c r="J156" s="53" t="inlineStr">
        <is>
          <t>PAGADO</t>
        </is>
      </c>
      <c r="K156" s="53" t="inlineStr">
        <is>
          <t>PAGADO</t>
        </is>
      </c>
      <c r="L156" s="53" t="inlineStr">
        <is>
          <t>PAGADO</t>
        </is>
      </c>
      <c r="M156" s="53" t="inlineStr">
        <is>
          <t>PAGADO</t>
        </is>
      </c>
      <c r="N156" s="53" t="inlineStr">
        <is>
          <t>PAGADO</t>
        </is>
      </c>
      <c r="O156" s="53" t="inlineStr">
        <is>
          <t>PAGADO</t>
        </is>
      </c>
      <c r="P156" s="53" t="inlineStr">
        <is>
          <t>PAGADO</t>
        </is>
      </c>
      <c r="Q156" s="53" t="inlineStr">
        <is>
          <t>PAGADO</t>
        </is>
      </c>
    </row>
    <row r="157">
      <c r="A157" s="53" t="n">
        <v>594</v>
      </c>
      <c r="B157" s="53" t="inlineStr">
        <is>
          <t xml:space="preserve">AVELINO GAMEZ STHEFANYA </t>
        </is>
      </c>
      <c r="C157" s="58" t="n"/>
      <c r="D157" s="53" t="inlineStr">
        <is>
          <t>CALLE 13 PONIENTE NO. 1503</t>
        </is>
      </c>
      <c r="E157" s="53" t="n">
        <v>2017</v>
      </c>
      <c r="F157" s="53" t="n"/>
      <c r="G157" s="53" t="n"/>
      <c r="H157" s="53" t="n"/>
      <c r="I157" s="53" t="inlineStr">
        <is>
          <t xml:space="preserve">DE ALTA </t>
        </is>
      </c>
      <c r="J157" s="53" t="inlineStr">
        <is>
          <t>PAGADO</t>
        </is>
      </c>
      <c r="K157" s="53" t="inlineStr">
        <is>
          <t>PAGADO</t>
        </is>
      </c>
      <c r="L157" s="53" t="inlineStr">
        <is>
          <t>PAGADO</t>
        </is>
      </c>
      <c r="M157" s="53" t="inlineStr">
        <is>
          <t>PAGADO</t>
        </is>
      </c>
      <c r="N157" s="53" t="inlineStr">
        <is>
          <t>PAGADO</t>
        </is>
      </c>
      <c r="O157" s="53" t="inlineStr">
        <is>
          <t>PAGADO</t>
        </is>
      </c>
      <c r="P157" s="53" t="inlineStr">
        <is>
          <t>PAGADO</t>
        </is>
      </c>
      <c r="Q157" s="53" t="inlineStr">
        <is>
          <t>PAGADO</t>
        </is>
      </c>
    </row>
    <row r="158">
      <c r="A158" s="53" t="n">
        <v>183</v>
      </c>
      <c r="B158" s="42" t="inlineStr">
        <is>
          <t>LEON ANDRADE ALBERTO</t>
        </is>
      </c>
      <c r="C158" s="58" t="n"/>
      <c r="D158" s="53" t="inlineStr">
        <is>
          <t xml:space="preserve">17 SUR ENTRE 15 Y 17 PTE. </t>
        </is>
      </c>
      <c r="E158" s="53" t="inlineStr">
        <is>
          <t> </t>
        </is>
      </c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</row>
    <row r="159">
      <c r="A159" s="53" t="n">
        <v>199</v>
      </c>
      <c r="B159" s="53" t="inlineStr">
        <is>
          <t>LEON SANCHEZ LUIS DANIEL</t>
        </is>
      </c>
      <c r="C159" s="58" t="inlineStr">
        <is>
          <t>BAJA</t>
        </is>
      </c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</row>
    <row r="160">
      <c r="A160" s="53" t="n">
        <v>597</v>
      </c>
      <c r="B160" s="53" t="inlineStr">
        <is>
          <t>MACHORRO MONTIEL RUBEN</t>
        </is>
      </c>
      <c r="C160" s="58" t="inlineStr">
        <is>
          <t>NO TIENE TOMA</t>
        </is>
      </c>
      <c r="D160" s="53" t="inlineStr">
        <is>
          <t xml:space="preserve">11 SUR  23 PONIENTE 2301 </t>
        </is>
      </c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</row>
  </sheetData>
  <pageMargins left="0.7" right="0.7" top="0.75" bottom="0.75" header="0.3" footer="0.3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Adriana Gámez</dc:creator>
  <dcterms:created xsi:type="dcterms:W3CDTF">2018-11-07T00:40:40Z</dcterms:created>
  <dcterms:modified xsi:type="dcterms:W3CDTF">2025-12-19T02:12:03Z</dcterms:modified>
  <cp:lastModifiedBy>Adriana Gámez</cp:lastModifiedBy>
  <cp:lastPrinted>2025-09-19T04:08:16Z</cp:lastPrinted>
</cp:coreProperties>
</file>