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ador\Desktop\Materias 2020\Software II\Proyecto - Scrum Alameda\"/>
    </mc:Choice>
  </mc:AlternateContent>
  <xr:revisionPtr revIDLastSave="0" documentId="8_{27719CF8-0BA8-4900-A33D-8C918858B0D0}" xr6:coauthVersionLast="45" xr6:coauthVersionMax="45" xr10:uidLastSave="{00000000-0000-0000-0000-000000000000}"/>
  <bookViews>
    <workbookView xWindow="-120" yWindow="-120" windowWidth="20730" windowHeight="11160" activeTab="2" xr2:uid="{2BF105F0-66E8-4586-916F-B95AEF34F23B}"/>
  </bookViews>
  <sheets>
    <sheet name="Datos" sheetId="1" r:id="rId1"/>
    <sheet name="Semanas" sheetId="2" r:id="rId2"/>
    <sheet name="Estimación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1" i="3" l="1"/>
  <c r="L9" i="3"/>
  <c r="L8" i="3"/>
  <c r="L7" i="3"/>
  <c r="L6" i="3"/>
  <c r="I20" i="3"/>
  <c r="I22" i="3" s="1"/>
  <c r="F31" i="3"/>
  <c r="F30" i="3"/>
  <c r="F29" i="3"/>
  <c r="C42" i="3"/>
  <c r="C41" i="3"/>
  <c r="C40" i="3"/>
  <c r="G11" i="1" l="1"/>
  <c r="H9" i="1"/>
  <c r="H8" i="1"/>
  <c r="H7" i="1"/>
  <c r="H10" i="1"/>
  <c r="H6" i="1" l="1"/>
  <c r="H11" i="1" l="1"/>
  <c r="F18" i="1" s="1"/>
  <c r="I18" i="1" s="1"/>
</calcChain>
</file>

<file path=xl/sharedStrings.xml><?xml version="1.0" encoding="utf-8"?>
<sst xmlns="http://schemas.openxmlformats.org/spreadsheetml/2006/main" count="139" uniqueCount="114">
  <si>
    <t xml:space="preserve">INGENIERÍA DE SOFTWARE II - SCRUM ALAMEDA </t>
  </si>
  <si>
    <t>MIEMBRO</t>
  </si>
  <si>
    <t>Eduardo Ortiz</t>
  </si>
  <si>
    <t>Guillermo Bernal</t>
  </si>
  <si>
    <t>Karen Bermudez</t>
  </si>
  <si>
    <t>Oswaldo Aguilar</t>
  </si>
  <si>
    <t>ROL</t>
  </si>
  <si>
    <t>D.T.</t>
  </si>
  <si>
    <t>S.M.</t>
  </si>
  <si>
    <t>P.O.</t>
  </si>
  <si>
    <t>INGRESO</t>
  </si>
  <si>
    <t>2019-2s</t>
  </si>
  <si>
    <t>2020-1s</t>
  </si>
  <si>
    <t>H/H SEMANAL</t>
  </si>
  <si>
    <t>VELOCIDAD SPRINT</t>
  </si>
  <si>
    <t xml:space="preserve"> SPRINT WEEKS</t>
  </si>
  <si>
    <t>PUNTO DE ESFURZO</t>
  </si>
  <si>
    <t>1 H/H</t>
  </si>
  <si>
    <t>BACKLOG SIZE</t>
  </si>
  <si>
    <t>PREFERENCIA</t>
  </si>
  <si>
    <t>CONTADOR</t>
  </si>
  <si>
    <t># SPRINTS</t>
  </si>
  <si>
    <t>Sprint 1</t>
  </si>
  <si>
    <t>Semana 1</t>
  </si>
  <si>
    <t>Semana 2</t>
  </si>
  <si>
    <t>Semana 3</t>
  </si>
  <si>
    <t>Sprint 2</t>
  </si>
  <si>
    <t>Sprint 3</t>
  </si>
  <si>
    <t>Entrega</t>
  </si>
  <si>
    <t xml:space="preserve"> # SPRINT SEMESTRE</t>
  </si>
  <si>
    <t>EXCESO</t>
  </si>
  <si>
    <t>Hugo Wong</t>
  </si>
  <si>
    <t>HISTORIA</t>
  </si>
  <si>
    <t>ESTIMACIÓN</t>
  </si>
  <si>
    <t>ADMINISTRADOR</t>
  </si>
  <si>
    <t>RESIDENTE</t>
  </si>
  <si>
    <t>PERSONAL SEGURIDAD</t>
  </si>
  <si>
    <t>AD-FU-01</t>
  </si>
  <si>
    <t>AD-FU-02</t>
  </si>
  <si>
    <t>AD-MC-01</t>
  </si>
  <si>
    <t>AD-MC-02</t>
  </si>
  <si>
    <t>AD-FU-03</t>
  </si>
  <si>
    <t>AD-MC-03</t>
  </si>
  <si>
    <t>AD-MC-04</t>
  </si>
  <si>
    <t>AD-MC-05</t>
  </si>
  <si>
    <t>AD-MC-06</t>
  </si>
  <si>
    <t>AD-MC-07</t>
  </si>
  <si>
    <t>AD-MC-08</t>
  </si>
  <si>
    <t>AD-FU-04</t>
  </si>
  <si>
    <t>AD-FU-05</t>
  </si>
  <si>
    <t>AD-FU-06</t>
  </si>
  <si>
    <t>AD-FU-07</t>
  </si>
  <si>
    <t>AD-FU-08</t>
  </si>
  <si>
    <t>AD-FU-09</t>
  </si>
  <si>
    <t>AD-FU-10</t>
  </si>
  <si>
    <t>AD-FU-11</t>
  </si>
  <si>
    <t>AD-FU-12</t>
  </si>
  <si>
    <t>AD-FU-13</t>
  </si>
  <si>
    <t>AD-FU-14</t>
  </si>
  <si>
    <t>AD-FU-15</t>
  </si>
  <si>
    <t>AD-FU-16</t>
  </si>
  <si>
    <t>AD-FU-17</t>
  </si>
  <si>
    <t>AD-FU-18</t>
  </si>
  <si>
    <t>AD-FU-19</t>
  </si>
  <si>
    <t>AD-FU-20</t>
  </si>
  <si>
    <t>AD-FU-21</t>
  </si>
  <si>
    <t>AD-FU-22</t>
  </si>
  <si>
    <t>AD-FU-23</t>
  </si>
  <si>
    <t>AD-FU-24</t>
  </si>
  <si>
    <t>AD-FU-25</t>
  </si>
  <si>
    <t>RE-FU-01</t>
  </si>
  <si>
    <t>RE-FU-02</t>
  </si>
  <si>
    <t>RE-FU-03</t>
  </si>
  <si>
    <t>RE-FU-04</t>
  </si>
  <si>
    <t>RE-FU-05</t>
  </si>
  <si>
    <t>RE-FU-06</t>
  </si>
  <si>
    <t>RE-FU-07</t>
  </si>
  <si>
    <t>RE-FU-08</t>
  </si>
  <si>
    <t>RE-FU-09</t>
  </si>
  <si>
    <t>RE-FU-10</t>
  </si>
  <si>
    <t>RE-FU-11</t>
  </si>
  <si>
    <t>RE-FU-12</t>
  </si>
  <si>
    <t>RE-FU-13</t>
  </si>
  <si>
    <t>RE-FU-14</t>
  </si>
  <si>
    <t>RE-FU-15</t>
  </si>
  <si>
    <t>RE-FU-16</t>
  </si>
  <si>
    <t>RE-FU-17</t>
  </si>
  <si>
    <t>RE-FU-18</t>
  </si>
  <si>
    <t>RE-FU-19</t>
  </si>
  <si>
    <t>RE-FU-20</t>
  </si>
  <si>
    <t>RE-FU-21</t>
  </si>
  <si>
    <t>RE-FU-22</t>
  </si>
  <si>
    <t>TOTAL</t>
  </si>
  <si>
    <t>ELIMINADAS</t>
  </si>
  <si>
    <t xml:space="preserve">TOTAL </t>
  </si>
  <si>
    <t>SUBTOTAL</t>
  </si>
  <si>
    <t>PS-FU-01</t>
  </si>
  <si>
    <t>PS-FU-02</t>
  </si>
  <si>
    <t>PS-FU-03</t>
  </si>
  <si>
    <t>PS-FU-04</t>
  </si>
  <si>
    <t>PS-FU-05</t>
  </si>
  <si>
    <t>PS-FU-06</t>
  </si>
  <si>
    <t>PS-FU-07</t>
  </si>
  <si>
    <t>PS-FU-08</t>
  </si>
  <si>
    <t>PS-FU-09</t>
  </si>
  <si>
    <t>PS-FU-10</t>
  </si>
  <si>
    <t>PS-FU-11</t>
  </si>
  <si>
    <t>PS-FU-12</t>
  </si>
  <si>
    <t>PS-FU-13</t>
  </si>
  <si>
    <t>AL-00</t>
  </si>
  <si>
    <t>RESUMEN</t>
  </si>
  <si>
    <t>VELOCIDAD</t>
  </si>
  <si>
    <t>SPRINTS</t>
  </si>
  <si>
    <t>EXCEDENTE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</si>
</sst>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AFFFFF"/>
        <bgColor indexed="64"/>
      </patternFill>
    </fill>
    <fill>
      <patternFill patternType="solid">
        <fgColor rgb="FF93FF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rgb="FFF69F58"/>
        <bgColor indexed="64"/>
      </patternFill>
    </fill>
    <fill>
      <patternFill patternType="solid">
        <fgColor rgb="FFFFFF3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" fontId="0" fillId="0" borderId="1" xfId="0" applyNumberFormat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16" fontId="1" fillId="7" borderId="3" xfId="0" applyNumberFormat="1" applyFont="1" applyFill="1" applyBorder="1" applyAlignment="1">
      <alignment horizontal="center"/>
    </xf>
    <xf numFmtId="16" fontId="1" fillId="7" borderId="1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3F"/>
      <color rgb="FFF69F58"/>
      <color rgb="FFF38225"/>
      <color rgb="FFFFAFAF"/>
      <color rgb="FFE0C1FF"/>
      <color rgb="FFAFFFFF"/>
      <color rgb="FF93FF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F7E27-A762-4DEC-9B64-C4FCC9337E6E}">
  <dimension ref="B3:I19"/>
  <sheetViews>
    <sheetView topLeftCell="A3" workbookViewId="0">
      <selection activeCell="D5" sqref="D5:E5"/>
    </sheetView>
  </sheetViews>
  <sheetFormatPr baseColWidth="10" defaultRowHeight="15" x14ac:dyDescent="0.25"/>
  <cols>
    <col min="6" max="6" width="12.85546875" bestFit="1" customWidth="1"/>
    <col min="7" max="7" width="13.5703125" bestFit="1" customWidth="1"/>
    <col min="8" max="8" width="18" bestFit="1" customWidth="1"/>
  </cols>
  <sheetData>
    <row r="3" spans="2:9" ht="15.75" thickBot="1" x14ac:dyDescent="0.3"/>
    <row r="4" spans="2:9" ht="15.75" thickBot="1" x14ac:dyDescent="0.3">
      <c r="B4" s="21" t="s">
        <v>0</v>
      </c>
      <c r="C4" s="22"/>
      <c r="D4" s="22"/>
      <c r="E4" s="22"/>
      <c r="F4" s="22"/>
      <c r="G4" s="22"/>
      <c r="H4" s="22"/>
      <c r="I4" s="23"/>
    </row>
    <row r="5" spans="2:9" ht="15.75" thickBot="1" x14ac:dyDescent="0.3">
      <c r="B5" s="21" t="s">
        <v>1</v>
      </c>
      <c r="C5" s="23"/>
      <c r="D5" s="5" t="s">
        <v>6</v>
      </c>
      <c r="E5" s="5" t="s">
        <v>10</v>
      </c>
      <c r="F5" s="5" t="s">
        <v>19</v>
      </c>
      <c r="G5" s="5" t="s">
        <v>13</v>
      </c>
      <c r="H5" s="5" t="s">
        <v>14</v>
      </c>
      <c r="I5" s="5" t="s">
        <v>20</v>
      </c>
    </row>
    <row r="6" spans="2:9" ht="15.75" thickBot="1" x14ac:dyDescent="0.3">
      <c r="B6" s="19" t="s">
        <v>2</v>
      </c>
      <c r="C6" s="20"/>
      <c r="D6" s="2" t="s">
        <v>7</v>
      </c>
      <c r="E6" s="6" t="s">
        <v>11</v>
      </c>
      <c r="F6" s="6"/>
      <c r="G6" s="7">
        <v>7.5</v>
      </c>
      <c r="H6" s="7">
        <f>G6*C14</f>
        <v>22.5</v>
      </c>
      <c r="I6" s="2">
        <v>0</v>
      </c>
    </row>
    <row r="7" spans="2:9" ht="15.75" thickBot="1" x14ac:dyDescent="0.3">
      <c r="B7" s="24" t="s">
        <v>3</v>
      </c>
      <c r="C7" s="25"/>
      <c r="D7" s="4" t="s">
        <v>8</v>
      </c>
      <c r="E7" s="6" t="s">
        <v>11</v>
      </c>
      <c r="F7" s="6"/>
      <c r="G7" s="7">
        <v>8</v>
      </c>
      <c r="H7" s="7">
        <f>G7*C14</f>
        <v>24</v>
      </c>
      <c r="I7" s="2">
        <v>0</v>
      </c>
    </row>
    <row r="8" spans="2:9" ht="15.75" thickBot="1" x14ac:dyDescent="0.3">
      <c r="B8" s="19" t="s">
        <v>31</v>
      </c>
      <c r="C8" s="20"/>
      <c r="D8" s="2" t="s">
        <v>7</v>
      </c>
      <c r="E8" s="6" t="s">
        <v>11</v>
      </c>
      <c r="F8" s="6"/>
      <c r="G8" s="7">
        <v>8</v>
      </c>
      <c r="H8" s="7">
        <f>G8*C14</f>
        <v>24</v>
      </c>
      <c r="I8" s="2">
        <v>0</v>
      </c>
    </row>
    <row r="9" spans="2:9" ht="15.75" thickBot="1" x14ac:dyDescent="0.3">
      <c r="B9" s="26" t="s">
        <v>4</v>
      </c>
      <c r="C9" s="27"/>
      <c r="D9" s="3" t="s">
        <v>9</v>
      </c>
      <c r="E9" s="6" t="s">
        <v>11</v>
      </c>
      <c r="F9" s="6"/>
      <c r="G9" s="7">
        <v>7.5</v>
      </c>
      <c r="H9" s="7">
        <f>G9*C14</f>
        <v>22.5</v>
      </c>
      <c r="I9" s="2">
        <v>0</v>
      </c>
    </row>
    <row r="10" spans="2:9" ht="15.75" thickBot="1" x14ac:dyDescent="0.3">
      <c r="B10" s="19" t="s">
        <v>5</v>
      </c>
      <c r="C10" s="20"/>
      <c r="D10" s="2" t="s">
        <v>7</v>
      </c>
      <c r="E10" s="6" t="s">
        <v>12</v>
      </c>
      <c r="F10" s="6"/>
      <c r="G10" s="7">
        <v>8</v>
      </c>
      <c r="H10" s="7">
        <f>G10*C18</f>
        <v>24</v>
      </c>
      <c r="I10" s="2">
        <v>0</v>
      </c>
    </row>
    <row r="11" spans="2:9" ht="15.75" thickBot="1" x14ac:dyDescent="0.3">
      <c r="G11" s="8">
        <f>SUM(G6:G10)</f>
        <v>39</v>
      </c>
      <c r="H11" s="8">
        <f>SUM(H6:H10)</f>
        <v>117</v>
      </c>
    </row>
    <row r="13" spans="2:9" ht="15.75" thickBot="1" x14ac:dyDescent="0.3"/>
    <row r="14" spans="2:9" ht="15" customHeight="1" x14ac:dyDescent="0.25">
      <c r="B14" s="17" t="s">
        <v>15</v>
      </c>
      <c r="C14" s="13">
        <v>3</v>
      </c>
      <c r="E14" s="17" t="s">
        <v>16</v>
      </c>
      <c r="F14" s="13" t="s">
        <v>17</v>
      </c>
      <c r="H14" s="15" t="s">
        <v>18</v>
      </c>
      <c r="I14" s="13">
        <v>383</v>
      </c>
    </row>
    <row r="15" spans="2:9" ht="15.75" thickBot="1" x14ac:dyDescent="0.3">
      <c r="B15" s="18"/>
      <c r="C15" s="14"/>
      <c r="E15" s="18"/>
      <c r="F15" s="14"/>
      <c r="H15" s="16"/>
      <c r="I15" s="14"/>
    </row>
    <row r="17" spans="2:9" ht="15.75" thickBot="1" x14ac:dyDescent="0.3"/>
    <row r="18" spans="2:9" x14ac:dyDescent="0.25">
      <c r="B18" s="17" t="s">
        <v>29</v>
      </c>
      <c r="C18" s="13">
        <v>3</v>
      </c>
      <c r="E18" s="15" t="s">
        <v>21</v>
      </c>
      <c r="F18" s="13">
        <f>I14/H11</f>
        <v>3.2735042735042734</v>
      </c>
      <c r="H18" s="15" t="s">
        <v>30</v>
      </c>
      <c r="I18" s="13">
        <f>F18-C18</f>
        <v>0.27350427350427342</v>
      </c>
    </row>
    <row r="19" spans="2:9" ht="15.75" thickBot="1" x14ac:dyDescent="0.3">
      <c r="B19" s="18"/>
      <c r="C19" s="14"/>
      <c r="E19" s="16"/>
      <c r="F19" s="14"/>
      <c r="H19" s="16"/>
      <c r="I19" s="14"/>
    </row>
  </sheetData>
  <mergeCells count="19">
    <mergeCell ref="B9:C9"/>
    <mergeCell ref="B4:I4"/>
    <mergeCell ref="B5:C5"/>
    <mergeCell ref="B6:C6"/>
    <mergeCell ref="B7:C7"/>
    <mergeCell ref="B8:C8"/>
    <mergeCell ref="B10:C10"/>
    <mergeCell ref="B14:B15"/>
    <mergeCell ref="C14:C15"/>
    <mergeCell ref="E14:E15"/>
    <mergeCell ref="F14:F15"/>
    <mergeCell ref="I14:I15"/>
    <mergeCell ref="H14:H15"/>
    <mergeCell ref="E18:E19"/>
    <mergeCell ref="F18:F19"/>
    <mergeCell ref="B18:B19"/>
    <mergeCell ref="C18:C19"/>
    <mergeCell ref="H18:H19"/>
    <mergeCell ref="I18:I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FF2E3-0D01-4643-A8E3-CD29CC908372}">
  <dimension ref="B2:E15"/>
  <sheetViews>
    <sheetView workbookViewId="0">
      <selection activeCell="B3" sqref="B3:B5"/>
    </sheetView>
  </sheetViews>
  <sheetFormatPr baseColWidth="10" defaultRowHeight="15" x14ac:dyDescent="0.25"/>
  <sheetData>
    <row r="2" spans="2:5" ht="15.75" thickBot="1" x14ac:dyDescent="0.3"/>
    <row r="3" spans="2:5" ht="15.75" thickBot="1" x14ac:dyDescent="0.3">
      <c r="B3" s="28" t="s">
        <v>22</v>
      </c>
      <c r="C3" s="2" t="s">
        <v>23</v>
      </c>
      <c r="D3" s="9">
        <v>44011</v>
      </c>
      <c r="E3" s="9">
        <v>44016</v>
      </c>
    </row>
    <row r="4" spans="2:5" ht="15.75" thickBot="1" x14ac:dyDescent="0.3">
      <c r="B4" s="29"/>
      <c r="C4" s="2" t="s">
        <v>24</v>
      </c>
      <c r="D4" s="9">
        <v>44018</v>
      </c>
      <c r="E4" s="9">
        <v>44023</v>
      </c>
    </row>
    <row r="5" spans="2:5" ht="15.75" thickBot="1" x14ac:dyDescent="0.3">
      <c r="B5" s="30"/>
      <c r="C5" s="2" t="s">
        <v>25</v>
      </c>
      <c r="D5" s="9">
        <v>44025</v>
      </c>
      <c r="E5" s="9">
        <v>44030</v>
      </c>
    </row>
    <row r="6" spans="2:5" ht="15.75" thickBot="1" x14ac:dyDescent="0.3">
      <c r="B6" s="1"/>
      <c r="C6" s="1"/>
      <c r="D6" s="1"/>
      <c r="E6" s="1"/>
    </row>
    <row r="7" spans="2:5" ht="15.75" thickBot="1" x14ac:dyDescent="0.3">
      <c r="B7" s="31" t="s">
        <v>26</v>
      </c>
      <c r="C7" s="2" t="s">
        <v>23</v>
      </c>
      <c r="D7" s="9">
        <v>44032</v>
      </c>
      <c r="E7" s="9">
        <v>44037</v>
      </c>
    </row>
    <row r="8" spans="2:5" ht="15.75" thickBot="1" x14ac:dyDescent="0.3">
      <c r="B8" s="32"/>
      <c r="C8" s="2" t="s">
        <v>24</v>
      </c>
      <c r="D8" s="9">
        <v>44039</v>
      </c>
      <c r="E8" s="9">
        <v>44044</v>
      </c>
    </row>
    <row r="9" spans="2:5" ht="15.75" thickBot="1" x14ac:dyDescent="0.3">
      <c r="B9" s="33"/>
      <c r="C9" s="2" t="s">
        <v>25</v>
      </c>
      <c r="D9" s="9">
        <v>44046</v>
      </c>
      <c r="E9" s="9">
        <v>44051</v>
      </c>
    </row>
    <row r="10" spans="2:5" ht="15.75" thickBot="1" x14ac:dyDescent="0.3">
      <c r="B10" s="1"/>
      <c r="C10" s="1"/>
      <c r="D10" s="1"/>
      <c r="E10" s="1"/>
    </row>
    <row r="11" spans="2:5" ht="15.75" thickBot="1" x14ac:dyDescent="0.3">
      <c r="B11" s="34" t="s">
        <v>27</v>
      </c>
      <c r="C11" s="2" t="s">
        <v>23</v>
      </c>
      <c r="D11" s="9">
        <v>44053</v>
      </c>
      <c r="E11" s="9">
        <v>44058</v>
      </c>
    </row>
    <row r="12" spans="2:5" ht="15.75" thickBot="1" x14ac:dyDescent="0.3">
      <c r="B12" s="35"/>
      <c r="C12" s="2" t="s">
        <v>24</v>
      </c>
      <c r="D12" s="9">
        <v>44060</v>
      </c>
      <c r="E12" s="9">
        <v>44065</v>
      </c>
    </row>
    <row r="13" spans="2:5" ht="15.75" thickBot="1" x14ac:dyDescent="0.3">
      <c r="B13" s="36"/>
      <c r="C13" s="2" t="s">
        <v>25</v>
      </c>
      <c r="D13" s="9">
        <v>44067</v>
      </c>
      <c r="E13" s="9">
        <v>44072</v>
      </c>
    </row>
    <row r="14" spans="2:5" ht="15.75" thickBot="1" x14ac:dyDescent="0.3">
      <c r="B14" s="1"/>
      <c r="C14" s="1"/>
      <c r="D14" s="1"/>
      <c r="E14" s="1"/>
    </row>
    <row r="15" spans="2:5" ht="15.75" thickBot="1" x14ac:dyDescent="0.3">
      <c r="B15" s="1"/>
      <c r="C15" s="10" t="s">
        <v>28</v>
      </c>
      <c r="D15" s="11">
        <v>44074</v>
      </c>
      <c r="E15" s="12">
        <v>44078</v>
      </c>
    </row>
  </sheetData>
  <mergeCells count="3">
    <mergeCell ref="B3:B5"/>
    <mergeCell ref="B7:B9"/>
    <mergeCell ref="B11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A8D91-61F9-496A-9DE0-6C49703990A8}">
  <dimension ref="B1:L42"/>
  <sheetViews>
    <sheetView tabSelected="1" zoomScale="91" zoomScaleNormal="91" workbookViewId="0">
      <selection activeCell="K16" sqref="K16"/>
    </sheetView>
  </sheetViews>
  <sheetFormatPr baseColWidth="10" defaultRowHeight="15" x14ac:dyDescent="0.25"/>
  <cols>
    <col min="2" max="2" width="14" style="1" customWidth="1"/>
    <col min="3" max="3" width="12.28515625" style="1" bestFit="1" customWidth="1"/>
    <col min="5" max="5" width="13.28515625" style="1" customWidth="1"/>
    <col min="6" max="6" width="11.42578125" style="1"/>
    <col min="8" max="8" width="12.85546875" style="1" customWidth="1"/>
    <col min="9" max="9" width="11.42578125" style="1"/>
    <col min="11" max="11" width="13.5703125" style="45" customWidth="1"/>
    <col min="12" max="12" width="11.42578125" style="45"/>
  </cols>
  <sheetData>
    <row r="1" spans="2:12" ht="15.75" thickBot="1" x14ac:dyDescent="0.3"/>
    <row r="2" spans="2:12" ht="15.75" thickBot="1" x14ac:dyDescent="0.3">
      <c r="E2" s="5" t="s">
        <v>32</v>
      </c>
      <c r="F2" s="5" t="s">
        <v>33</v>
      </c>
    </row>
    <row r="3" spans="2:12" ht="15.75" thickBot="1" x14ac:dyDescent="0.3">
      <c r="E3" s="42" t="s">
        <v>109</v>
      </c>
      <c r="F3" s="42">
        <v>8</v>
      </c>
    </row>
    <row r="4" spans="2:12" ht="15.75" thickBot="1" x14ac:dyDescent="0.3"/>
    <row r="5" spans="2:12" ht="15.75" thickBot="1" x14ac:dyDescent="0.3">
      <c r="B5" s="26" t="s">
        <v>34</v>
      </c>
      <c r="C5" s="27"/>
      <c r="E5" s="37" t="s">
        <v>35</v>
      </c>
      <c r="F5" s="38"/>
      <c r="H5" s="39" t="s">
        <v>36</v>
      </c>
      <c r="I5" s="40"/>
      <c r="K5" s="21" t="s">
        <v>110</v>
      </c>
      <c r="L5" s="23"/>
    </row>
    <row r="6" spans="2:12" ht="15.75" thickBot="1" x14ac:dyDescent="0.3">
      <c r="B6" s="5" t="s">
        <v>32</v>
      </c>
      <c r="C6" s="5" t="s">
        <v>33</v>
      </c>
      <c r="E6" s="5" t="s">
        <v>32</v>
      </c>
      <c r="F6" s="5" t="s">
        <v>33</v>
      </c>
      <c r="H6" s="5" t="s">
        <v>32</v>
      </c>
      <c r="I6" s="5" t="s">
        <v>33</v>
      </c>
      <c r="K6" s="5" t="s">
        <v>95</v>
      </c>
      <c r="L6" s="46">
        <f>F3+C40+F29+I20</f>
        <v>383</v>
      </c>
    </row>
    <row r="7" spans="2:12" ht="15.75" thickBot="1" x14ac:dyDescent="0.3">
      <c r="B7" s="42" t="s">
        <v>37</v>
      </c>
      <c r="C7" s="42">
        <v>8</v>
      </c>
      <c r="E7" s="42" t="s">
        <v>70</v>
      </c>
      <c r="F7" s="42">
        <v>13</v>
      </c>
      <c r="H7" s="42" t="s">
        <v>96</v>
      </c>
      <c r="I7" s="42">
        <v>3</v>
      </c>
      <c r="K7" s="5" t="s">
        <v>93</v>
      </c>
      <c r="L7" s="46">
        <f>C41+I21+F30</f>
        <v>32</v>
      </c>
    </row>
    <row r="8" spans="2:12" ht="15.75" thickBot="1" x14ac:dyDescent="0.3">
      <c r="B8" s="43" t="s">
        <v>38</v>
      </c>
      <c r="C8" s="43">
        <v>5</v>
      </c>
      <c r="E8" s="43" t="s">
        <v>71</v>
      </c>
      <c r="F8" s="43">
        <v>8</v>
      </c>
      <c r="H8" s="43" t="s">
        <v>97</v>
      </c>
      <c r="I8" s="43">
        <v>3</v>
      </c>
      <c r="K8" s="5" t="s">
        <v>92</v>
      </c>
      <c r="L8" s="46">
        <f>L6-L7</f>
        <v>351</v>
      </c>
    </row>
    <row r="9" spans="2:12" ht="15.75" thickBot="1" x14ac:dyDescent="0.3">
      <c r="B9" s="42" t="s">
        <v>39</v>
      </c>
      <c r="C9" s="42">
        <v>13</v>
      </c>
      <c r="E9" s="44" t="s">
        <v>72</v>
      </c>
      <c r="F9" s="44">
        <v>5</v>
      </c>
      <c r="H9" s="42" t="s">
        <v>98</v>
      </c>
      <c r="I9" s="42">
        <v>5</v>
      </c>
      <c r="K9" s="5" t="s">
        <v>111</v>
      </c>
      <c r="L9" s="46">
        <f>Datos!H11</f>
        <v>117</v>
      </c>
    </row>
    <row r="10" spans="2:12" ht="15.75" thickBot="1" x14ac:dyDescent="0.3">
      <c r="B10" s="42" t="s">
        <v>40</v>
      </c>
      <c r="C10" s="42">
        <v>5</v>
      </c>
      <c r="E10" s="44" t="s">
        <v>73</v>
      </c>
      <c r="F10" s="44">
        <v>20</v>
      </c>
      <c r="H10" s="43" t="s">
        <v>99</v>
      </c>
      <c r="I10" s="43">
        <v>8</v>
      </c>
      <c r="K10" s="5" t="s">
        <v>112</v>
      </c>
      <c r="L10" s="46">
        <v>3</v>
      </c>
    </row>
    <row r="11" spans="2:12" ht="15.75" thickBot="1" x14ac:dyDescent="0.3">
      <c r="B11" s="43" t="s">
        <v>42</v>
      </c>
      <c r="C11" s="43">
        <v>3</v>
      </c>
      <c r="E11" s="42" t="s">
        <v>74</v>
      </c>
      <c r="F11" s="42">
        <v>8</v>
      </c>
      <c r="H11" s="42" t="s">
        <v>100</v>
      </c>
      <c r="I11" s="42">
        <v>5</v>
      </c>
      <c r="K11" s="5" t="s">
        <v>113</v>
      </c>
      <c r="L11" s="46">
        <f>L8-(L9*L10)</f>
        <v>0</v>
      </c>
    </row>
    <row r="12" spans="2:12" ht="15.75" thickBot="1" x14ac:dyDescent="0.3">
      <c r="B12" s="43" t="s">
        <v>43</v>
      </c>
      <c r="C12" s="43">
        <v>3</v>
      </c>
      <c r="E12" s="44" t="s">
        <v>75</v>
      </c>
      <c r="F12" s="44">
        <v>13</v>
      </c>
      <c r="H12" s="42" t="s">
        <v>101</v>
      </c>
      <c r="I12" s="42">
        <v>5</v>
      </c>
    </row>
    <row r="13" spans="2:12" ht="15.75" thickBot="1" x14ac:dyDescent="0.3">
      <c r="B13" s="44" t="s">
        <v>44</v>
      </c>
      <c r="C13" s="44">
        <v>3</v>
      </c>
      <c r="E13" s="42" t="s">
        <v>76</v>
      </c>
      <c r="F13" s="42">
        <v>13</v>
      </c>
      <c r="H13" s="42" t="s">
        <v>102</v>
      </c>
      <c r="I13" s="42">
        <v>8</v>
      </c>
    </row>
    <row r="14" spans="2:12" ht="15.75" thickBot="1" x14ac:dyDescent="0.3">
      <c r="B14" s="44" t="s">
        <v>45</v>
      </c>
      <c r="C14" s="44">
        <v>2</v>
      </c>
      <c r="E14" s="42" t="s">
        <v>77</v>
      </c>
      <c r="F14" s="42">
        <v>8</v>
      </c>
      <c r="H14" s="42" t="s">
        <v>103</v>
      </c>
      <c r="I14" s="42">
        <v>5</v>
      </c>
    </row>
    <row r="15" spans="2:12" ht="15.75" thickBot="1" x14ac:dyDescent="0.3">
      <c r="B15" s="44" t="s">
        <v>46</v>
      </c>
      <c r="C15" s="44">
        <v>2</v>
      </c>
      <c r="E15" s="44" t="s">
        <v>78</v>
      </c>
      <c r="F15" s="44">
        <v>8</v>
      </c>
      <c r="H15" s="43" t="s">
        <v>104</v>
      </c>
      <c r="I15" s="43">
        <v>3</v>
      </c>
    </row>
    <row r="16" spans="2:12" ht="15.75" thickBot="1" x14ac:dyDescent="0.3">
      <c r="B16" s="44" t="s">
        <v>47</v>
      </c>
      <c r="C16" s="44">
        <v>2</v>
      </c>
      <c r="E16" s="43" t="s">
        <v>79</v>
      </c>
      <c r="F16" s="43">
        <v>13</v>
      </c>
      <c r="H16" s="44" t="s">
        <v>105</v>
      </c>
      <c r="I16" s="44">
        <v>3</v>
      </c>
    </row>
    <row r="17" spans="2:9" ht="15.75" thickBot="1" x14ac:dyDescent="0.3">
      <c r="B17" s="44" t="s">
        <v>41</v>
      </c>
      <c r="C17" s="44">
        <v>2</v>
      </c>
      <c r="E17" s="43" t="s">
        <v>80</v>
      </c>
      <c r="F17" s="43">
        <v>8</v>
      </c>
      <c r="H17" s="44" t="s">
        <v>106</v>
      </c>
      <c r="I17" s="44">
        <v>3</v>
      </c>
    </row>
    <row r="18" spans="2:9" ht="15.75" thickBot="1" x14ac:dyDescent="0.3">
      <c r="B18" s="44" t="s">
        <v>48</v>
      </c>
      <c r="C18" s="44">
        <v>3</v>
      </c>
      <c r="E18" s="43" t="s">
        <v>81</v>
      </c>
      <c r="F18" s="43">
        <v>5</v>
      </c>
      <c r="H18" s="42" t="s">
        <v>107</v>
      </c>
      <c r="I18" s="42">
        <v>1</v>
      </c>
    </row>
    <row r="19" spans="2:9" ht="15.75" thickBot="1" x14ac:dyDescent="0.3">
      <c r="B19" s="42" t="s">
        <v>49</v>
      </c>
      <c r="C19" s="42">
        <v>3</v>
      </c>
      <c r="E19" s="44" t="s">
        <v>82</v>
      </c>
      <c r="F19" s="44">
        <v>3</v>
      </c>
      <c r="H19" s="43" t="s">
        <v>108</v>
      </c>
      <c r="I19" s="43">
        <v>20</v>
      </c>
    </row>
    <row r="20" spans="2:9" ht="15.75" thickBot="1" x14ac:dyDescent="0.3">
      <c r="B20" s="44" t="s">
        <v>50</v>
      </c>
      <c r="C20" s="44">
        <v>3</v>
      </c>
      <c r="E20" s="41" t="s">
        <v>83</v>
      </c>
      <c r="F20" s="41">
        <v>8</v>
      </c>
      <c r="H20" s="5" t="s">
        <v>95</v>
      </c>
      <c r="I20" s="5">
        <f>SUM(I7:I19)</f>
        <v>72</v>
      </c>
    </row>
    <row r="21" spans="2:9" ht="15.75" thickBot="1" x14ac:dyDescent="0.3">
      <c r="B21" s="42" t="s">
        <v>51</v>
      </c>
      <c r="C21" s="42">
        <v>2</v>
      </c>
      <c r="E21" s="44" t="s">
        <v>84</v>
      </c>
      <c r="F21" s="44">
        <v>8</v>
      </c>
      <c r="H21" s="5" t="s">
        <v>93</v>
      </c>
      <c r="I21" s="5">
        <v>0</v>
      </c>
    </row>
    <row r="22" spans="2:9" ht="15.75" thickBot="1" x14ac:dyDescent="0.3">
      <c r="B22" s="43" t="s">
        <v>52</v>
      </c>
      <c r="C22" s="43">
        <v>5</v>
      </c>
      <c r="E22" s="42" t="s">
        <v>85</v>
      </c>
      <c r="F22" s="42">
        <v>5</v>
      </c>
      <c r="H22" s="5" t="s">
        <v>94</v>
      </c>
      <c r="I22" s="5">
        <f>I20-I21</f>
        <v>72</v>
      </c>
    </row>
    <row r="23" spans="2:9" ht="15.75" thickBot="1" x14ac:dyDescent="0.3">
      <c r="B23" s="42" t="s">
        <v>53</v>
      </c>
      <c r="C23" s="42">
        <v>2</v>
      </c>
      <c r="E23" s="42" t="s">
        <v>86</v>
      </c>
      <c r="F23" s="42">
        <v>8</v>
      </c>
    </row>
    <row r="24" spans="2:9" ht="15.75" thickBot="1" x14ac:dyDescent="0.3">
      <c r="B24" s="43" t="s">
        <v>54</v>
      </c>
      <c r="C24" s="43">
        <v>3</v>
      </c>
      <c r="E24" s="44" t="s">
        <v>87</v>
      </c>
      <c r="F24" s="44">
        <v>5</v>
      </c>
    </row>
    <row r="25" spans="2:9" ht="15.75" thickBot="1" x14ac:dyDescent="0.3">
      <c r="B25" s="42" t="s">
        <v>55</v>
      </c>
      <c r="C25" s="42">
        <v>2</v>
      </c>
      <c r="E25" s="41" t="s">
        <v>88</v>
      </c>
      <c r="F25" s="41">
        <v>5</v>
      </c>
    </row>
    <row r="26" spans="2:9" ht="15.75" thickBot="1" x14ac:dyDescent="0.3">
      <c r="B26" s="44" t="s">
        <v>56</v>
      </c>
      <c r="C26" s="44">
        <v>2</v>
      </c>
      <c r="E26" s="41" t="s">
        <v>89</v>
      </c>
      <c r="F26" s="41">
        <v>3</v>
      </c>
    </row>
    <row r="27" spans="2:9" ht="15.75" thickBot="1" x14ac:dyDescent="0.3">
      <c r="B27" s="43" t="s">
        <v>57</v>
      </c>
      <c r="C27" s="43">
        <v>5</v>
      </c>
      <c r="E27" s="41" t="s">
        <v>90</v>
      </c>
      <c r="F27" s="41">
        <v>3</v>
      </c>
    </row>
    <row r="28" spans="2:9" ht="15.75" thickBot="1" x14ac:dyDescent="0.3">
      <c r="B28" s="43" t="s">
        <v>58</v>
      </c>
      <c r="C28" s="43">
        <v>2</v>
      </c>
      <c r="E28" s="42" t="s">
        <v>91</v>
      </c>
      <c r="F28" s="42">
        <v>2</v>
      </c>
    </row>
    <row r="29" spans="2:9" ht="15.75" thickBot="1" x14ac:dyDescent="0.3">
      <c r="B29" s="44" t="s">
        <v>59</v>
      </c>
      <c r="C29" s="44">
        <v>2</v>
      </c>
      <c r="E29" s="5" t="s">
        <v>95</v>
      </c>
      <c r="F29" s="5">
        <f>SUM(F7:F28)</f>
        <v>172</v>
      </c>
    </row>
    <row r="30" spans="2:9" ht="15.75" thickBot="1" x14ac:dyDescent="0.3">
      <c r="B30" s="43" t="s">
        <v>60</v>
      </c>
      <c r="C30" s="43">
        <v>3</v>
      </c>
      <c r="E30" s="5" t="s">
        <v>93</v>
      </c>
      <c r="F30" s="5">
        <f>F20+F25+F26+F27</f>
        <v>19</v>
      </c>
    </row>
    <row r="31" spans="2:9" ht="15.75" thickBot="1" x14ac:dyDescent="0.3">
      <c r="B31" s="44" t="s">
        <v>61</v>
      </c>
      <c r="C31" s="44">
        <v>3</v>
      </c>
      <c r="E31" s="5" t="s">
        <v>94</v>
      </c>
      <c r="F31" s="5">
        <f>F29-F30</f>
        <v>153</v>
      </c>
    </row>
    <row r="32" spans="2:9" ht="15.75" thickBot="1" x14ac:dyDescent="0.3">
      <c r="B32" s="42" t="s">
        <v>62</v>
      </c>
      <c r="C32" s="42">
        <v>3</v>
      </c>
    </row>
    <row r="33" spans="2:3" ht="15.75" thickBot="1" x14ac:dyDescent="0.3">
      <c r="B33" s="42" t="s">
        <v>63</v>
      </c>
      <c r="C33" s="42">
        <v>13</v>
      </c>
    </row>
    <row r="34" spans="2:3" ht="15.75" thickBot="1" x14ac:dyDescent="0.3">
      <c r="B34" s="42" t="s">
        <v>64</v>
      </c>
      <c r="C34" s="42">
        <v>13</v>
      </c>
    </row>
    <row r="35" spans="2:3" ht="15.75" thickBot="1" x14ac:dyDescent="0.3">
      <c r="B35" s="41" t="s">
        <v>65</v>
      </c>
      <c r="C35" s="41">
        <v>3</v>
      </c>
    </row>
    <row r="36" spans="2:3" ht="15.75" thickBot="1" x14ac:dyDescent="0.3">
      <c r="B36" s="41" t="s">
        <v>66</v>
      </c>
      <c r="C36" s="41">
        <v>2</v>
      </c>
    </row>
    <row r="37" spans="2:3" ht="15.75" thickBot="1" x14ac:dyDescent="0.3">
      <c r="B37" s="41" t="s">
        <v>67</v>
      </c>
      <c r="C37" s="41">
        <v>5</v>
      </c>
    </row>
    <row r="38" spans="2:3" ht="15.75" thickBot="1" x14ac:dyDescent="0.3">
      <c r="B38" s="41" t="s">
        <v>68</v>
      </c>
      <c r="C38" s="41">
        <v>3</v>
      </c>
    </row>
    <row r="39" spans="2:3" ht="15.75" thickBot="1" x14ac:dyDescent="0.3">
      <c r="B39" s="42" t="s">
        <v>69</v>
      </c>
      <c r="C39" s="42">
        <v>1</v>
      </c>
    </row>
    <row r="40" spans="2:3" ht="15.75" thickBot="1" x14ac:dyDescent="0.3">
      <c r="B40" s="5" t="s">
        <v>95</v>
      </c>
      <c r="C40" s="5">
        <f>SUM(C7:C39)</f>
        <v>131</v>
      </c>
    </row>
    <row r="41" spans="2:3" ht="15.75" thickBot="1" x14ac:dyDescent="0.3">
      <c r="B41" s="5" t="s">
        <v>93</v>
      </c>
      <c r="C41" s="5">
        <f>C35+C36+C37+C38</f>
        <v>13</v>
      </c>
    </row>
    <row r="42" spans="2:3" ht="15.75" thickBot="1" x14ac:dyDescent="0.3">
      <c r="B42" s="5" t="s">
        <v>94</v>
      </c>
      <c r="C42" s="5">
        <f>C40-C41</f>
        <v>118</v>
      </c>
    </row>
  </sheetData>
  <mergeCells count="4">
    <mergeCell ref="B5:C5"/>
    <mergeCell ref="E5:F5"/>
    <mergeCell ref="H5:I5"/>
    <mergeCell ref="K5:L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Semanas</vt:lpstr>
      <vt:lpstr>Estimación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computador</dc:creator>
  <cp:lastModifiedBy>computador</cp:lastModifiedBy>
  <dcterms:created xsi:type="dcterms:W3CDTF">2020-06-26T10:22:30Z</dcterms:created>
  <dcterms:modified xsi:type="dcterms:W3CDTF">2020-06-28T04:07:54Z</dcterms:modified>
</cp:coreProperties>
</file>