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c\Downloads\"/>
    </mc:Choice>
  </mc:AlternateContent>
  <xr:revisionPtr revIDLastSave="0" documentId="8_{D246AD15-386C-4D81-A6DF-3C8371C1C90A}" xr6:coauthVersionLast="47" xr6:coauthVersionMax="47" xr10:uidLastSave="{00000000-0000-0000-0000-000000000000}"/>
  <bookViews>
    <workbookView xWindow="-120" yWindow="-120" windowWidth="29040" windowHeight="15720" xr2:uid="{56093B5B-1798-4AB9-AA83-343C0D1BDC6B}"/>
  </bookViews>
  <sheets>
    <sheet name="resultados_benchmark (1)" sheetId="1" r:id="rId1"/>
    <sheet name="problem set" sheetId="3" state="hidden" r:id="rId2"/>
    <sheet name="Resultados anteriores" sheetId="2" state="hidden" r:id="rId3"/>
  </sheets>
  <calcPr calcId="0"/>
</workbook>
</file>

<file path=xl/calcChain.xml><?xml version="1.0" encoding="utf-8"?>
<calcChain xmlns="http://schemas.openxmlformats.org/spreadsheetml/2006/main">
  <c r="V80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3" i="1"/>
  <c r="M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3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2" i="3"/>
  <c r="R13" i="1"/>
  <c r="R14" i="1"/>
  <c r="R3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3" i="2"/>
  <c r="C2" i="2"/>
  <c r="C2" i="1"/>
  <c r="C4" i="1"/>
  <c r="I4" i="1" s="1"/>
  <c r="AC4" i="1" s="1"/>
  <c r="C5" i="1"/>
  <c r="I5" i="1" s="1"/>
  <c r="AC5" i="1" s="1"/>
  <c r="C6" i="1"/>
  <c r="H6" i="1" s="1"/>
  <c r="AD6" i="1" s="1"/>
  <c r="C7" i="1"/>
  <c r="I7" i="1" s="1"/>
  <c r="AC7" i="1" s="1"/>
  <c r="C8" i="1"/>
  <c r="I8" i="1" s="1"/>
  <c r="AC8" i="1" s="1"/>
  <c r="C9" i="1"/>
  <c r="I9" i="1" s="1"/>
  <c r="AC9" i="1" s="1"/>
  <c r="C10" i="1"/>
  <c r="C11" i="1"/>
  <c r="I11" i="1" s="1"/>
  <c r="AC11" i="1" s="1"/>
  <c r="AE11" i="1" s="1"/>
  <c r="C12" i="1"/>
  <c r="H12" i="1" s="1"/>
  <c r="AD12" i="1" s="1"/>
  <c r="C13" i="1"/>
  <c r="H13" i="1" s="1"/>
  <c r="AD13" i="1" s="1"/>
  <c r="C14" i="1"/>
  <c r="H14" i="1" s="1"/>
  <c r="AD14" i="1" s="1"/>
  <c r="C15" i="1"/>
  <c r="I15" i="1" s="1"/>
  <c r="AC15" i="1" s="1"/>
  <c r="AG15" i="1" s="1"/>
  <c r="C16" i="1"/>
  <c r="H16" i="1" s="1"/>
  <c r="AD16" i="1" s="1"/>
  <c r="C17" i="1"/>
  <c r="I17" i="1" s="1"/>
  <c r="AC17" i="1" s="1"/>
  <c r="AG17" i="1" s="1"/>
  <c r="C18" i="1"/>
  <c r="H18" i="1" s="1"/>
  <c r="AD18" i="1" s="1"/>
  <c r="C19" i="1"/>
  <c r="H19" i="1" s="1"/>
  <c r="AD19" i="1" s="1"/>
  <c r="C20" i="1"/>
  <c r="H20" i="1" s="1"/>
  <c r="AD20" i="1" s="1"/>
  <c r="C21" i="1"/>
  <c r="I21" i="1" s="1"/>
  <c r="AC21" i="1" s="1"/>
  <c r="C22" i="1"/>
  <c r="C23" i="1"/>
  <c r="I23" i="1" s="1"/>
  <c r="AC23" i="1" s="1"/>
  <c r="C24" i="1"/>
  <c r="H24" i="1" s="1"/>
  <c r="AD24" i="1" s="1"/>
  <c r="C25" i="1"/>
  <c r="I25" i="1" s="1"/>
  <c r="AC25" i="1" s="1"/>
  <c r="C26" i="1"/>
  <c r="H26" i="1" s="1"/>
  <c r="AD26" i="1" s="1"/>
  <c r="C27" i="1"/>
  <c r="I27" i="1" s="1"/>
  <c r="AC27" i="1" s="1"/>
  <c r="C28" i="1"/>
  <c r="H28" i="1" s="1"/>
  <c r="AD28" i="1" s="1"/>
  <c r="C29" i="1"/>
  <c r="I29" i="1" s="1"/>
  <c r="AC29" i="1" s="1"/>
  <c r="AE29" i="1" s="1"/>
  <c r="C30" i="1"/>
  <c r="H30" i="1" s="1"/>
  <c r="AD30" i="1" s="1"/>
  <c r="C31" i="1"/>
  <c r="H31" i="1" s="1"/>
  <c r="AD31" i="1" s="1"/>
  <c r="C32" i="1"/>
  <c r="H32" i="1" s="1"/>
  <c r="AD32" i="1" s="1"/>
  <c r="C33" i="1"/>
  <c r="I33" i="1" s="1"/>
  <c r="AC33" i="1" s="1"/>
  <c r="C34" i="1"/>
  <c r="C35" i="1"/>
  <c r="I35" i="1" s="1"/>
  <c r="AC35" i="1" s="1"/>
  <c r="C36" i="1"/>
  <c r="I36" i="1" s="1"/>
  <c r="AC36" i="1" s="1"/>
  <c r="C37" i="1"/>
  <c r="H37" i="1" s="1"/>
  <c r="AD37" i="1" s="1"/>
  <c r="C38" i="1"/>
  <c r="I38" i="1" s="1"/>
  <c r="AC38" i="1" s="1"/>
  <c r="C39" i="1"/>
  <c r="I39" i="1" s="1"/>
  <c r="AC39" i="1" s="1"/>
  <c r="C40" i="1"/>
  <c r="I40" i="1" s="1"/>
  <c r="AC40" i="1" s="1"/>
  <c r="C41" i="1"/>
  <c r="I41" i="1" s="1"/>
  <c r="AC41" i="1" s="1"/>
  <c r="C42" i="1"/>
  <c r="I42" i="1" s="1"/>
  <c r="AC42" i="1" s="1"/>
  <c r="C43" i="1"/>
  <c r="I43" i="1" s="1"/>
  <c r="AC43" i="1" s="1"/>
  <c r="C44" i="1"/>
  <c r="I44" i="1" s="1"/>
  <c r="AC44" i="1" s="1"/>
  <c r="C45" i="1"/>
  <c r="I45" i="1" s="1"/>
  <c r="AC45" i="1" s="1"/>
  <c r="C46" i="1"/>
  <c r="C47" i="1"/>
  <c r="I47" i="1" s="1"/>
  <c r="AC47" i="1" s="1"/>
  <c r="C48" i="1"/>
  <c r="H48" i="1" s="1"/>
  <c r="AD48" i="1" s="1"/>
  <c r="C49" i="1"/>
  <c r="H49" i="1" s="1"/>
  <c r="AD49" i="1" s="1"/>
  <c r="C50" i="1"/>
  <c r="H50" i="1" s="1"/>
  <c r="AD50" i="1" s="1"/>
  <c r="C51" i="1"/>
  <c r="I51" i="1" s="1"/>
  <c r="AC51" i="1" s="1"/>
  <c r="AG51" i="1" s="1"/>
  <c r="C52" i="1"/>
  <c r="I52" i="1" s="1"/>
  <c r="AC52" i="1" s="1"/>
  <c r="C53" i="1"/>
  <c r="I53" i="1" s="1"/>
  <c r="AC53" i="1" s="1"/>
  <c r="C54" i="1"/>
  <c r="I54" i="1" s="1"/>
  <c r="AC54" i="1" s="1"/>
  <c r="C55" i="1"/>
  <c r="I55" i="1" s="1"/>
  <c r="AC55" i="1" s="1"/>
  <c r="C56" i="1"/>
  <c r="I56" i="1" s="1"/>
  <c r="AC56" i="1" s="1"/>
  <c r="C57" i="1"/>
  <c r="I57" i="1" s="1"/>
  <c r="AC57" i="1" s="1"/>
  <c r="C58" i="1"/>
  <c r="C59" i="1"/>
  <c r="I59" i="1" s="1"/>
  <c r="AC59" i="1" s="1"/>
  <c r="C60" i="1"/>
  <c r="H60" i="1" s="1"/>
  <c r="AD60" i="1" s="1"/>
  <c r="C61" i="1"/>
  <c r="I61" i="1" s="1"/>
  <c r="AC61" i="1" s="1"/>
  <c r="C62" i="1"/>
  <c r="H62" i="1" s="1"/>
  <c r="AD62" i="1" s="1"/>
  <c r="C63" i="1"/>
  <c r="I63" i="1" s="1"/>
  <c r="AC63" i="1" s="1"/>
  <c r="AE63" i="1" s="1"/>
  <c r="C64" i="1"/>
  <c r="H64" i="1" s="1"/>
  <c r="AD64" i="1" s="1"/>
  <c r="C65" i="1"/>
  <c r="I65" i="1" s="1"/>
  <c r="AC65" i="1" s="1"/>
  <c r="AE65" i="1" s="1"/>
  <c r="C66" i="1"/>
  <c r="I66" i="1" s="1"/>
  <c r="AC66" i="1" s="1"/>
  <c r="C67" i="1"/>
  <c r="I67" i="1" s="1"/>
  <c r="AC67" i="1" s="1"/>
  <c r="C68" i="1"/>
  <c r="I68" i="1" s="1"/>
  <c r="AC68" i="1" s="1"/>
  <c r="C69" i="1"/>
  <c r="I69" i="1" s="1"/>
  <c r="AC69" i="1" s="1"/>
  <c r="C70" i="1"/>
  <c r="X70" i="1" s="1"/>
  <c r="C71" i="1"/>
  <c r="I71" i="1" s="1"/>
  <c r="AC71" i="1" s="1"/>
  <c r="AG71" i="1" s="1"/>
  <c r="C72" i="1"/>
  <c r="I72" i="1" s="1"/>
  <c r="AC72" i="1" s="1"/>
  <c r="C73" i="1"/>
  <c r="H73" i="1" s="1"/>
  <c r="AD73" i="1" s="1"/>
  <c r="C74" i="1"/>
  <c r="H74" i="1" s="1"/>
  <c r="AD74" i="1" s="1"/>
  <c r="C75" i="1"/>
  <c r="I75" i="1" s="1"/>
  <c r="AC75" i="1" s="1"/>
  <c r="AE75" i="1" s="1"/>
  <c r="C76" i="1"/>
  <c r="I76" i="1" s="1"/>
  <c r="AC76" i="1" s="1"/>
  <c r="C77" i="1"/>
  <c r="I77" i="1" s="1"/>
  <c r="AC77" i="1" s="1"/>
  <c r="AE77" i="1" s="1"/>
  <c r="C78" i="1"/>
  <c r="H78" i="1" s="1"/>
  <c r="AD78" i="1" s="1"/>
  <c r="C79" i="1"/>
  <c r="H79" i="1" s="1"/>
  <c r="AD79" i="1" s="1"/>
  <c r="C80" i="1"/>
  <c r="H80" i="1" s="1"/>
  <c r="AD80" i="1" s="1"/>
  <c r="C3" i="1"/>
  <c r="H3" i="1" s="1"/>
  <c r="AD3" i="1" s="1"/>
  <c r="R4" i="1"/>
  <c r="R5" i="1"/>
  <c r="R6" i="1"/>
  <c r="R7" i="1"/>
  <c r="R8" i="1"/>
  <c r="R9" i="1"/>
  <c r="R10" i="1"/>
  <c r="R11" i="1"/>
  <c r="R12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3" i="1"/>
  <c r="AA52" i="1" l="1"/>
  <c r="U73" i="1"/>
  <c r="U61" i="1"/>
  <c r="U50" i="1"/>
  <c r="U14" i="1"/>
  <c r="U74" i="1"/>
  <c r="Z37" i="1"/>
  <c r="U62" i="1"/>
  <c r="U49" i="1"/>
  <c r="U38" i="1"/>
  <c r="U37" i="1"/>
  <c r="U26" i="1"/>
  <c r="U25" i="1"/>
  <c r="U13" i="1"/>
  <c r="U72" i="1"/>
  <c r="U47" i="1"/>
  <c r="U70" i="1"/>
  <c r="U58" i="1"/>
  <c r="U46" i="1"/>
  <c r="U34" i="1"/>
  <c r="U22" i="1"/>
  <c r="U10" i="1"/>
  <c r="U48" i="1"/>
  <c r="U35" i="1"/>
  <c r="U69" i="1"/>
  <c r="U57" i="1"/>
  <c r="U45" i="1"/>
  <c r="U33" i="1"/>
  <c r="U21" i="1"/>
  <c r="U9" i="1"/>
  <c r="U60" i="1"/>
  <c r="U71" i="1"/>
  <c r="U11" i="1"/>
  <c r="AA64" i="1"/>
  <c r="U80" i="1"/>
  <c r="U68" i="1"/>
  <c r="U56" i="1"/>
  <c r="U44" i="1"/>
  <c r="U32" i="1"/>
  <c r="U20" i="1"/>
  <c r="U8" i="1"/>
  <c r="U36" i="1"/>
  <c r="U23" i="1"/>
  <c r="U79" i="1"/>
  <c r="U67" i="1"/>
  <c r="U55" i="1"/>
  <c r="U43" i="1"/>
  <c r="U31" i="1"/>
  <c r="U19" i="1"/>
  <c r="U7" i="1"/>
  <c r="U12" i="1"/>
  <c r="U66" i="1"/>
  <c r="U18" i="1"/>
  <c r="U54" i="1"/>
  <c r="U6" i="1"/>
  <c r="U24" i="1"/>
  <c r="U59" i="1"/>
  <c r="U78" i="1"/>
  <c r="U42" i="1"/>
  <c r="U30" i="1"/>
  <c r="U77" i="1"/>
  <c r="U65" i="1"/>
  <c r="U53" i="1"/>
  <c r="U41" i="1"/>
  <c r="U29" i="1"/>
  <c r="U17" i="1"/>
  <c r="U5" i="1"/>
  <c r="U76" i="1"/>
  <c r="U64" i="1"/>
  <c r="U52" i="1"/>
  <c r="U40" i="1"/>
  <c r="U28" i="1"/>
  <c r="U16" i="1"/>
  <c r="U4" i="1"/>
  <c r="U75" i="1"/>
  <c r="U63" i="1"/>
  <c r="U51" i="1"/>
  <c r="U39" i="1"/>
  <c r="U27" i="1"/>
  <c r="U15" i="1"/>
  <c r="U3" i="1"/>
  <c r="W37" i="1"/>
  <c r="AA14" i="1"/>
  <c r="Z13" i="1"/>
  <c r="Z12" i="1"/>
  <c r="Z74" i="1"/>
  <c r="Z73" i="1"/>
  <c r="AA62" i="1"/>
  <c r="AA50" i="1"/>
  <c r="W27" i="1"/>
  <c r="AA12" i="1"/>
  <c r="W63" i="1"/>
  <c r="W73" i="1"/>
  <c r="Z61" i="1"/>
  <c r="Z49" i="1"/>
  <c r="X60" i="1"/>
  <c r="W47" i="1"/>
  <c r="AA26" i="1"/>
  <c r="AA11" i="1"/>
  <c r="W51" i="1"/>
  <c r="Z71" i="1"/>
  <c r="Z59" i="1"/>
  <c r="Z25" i="1"/>
  <c r="Y11" i="1"/>
  <c r="W71" i="1"/>
  <c r="W59" i="1"/>
  <c r="W25" i="1"/>
  <c r="H54" i="1"/>
  <c r="AD54" i="1" s="1"/>
  <c r="AH54" i="1" s="1"/>
  <c r="AA40" i="1"/>
  <c r="W39" i="1"/>
  <c r="AA24" i="1"/>
  <c r="AA8" i="1"/>
  <c r="AA76" i="1"/>
  <c r="W65" i="1"/>
  <c r="W53" i="1"/>
  <c r="Z23" i="1"/>
  <c r="AA74" i="1"/>
  <c r="W75" i="1"/>
  <c r="AA38" i="1"/>
  <c r="W21" i="1"/>
  <c r="AA20" i="1"/>
  <c r="W33" i="1"/>
  <c r="Z33" i="1"/>
  <c r="Z70" i="1"/>
  <c r="AA58" i="1"/>
  <c r="AA32" i="1"/>
  <c r="Z57" i="1"/>
  <c r="W57" i="1"/>
  <c r="AA44" i="1"/>
  <c r="X32" i="1"/>
  <c r="W17" i="1"/>
  <c r="AA4" i="1"/>
  <c r="X80" i="1"/>
  <c r="AA72" i="1"/>
  <c r="AA68" i="1"/>
  <c r="W61" i="1"/>
  <c r="AA56" i="1"/>
  <c r="W49" i="1"/>
  <c r="Y44" i="1"/>
  <c r="AA36" i="1"/>
  <c r="W23" i="1"/>
  <c r="AA10" i="1"/>
  <c r="Z4" i="1"/>
  <c r="AA46" i="1"/>
  <c r="Z8" i="1"/>
  <c r="Z45" i="1"/>
  <c r="Y8" i="1"/>
  <c r="X20" i="1"/>
  <c r="Z80" i="1"/>
  <c r="Z72" i="1"/>
  <c r="Z68" i="1"/>
  <c r="Z56" i="1"/>
  <c r="X44" i="1"/>
  <c r="Z35" i="1"/>
  <c r="W29" i="1"/>
  <c r="AA16" i="1"/>
  <c r="Z10" i="1"/>
  <c r="W13" i="1"/>
  <c r="Z20" i="1"/>
  <c r="Y20" i="1"/>
  <c r="X8" i="1"/>
  <c r="AA80" i="1"/>
  <c r="Z32" i="1"/>
  <c r="W8" i="1"/>
  <c r="Z44" i="1"/>
  <c r="W77" i="1"/>
  <c r="Y72" i="1"/>
  <c r="Y68" i="1"/>
  <c r="AA60" i="1"/>
  <c r="Y56" i="1"/>
  <c r="AA48" i="1"/>
  <c r="W35" i="1"/>
  <c r="AA22" i="1"/>
  <c r="W15" i="1"/>
  <c r="AA9" i="1"/>
  <c r="AA34" i="1"/>
  <c r="AA70" i="1"/>
  <c r="W45" i="1"/>
  <c r="Z69" i="1"/>
  <c r="W69" i="1"/>
  <c r="Y32" i="1"/>
  <c r="Y80" i="1"/>
  <c r="X72" i="1"/>
  <c r="X68" i="1"/>
  <c r="Z60" i="1"/>
  <c r="X56" i="1"/>
  <c r="Z47" i="1"/>
  <c r="W41" i="1"/>
  <c r="AA28" i="1"/>
  <c r="Z21" i="1"/>
  <c r="Y9" i="1"/>
  <c r="W79" i="1"/>
  <c r="Z66" i="1"/>
  <c r="Z64" i="1"/>
  <c r="Z62" i="1"/>
  <c r="Z58" i="1"/>
  <c r="Z54" i="1"/>
  <c r="Z52" i="1"/>
  <c r="Z50" i="1"/>
  <c r="Z48" i="1"/>
  <c r="Z46" i="1"/>
  <c r="Z42" i="1"/>
  <c r="Z40" i="1"/>
  <c r="Z38" i="1"/>
  <c r="Z36" i="1"/>
  <c r="Z34" i="1"/>
  <c r="Z30" i="1"/>
  <c r="Z28" i="1"/>
  <c r="Z26" i="1"/>
  <c r="Z24" i="1"/>
  <c r="Z22" i="1"/>
  <c r="Z18" i="1"/>
  <c r="Z16" i="1"/>
  <c r="Z14" i="1"/>
  <c r="Y12" i="1"/>
  <c r="Y10" i="1"/>
  <c r="Y6" i="1"/>
  <c r="Y4" i="1"/>
  <c r="Y78" i="1"/>
  <c r="Y76" i="1"/>
  <c r="Y74" i="1"/>
  <c r="Y70" i="1"/>
  <c r="Y66" i="1"/>
  <c r="Y64" i="1"/>
  <c r="Y62" i="1"/>
  <c r="Y60" i="1"/>
  <c r="Y58" i="1"/>
  <c r="Y54" i="1"/>
  <c r="Y52" i="1"/>
  <c r="Y50" i="1"/>
  <c r="Y48" i="1"/>
  <c r="Y46" i="1"/>
  <c r="Y42" i="1"/>
  <c r="Y40" i="1"/>
  <c r="Y38" i="1"/>
  <c r="Y36" i="1"/>
  <c r="Y34" i="1"/>
  <c r="Y30" i="1"/>
  <c r="Y28" i="1"/>
  <c r="Y26" i="1"/>
  <c r="Y24" i="1"/>
  <c r="Y22" i="1"/>
  <c r="Y18" i="1"/>
  <c r="Y16" i="1"/>
  <c r="Y14" i="1"/>
  <c r="X12" i="1"/>
  <c r="X10" i="1"/>
  <c r="X6" i="1"/>
  <c r="X4" i="1"/>
  <c r="AA78" i="1"/>
  <c r="AA18" i="1"/>
  <c r="Z78" i="1"/>
  <c r="AA30" i="1"/>
  <c r="X66" i="1"/>
  <c r="X64" i="1"/>
  <c r="X62" i="1"/>
  <c r="X58" i="1"/>
  <c r="X54" i="1"/>
  <c r="X52" i="1"/>
  <c r="X50" i="1"/>
  <c r="X48" i="1"/>
  <c r="X46" i="1"/>
  <c r="X42" i="1"/>
  <c r="X40" i="1"/>
  <c r="X38" i="1"/>
  <c r="X36" i="1"/>
  <c r="X34" i="1"/>
  <c r="X30" i="1"/>
  <c r="X28" i="1"/>
  <c r="X26" i="1"/>
  <c r="X24" i="1"/>
  <c r="X22" i="1"/>
  <c r="X18" i="1"/>
  <c r="X16" i="1"/>
  <c r="X14" i="1"/>
  <c r="W12" i="1"/>
  <c r="W10" i="1"/>
  <c r="W6" i="1"/>
  <c r="W4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55" i="1"/>
  <c r="AA7" i="1"/>
  <c r="AA5" i="1"/>
  <c r="W19" i="1"/>
  <c r="AA54" i="1"/>
  <c r="AA42" i="1"/>
  <c r="X78" i="1"/>
  <c r="X76" i="1"/>
  <c r="X74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Z11" i="1"/>
  <c r="Z9" i="1"/>
  <c r="Z7" i="1"/>
  <c r="Z5" i="1"/>
  <c r="W3" i="1"/>
  <c r="W31" i="1"/>
  <c r="AA66" i="1"/>
  <c r="Z19" i="1"/>
  <c r="Z17" i="1"/>
  <c r="Z15" i="1"/>
  <c r="Y7" i="1"/>
  <c r="Y5" i="1"/>
  <c r="W67" i="1"/>
  <c r="W43" i="1"/>
  <c r="Z76" i="1"/>
  <c r="Z79" i="1"/>
  <c r="Z77" i="1"/>
  <c r="Z75" i="1"/>
  <c r="Z43" i="1"/>
  <c r="Z41" i="1"/>
  <c r="Z39" i="1"/>
  <c r="Z31" i="1"/>
  <c r="Z29" i="1"/>
  <c r="Z27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X11" i="1"/>
  <c r="X9" i="1"/>
  <c r="X7" i="1"/>
  <c r="X5" i="1"/>
  <c r="AA6" i="1"/>
  <c r="Z6" i="1"/>
  <c r="Z67" i="1"/>
  <c r="Z65" i="1"/>
  <c r="Z63" i="1"/>
  <c r="Z55" i="1"/>
  <c r="Z53" i="1"/>
  <c r="Z5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W11" i="1"/>
  <c r="W9" i="1"/>
  <c r="W7" i="1"/>
  <c r="W5" i="1"/>
  <c r="H52" i="1"/>
  <c r="AD52" i="1" s="1"/>
  <c r="AF52" i="1" s="1"/>
  <c r="X3" i="1"/>
  <c r="Y3" i="1"/>
  <c r="Z3" i="1"/>
  <c r="AA3" i="1"/>
  <c r="H38" i="1"/>
  <c r="AD38" i="1" s="1"/>
  <c r="AH38" i="1" s="1"/>
  <c r="I37" i="1"/>
  <c r="AC37" i="1" s="1"/>
  <c r="AG37" i="1" s="1"/>
  <c r="H76" i="1"/>
  <c r="AD76" i="1" s="1"/>
  <c r="AH76" i="1" s="1"/>
  <c r="H25" i="1"/>
  <c r="AD25" i="1" s="1"/>
  <c r="AH25" i="1" s="1"/>
  <c r="I74" i="1"/>
  <c r="AC74" i="1" s="1"/>
  <c r="AE74" i="1" s="1"/>
  <c r="H15" i="1"/>
  <c r="AD15" i="1" s="1"/>
  <c r="AF15" i="1" s="1"/>
  <c r="H55" i="1"/>
  <c r="AD55" i="1" s="1"/>
  <c r="AH55" i="1" s="1"/>
  <c r="I14" i="1"/>
  <c r="AC14" i="1" s="1"/>
  <c r="AE14" i="1" s="1"/>
  <c r="I50" i="1"/>
  <c r="AC50" i="1" s="1"/>
  <c r="AG50" i="1" s="1"/>
  <c r="I49" i="1"/>
  <c r="AC49" i="1" s="1"/>
  <c r="AG49" i="1" s="1"/>
  <c r="H53" i="1"/>
  <c r="AD53" i="1" s="1"/>
  <c r="AH53" i="1" s="1"/>
  <c r="H36" i="1"/>
  <c r="AD36" i="1" s="1"/>
  <c r="AF36" i="1" s="1"/>
  <c r="I31" i="1"/>
  <c r="AC31" i="1" s="1"/>
  <c r="AE31" i="1" s="1"/>
  <c r="H72" i="1"/>
  <c r="AD72" i="1" s="1"/>
  <c r="AF72" i="1" s="1"/>
  <c r="H43" i="1"/>
  <c r="AD43" i="1" s="1"/>
  <c r="AH43" i="1" s="1"/>
  <c r="I24" i="1"/>
  <c r="AC24" i="1" s="1"/>
  <c r="AE24" i="1" s="1"/>
  <c r="H61" i="1"/>
  <c r="AD61" i="1" s="1"/>
  <c r="AH61" i="1" s="1"/>
  <c r="H40" i="1"/>
  <c r="AD40" i="1" s="1"/>
  <c r="AH40" i="1" s="1"/>
  <c r="I60" i="1"/>
  <c r="AC60" i="1" s="1"/>
  <c r="AE60" i="1" s="1"/>
  <c r="H39" i="1"/>
  <c r="AD39" i="1" s="1"/>
  <c r="AH39" i="1" s="1"/>
  <c r="I16" i="1"/>
  <c r="AC16" i="1" s="1"/>
  <c r="AE16" i="1" s="1"/>
  <c r="AE47" i="1"/>
  <c r="AG47" i="1"/>
  <c r="AE59" i="1"/>
  <c r="AG59" i="1"/>
  <c r="AG35" i="1"/>
  <c r="AE35" i="1"/>
  <c r="H68" i="1"/>
  <c r="AD68" i="1" s="1"/>
  <c r="AF68" i="1" s="1"/>
  <c r="AE17" i="1"/>
  <c r="AE71" i="1"/>
  <c r="H11" i="1"/>
  <c r="AD11" i="1" s="1"/>
  <c r="AF11" i="1" s="1"/>
  <c r="H67" i="1"/>
  <c r="AD67" i="1" s="1"/>
  <c r="AH67" i="1" s="1"/>
  <c r="H23" i="1"/>
  <c r="AD23" i="1" s="1"/>
  <c r="AH23" i="1" s="1"/>
  <c r="H7" i="1"/>
  <c r="AD7" i="1" s="1"/>
  <c r="AH7" i="1" s="1"/>
  <c r="AE15" i="1"/>
  <c r="H75" i="1"/>
  <c r="AD75" i="1" s="1"/>
  <c r="AF75" i="1" s="1"/>
  <c r="H51" i="1"/>
  <c r="AD51" i="1" s="1"/>
  <c r="AF51" i="1" s="1"/>
  <c r="I19" i="1"/>
  <c r="AC19" i="1" s="1"/>
  <c r="AE19" i="1" s="1"/>
  <c r="H4" i="1"/>
  <c r="AD4" i="1" s="1"/>
  <c r="AH4" i="1" s="1"/>
  <c r="AG65" i="1"/>
  <c r="I79" i="1"/>
  <c r="AC79" i="1" s="1"/>
  <c r="AE79" i="1" s="1"/>
  <c r="AG63" i="1"/>
  <c r="H71" i="1"/>
  <c r="AD71" i="1" s="1"/>
  <c r="AH71" i="1" s="1"/>
  <c r="I18" i="1"/>
  <c r="AC18" i="1" s="1"/>
  <c r="AE18" i="1" s="1"/>
  <c r="I73" i="1"/>
  <c r="AC73" i="1" s="1"/>
  <c r="AE73" i="1" s="1"/>
  <c r="H47" i="1"/>
  <c r="AD47" i="1" s="1"/>
  <c r="AH47" i="1" s="1"/>
  <c r="I32" i="1"/>
  <c r="AC32" i="1" s="1"/>
  <c r="AG32" i="1" s="1"/>
  <c r="H35" i="1"/>
  <c r="AD35" i="1" s="1"/>
  <c r="AF35" i="1" s="1"/>
  <c r="H59" i="1"/>
  <c r="AD59" i="1" s="1"/>
  <c r="AH59" i="1" s="1"/>
  <c r="H17" i="1"/>
  <c r="AD17" i="1" s="1"/>
  <c r="AH17" i="1" s="1"/>
  <c r="AH30" i="1"/>
  <c r="AF30" i="1"/>
  <c r="AH48" i="1"/>
  <c r="AF48" i="1"/>
  <c r="AF12" i="1"/>
  <c r="AH12" i="1"/>
  <c r="AF62" i="1"/>
  <c r="AH62" i="1"/>
  <c r="AG66" i="1"/>
  <c r="AE66" i="1"/>
  <c r="H22" i="1"/>
  <c r="AD22" i="1" s="1"/>
  <c r="I22" i="1"/>
  <c r="AC22" i="1" s="1"/>
  <c r="AH73" i="1"/>
  <c r="AF73" i="1"/>
  <c r="AG23" i="1"/>
  <c r="AE23" i="1"/>
  <c r="AE55" i="1"/>
  <c r="AG55" i="1"/>
  <c r="H34" i="1"/>
  <c r="AD34" i="1" s="1"/>
  <c r="I34" i="1"/>
  <c r="AC34" i="1" s="1"/>
  <c r="AG57" i="1"/>
  <c r="AE57" i="1"/>
  <c r="AE27" i="1"/>
  <c r="AG27" i="1"/>
  <c r="AF49" i="1"/>
  <c r="AH49" i="1"/>
  <c r="AG25" i="1"/>
  <c r="AE25" i="1"/>
  <c r="AG44" i="1"/>
  <c r="AE44" i="1"/>
  <c r="AH20" i="1"/>
  <c r="AF20" i="1"/>
  <c r="AG68" i="1"/>
  <c r="AE68" i="1"/>
  <c r="AG52" i="1"/>
  <c r="AE52" i="1"/>
  <c r="AE5" i="1"/>
  <c r="AG5" i="1"/>
  <c r="AH50" i="1"/>
  <c r="AF50" i="1"/>
  <c r="AH13" i="1"/>
  <c r="AF13" i="1"/>
  <c r="AH18" i="1"/>
  <c r="AF18" i="1"/>
  <c r="AE43" i="1"/>
  <c r="AG43" i="1"/>
  <c r="H10" i="1"/>
  <c r="AD10" i="1" s="1"/>
  <c r="I10" i="1"/>
  <c r="AC10" i="1" s="1"/>
  <c r="AG69" i="1"/>
  <c r="AE69" i="1"/>
  <c r="AG45" i="1"/>
  <c r="AE45" i="1"/>
  <c r="AG56" i="1"/>
  <c r="AE56" i="1"/>
  <c r="AG8" i="1"/>
  <c r="AE8" i="1"/>
  <c r="AG29" i="1"/>
  <c r="AH26" i="1"/>
  <c r="AF26" i="1"/>
  <c r="AH74" i="1"/>
  <c r="AF74" i="1"/>
  <c r="H58" i="1"/>
  <c r="AD58" i="1" s="1"/>
  <c r="I58" i="1"/>
  <c r="AC58" i="1" s="1"/>
  <c r="AE54" i="1"/>
  <c r="AG54" i="1"/>
  <c r="AH78" i="1"/>
  <c r="AF78" i="1"/>
  <c r="AG67" i="1"/>
  <c r="AE67" i="1"/>
  <c r="AF24" i="1"/>
  <c r="AH24" i="1"/>
  <c r="AE7" i="1"/>
  <c r="AG7" i="1"/>
  <c r="AG11" i="1"/>
  <c r="AE39" i="1"/>
  <c r="AG39" i="1"/>
  <c r="AE38" i="1"/>
  <c r="AG38" i="1"/>
  <c r="AF14" i="1"/>
  <c r="AH14" i="1"/>
  <c r="AF60" i="1"/>
  <c r="AH60" i="1"/>
  <c r="AG42" i="1"/>
  <c r="AE42" i="1"/>
  <c r="AH6" i="1"/>
  <c r="AF6" i="1"/>
  <c r="AG53" i="1"/>
  <c r="AE53" i="1"/>
  <c r="AG41" i="1"/>
  <c r="AE41" i="1"/>
  <c r="AH37" i="1"/>
  <c r="AF37" i="1"/>
  <c r="H70" i="1"/>
  <c r="AD70" i="1" s="1"/>
  <c r="I70" i="1"/>
  <c r="AC70" i="1" s="1"/>
  <c r="I46" i="1"/>
  <c r="AC46" i="1" s="1"/>
  <c r="H46" i="1"/>
  <c r="AD46" i="1" s="1"/>
  <c r="AF3" i="1"/>
  <c r="AH3" i="1"/>
  <c r="AH80" i="1"/>
  <c r="AF80" i="1"/>
  <c r="AE76" i="1"/>
  <c r="AG76" i="1"/>
  <c r="AH64" i="1"/>
  <c r="AF64" i="1"/>
  <c r="AE40" i="1"/>
  <c r="AG40" i="1"/>
  <c r="AF28" i="1"/>
  <c r="AH28" i="1"/>
  <c r="AE4" i="1"/>
  <c r="AG4" i="1"/>
  <c r="AG61" i="1"/>
  <c r="AE61" i="1"/>
  <c r="AE21" i="1"/>
  <c r="AG21" i="1"/>
  <c r="AG77" i="1"/>
  <c r="H8" i="1"/>
  <c r="AD8" i="1" s="1"/>
  <c r="I3" i="1"/>
  <c r="AC3" i="1" s="1"/>
  <c r="AH31" i="1"/>
  <c r="AF31" i="1"/>
  <c r="I30" i="1"/>
  <c r="AC30" i="1" s="1"/>
  <c r="H66" i="1"/>
  <c r="AD66" i="1" s="1"/>
  <c r="H44" i="1"/>
  <c r="AD44" i="1" s="1"/>
  <c r="AG72" i="1"/>
  <c r="AE72" i="1"/>
  <c r="H65" i="1"/>
  <c r="AD65" i="1" s="1"/>
  <c r="AG75" i="1"/>
  <c r="AH79" i="1"/>
  <c r="AF79" i="1"/>
  <c r="I64" i="1"/>
  <c r="AC64" i="1" s="1"/>
  <c r="H57" i="1"/>
  <c r="AD57" i="1" s="1"/>
  <c r="I28" i="1"/>
  <c r="AC28" i="1" s="1"/>
  <c r="H21" i="1"/>
  <c r="AD21" i="1" s="1"/>
  <c r="H45" i="1"/>
  <c r="AD45" i="1" s="1"/>
  <c r="I20" i="1"/>
  <c r="AC20" i="1" s="1"/>
  <c r="I13" i="1"/>
  <c r="AC13" i="1" s="1"/>
  <c r="I6" i="1"/>
  <c r="AC6" i="1" s="1"/>
  <c r="AH32" i="1"/>
  <c r="AF32" i="1"/>
  <c r="I80" i="1"/>
  <c r="AC80" i="1" s="1"/>
  <c r="I78" i="1"/>
  <c r="AC78" i="1" s="1"/>
  <c r="H63" i="1"/>
  <c r="AD63" i="1" s="1"/>
  <c r="H56" i="1"/>
  <c r="AD56" i="1" s="1"/>
  <c r="H42" i="1"/>
  <c r="AD42" i="1" s="1"/>
  <c r="H27" i="1"/>
  <c r="AD27" i="1" s="1"/>
  <c r="AG33" i="1"/>
  <c r="AE33" i="1"/>
  <c r="AG9" i="1"/>
  <c r="AE9" i="1"/>
  <c r="AE51" i="1"/>
  <c r="H77" i="1"/>
  <c r="AD77" i="1" s="1"/>
  <c r="I62" i="1"/>
  <c r="AC62" i="1" s="1"/>
  <c r="I48" i="1"/>
  <c r="AC48" i="1" s="1"/>
  <c r="H41" i="1"/>
  <c r="AD41" i="1" s="1"/>
  <c r="I26" i="1"/>
  <c r="AC26" i="1" s="1"/>
  <c r="I12" i="1"/>
  <c r="AC12" i="1" s="1"/>
  <c r="H5" i="1"/>
  <c r="AD5" i="1" s="1"/>
  <c r="H9" i="1"/>
  <c r="AD9" i="1" s="1"/>
  <c r="AH16" i="1"/>
  <c r="AF16" i="1"/>
  <c r="AG36" i="1"/>
  <c r="AE36" i="1"/>
  <c r="H29" i="1"/>
  <c r="AD29" i="1" s="1"/>
  <c r="H69" i="1"/>
  <c r="AD69" i="1" s="1"/>
  <c r="H33" i="1"/>
  <c r="AD33" i="1" s="1"/>
  <c r="AH19" i="1"/>
  <c r="AF19" i="1"/>
  <c r="AF54" i="1" l="1"/>
  <c r="AH15" i="1"/>
  <c r="AF25" i="1"/>
  <c r="AH51" i="1"/>
  <c r="AH52" i="1"/>
  <c r="AF59" i="1"/>
  <c r="AG31" i="1"/>
  <c r="AF55" i="1"/>
  <c r="AG14" i="1"/>
  <c r="AE50" i="1"/>
  <c r="AF43" i="1"/>
  <c r="AG74" i="1"/>
  <c r="AF61" i="1"/>
  <c r="AH72" i="1"/>
  <c r="AG79" i="1"/>
  <c r="AF76" i="1"/>
  <c r="AF38" i="1"/>
  <c r="AF4" i="1"/>
  <c r="AG19" i="1"/>
  <c r="AF53" i="1"/>
  <c r="AE37" i="1"/>
  <c r="AH36" i="1"/>
  <c r="AF17" i="1"/>
  <c r="AH75" i="1"/>
  <c r="AF7" i="1"/>
  <c r="AH35" i="1"/>
  <c r="AE32" i="1"/>
  <c r="AE49" i="1"/>
  <c r="AG24" i="1"/>
  <c r="AG60" i="1"/>
  <c r="AF39" i="1"/>
  <c r="AF40" i="1"/>
  <c r="AG16" i="1"/>
  <c r="AF47" i="1"/>
  <c r="AF71" i="1"/>
  <c r="AH68" i="1"/>
  <c r="AH11" i="1"/>
  <c r="AG73" i="1"/>
  <c r="AG18" i="1"/>
  <c r="AF67" i="1"/>
  <c r="AF23" i="1"/>
  <c r="AE34" i="1"/>
  <c r="AG34" i="1"/>
  <c r="AG10" i="1"/>
  <c r="AE10" i="1"/>
  <c r="AH63" i="1"/>
  <c r="AF63" i="1"/>
  <c r="AG78" i="1"/>
  <c r="AE78" i="1"/>
  <c r="AG80" i="1"/>
  <c r="AE80" i="1"/>
  <c r="AF46" i="1"/>
  <c r="AH46" i="1"/>
  <c r="AE70" i="1"/>
  <c r="AG70" i="1"/>
  <c r="AG13" i="1"/>
  <c r="AE13" i="1"/>
  <c r="AF70" i="1"/>
  <c r="AH70" i="1"/>
  <c r="AH66" i="1"/>
  <c r="AF66" i="1"/>
  <c r="AH57" i="1"/>
  <c r="AF57" i="1"/>
  <c r="AG64" i="1"/>
  <c r="AE64" i="1"/>
  <c r="AG3" i="1"/>
  <c r="AE3" i="1"/>
  <c r="AH41" i="1"/>
  <c r="AF41" i="1"/>
  <c r="AG20" i="1"/>
  <c r="AE20" i="1"/>
  <c r="AH34" i="1"/>
  <c r="AF34" i="1"/>
  <c r="AG48" i="1"/>
  <c r="AE48" i="1"/>
  <c r="AF69" i="1"/>
  <c r="AH69" i="1"/>
  <c r="AH58" i="1"/>
  <c r="AF58" i="1"/>
  <c r="AE62" i="1"/>
  <c r="AG62" i="1"/>
  <c r="AH44" i="1"/>
  <c r="AF44" i="1"/>
  <c r="AG30" i="1"/>
  <c r="AE30" i="1"/>
  <c r="AH5" i="1"/>
  <c r="AF5" i="1"/>
  <c r="AG12" i="1"/>
  <c r="AE12" i="1"/>
  <c r="AE26" i="1"/>
  <c r="AG26" i="1"/>
  <c r="AH65" i="1"/>
  <c r="AF65" i="1"/>
  <c r="AF77" i="1"/>
  <c r="AH77" i="1"/>
  <c r="AH42" i="1"/>
  <c r="AF42" i="1"/>
  <c r="AE22" i="1"/>
  <c r="AG22" i="1"/>
  <c r="AE28" i="1"/>
  <c r="AG28" i="1"/>
  <c r="AH8" i="1"/>
  <c r="AF8" i="1"/>
  <c r="AH29" i="1"/>
  <c r="AF29" i="1"/>
  <c r="AE58" i="1"/>
  <c r="AG58" i="1"/>
  <c r="AG46" i="1"/>
  <c r="AE46" i="1"/>
  <c r="AG6" i="1"/>
  <c r="AE6" i="1"/>
  <c r="AF10" i="1"/>
  <c r="AH10" i="1"/>
  <c r="AF45" i="1"/>
  <c r="AH45" i="1"/>
  <c r="AH27" i="1"/>
  <c r="AF27" i="1"/>
  <c r="AH33" i="1"/>
  <c r="AF33" i="1"/>
  <c r="AF9" i="1"/>
  <c r="AH9" i="1"/>
  <c r="AH56" i="1"/>
  <c r="AF56" i="1"/>
  <c r="AF21" i="1"/>
  <c r="AH21" i="1"/>
  <c r="AH22" i="1"/>
  <c r="AF22" i="1"/>
</calcChain>
</file>

<file path=xl/sharedStrings.xml><?xml version="1.0" encoding="utf-8"?>
<sst xmlns="http://schemas.openxmlformats.org/spreadsheetml/2006/main" count="623" uniqueCount="239">
  <si>
    <t>problema</t>
  </si>
  <si>
    <t>medium-50n-c80_120-d10_50</t>
  </si>
  <si>
    <t>medium-50n-c150_200-d10_50</t>
  </si>
  <si>
    <t>big-250n-c150_300-d10_50</t>
  </si>
  <si>
    <t>medium-50n-c150_200-d15</t>
  </si>
  <si>
    <t>big-250n-c80_120-d10_50</t>
  </si>
  <si>
    <t>big-250n-c150_300-d15</t>
  </si>
  <si>
    <t>small-10n-c80_120-d10_50</t>
  </si>
  <si>
    <t>small-10n-c50_60-d10_50</t>
  </si>
  <si>
    <t>small-10n-c50_70-d10_50</t>
  </si>
  <si>
    <t>small-10n-c30_75-d15</t>
  </si>
  <si>
    <t>small-10n-c50-d10_50</t>
  </si>
  <si>
    <t>capacidad de vehiculos</t>
  </si>
  <si>
    <t>Vehiculos usados por el algoritmo</t>
  </si>
  <si>
    <t>Resultados con clustering aco greedy y rutas con ACO</t>
  </si>
  <si>
    <t>Largo de la ruta escogida</t>
  </si>
  <si>
    <t>Mejor ruta del problemset con aco</t>
  </si>
  <si>
    <t>Error absoluto de vehiculos</t>
  </si>
  <si>
    <t>Error absoluto de distancia</t>
  </si>
  <si>
    <t>Error relativo de vehiculos</t>
  </si>
  <si>
    <t>Error relativo de distancia</t>
  </si>
  <si>
    <t>Error cuadrado de vehiculos</t>
  </si>
  <si>
    <t>Error cuadrado de distancia</t>
  </si>
  <si>
    <t>Capacidad de vehiculos</t>
  </si>
  <si>
    <t>Error absoluto de vehiculos con el problemset</t>
  </si>
  <si>
    <t>Error absoluto de distancia  con el problemset</t>
  </si>
  <si>
    <t>Error relativo de vehiculos con el problemset</t>
  </si>
  <si>
    <t>Error relativo de distancia con el problemset</t>
  </si>
  <si>
    <t>Error cuadrado de vehiculos  con el problemset</t>
  </si>
  <si>
    <t>Error cuadrado de distancia  con el problemset</t>
  </si>
  <si>
    <t>Cantidad de vehiculos del problemset con aco</t>
  </si>
  <si>
    <t>Mejor ruta del alg. greedy con aco</t>
  </si>
  <si>
    <t>Cantidad de vehiculos del alg. greedy con aco</t>
  </si>
  <si>
    <t>Error absoluto de vehiculos con el alg. greedy</t>
  </si>
  <si>
    <t>Error absoluto de distancia  con el alg. Greedy</t>
  </si>
  <si>
    <t>Error relativo de vehiculos con el alg. Greedy</t>
  </si>
  <si>
    <t>Error relativo de distancia con el alg. Greedy</t>
  </si>
  <si>
    <t>Error cuadrado de vehiculos  con el alg. Greedy</t>
  </si>
  <si>
    <t>Error cuadrado de distancia  con el alg. Greedy</t>
  </si>
  <si>
    <t>CW + ACO vs Greedy + ACO</t>
  </si>
  <si>
    <t>Greedy + ACO vs Problemset ACO</t>
  </si>
  <si>
    <t>General data</t>
  </si>
  <si>
    <t>CW + ACO vs Problemset ACO</t>
  </si>
  <si>
    <t>Error de vehiculos con el problemset</t>
  </si>
  <si>
    <t>problem_cluster</t>
  </si>
  <si>
    <t>nodes</t>
  </si>
  <si>
    <t>distance_matrix</t>
  </si>
  <si>
    <t>vehicle_capacity</t>
  </si>
  <si>
    <t>bf best route</t>
  </si>
  <si>
    <t>bf best value</t>
  </si>
  <si>
    <t>bf n vehicles</t>
  </si>
  <si>
    <t>cw best route</t>
  </si>
  <si>
    <t>cw best value</t>
  </si>
  <si>
    <t>cw n vehicles</t>
  </si>
  <si>
    <t>aco best route</t>
  </si>
  <si>
    <t>aco best value</t>
  </si>
  <si>
    <t>aco n vehicles</t>
  </si>
  <si>
    <t>problemset/in/small-10n-c50_70-d10_50_nodes.parquet</t>
  </si>
  <si>
    <t>problemset/in/small-10n-c50_70-d10_50_dm.parquet</t>
  </si>
  <si>
    <t>[array([1, 2], dtype=int64) array([4, 5], dtype=int64)
 array([6], dtype=int64) array([7], dtype=int64) array([8], dtype=int64)
 array([3, 9], dtype=int64)]</t>
  </si>
  <si>
    <t>[array([4, 2], dtype=int64) array([9, 5], dtype=int64)
 array([7, 3], dtype=int64) array([1], dtype=int64)
 array([6], dtype=int64) array([8], dtype=int64)]</t>
  </si>
  <si>
    <t>[array([8, 2], dtype=int64) array([3, 9], dtype=int64)
 array([6], dtype=int64) array([1], dtype=int64)
 array([7, 4], dtype=int64) array([5], dtype=int64)]</t>
  </si>
  <si>
    <t>[array([2, 4, 5], dtype=int64) array([6], dtype=int64)
 array([3, 7], dtype=int64) array([8], dtype=int64)
 array([1, 9], dtype=int64)]</t>
  </si>
  <si>
    <t>[array([5, 4, 2], dtype=int64) array([9, 1], dtype=int64)
 array([7, 3], dtype=int64) array([6], dtype=int64)
 array([8], dtype=int64)]</t>
  </si>
  <si>
    <t>[array([8, 2], dtype=int64) array([6], dtype=int64)
 array([3, 9, 7], dtype=int64) array([4, 5], dtype=int64)
 array([1], dtype=int64)]</t>
  </si>
  <si>
    <t>[array([2, 4, 5], dtype=int64) array([6, 7], dtype=int64)
 array([3, 8], dtype=int64) array([1, 9], dtype=int64)]</t>
  </si>
  <si>
    <t>[array([5, 4, 2], dtype=int64) array([9, 1], dtype=int64)
 array([7, 6], dtype=int64) array([8, 3], dtype=int64)]</t>
  </si>
  <si>
    <t>[array([8, 9], dtype=int64) array([6, 7], dtype=int64)
 array([5, 4, 2], dtype=int64) array([3, 1], dtype=int64)]</t>
  </si>
  <si>
    <t>[array([2, 1, 3], dtype=int64) array([6, 7], dtype=int64)
 array([8], dtype=int64) array([5, 4, 9], dtype=int64)]</t>
  </si>
  <si>
    <t>[array([8, 3], dtype=int64) array([6, 7], dtype=int64)
 array([9, 1, 2], dtype=int64) array([4, 5], dtype=int64)]</t>
  </si>
  <si>
    <t>[array([1, 2, 4], dtype=int64) array([6, 7], dtype=int64)
 array([8], dtype=int64) array([3, 9, 5], dtype=int64)]</t>
  </si>
  <si>
    <t>[array([8, 9, 2], dtype=int64) array([7, 5, 4], dtype=int64)
 array([3, 1], dtype=int64) array([6], dtype=int64)]</t>
  </si>
  <si>
    <t>problemset/in/small-10n-c50_60-d10_50_nodes.parquet</t>
  </si>
  <si>
    <t>problemset/in/small-10n-c50_60-d10_50_dm.parquet</t>
  </si>
  <si>
    <t>[array([3], dtype=int64) array([2, 4], dtype=int64)
 array([6], dtype=int64) array([5, 8], dtype=int64)
 array([1, 7, 9], dtype=int64)]</t>
  </si>
  <si>
    <t>[array([5, 1], dtype=int64) array([4, 9, 7], dtype=int64)
 array([8, 6], dtype=int64) array([2], dtype=int64)
 array([3], dtype=int64)]</t>
  </si>
  <si>
    <t>[array([3], dtype=int64) array([2, 9], dtype=int64)
 array([8, 5], dtype=int64) array([6, 7, 4], dtype=int64)
 array([1], dtype=int64)]</t>
  </si>
  <si>
    <t>[array([3], dtype=int64) array([6, 7, 4], dtype=int64)
 array([2, 9, 1], dtype=int64) array([8, 5], dtype=int64)]</t>
  </si>
  <si>
    <t>[array([3], dtype=int64) array([6, 1, 7], dtype=int64)
 array([5, 8], dtype=int64) array([2, 4, 9], dtype=int64)]</t>
  </si>
  <si>
    <t>[array([3], dtype=int64) array([2, 9, 4], dtype=int64)
 array([6, 1, 7], dtype=int64) array([5, 8], dtype=int64)]</t>
  </si>
  <si>
    <t>[array([5, 1], dtype=int64) array([4, 9, 7, 8], dtype=int64)
 array([6, 2], dtype=int64) array([3], dtype=int64)]</t>
  </si>
  <si>
    <t>[array([2, 9, 7], dtype=int64) array([3, 1], dtype=int64)
 array([6, 8, 4], dtype=int64) array([5], dtype=int64)]</t>
  </si>
  <si>
    <t>[array([2, 9, 7], dtype=int64) array([3, 8], dtype=int64)
 array([6, 1, 4], dtype=int64) array([5], dtype=int64)]</t>
  </si>
  <si>
    <t>[array([3, 8], dtype=int64) array([6, 2, 4], dtype=int64)
 array([5, 1], dtype=int64) array([9, 7], dtype=int64)]</t>
  </si>
  <si>
    <t>problemset/in/small-10n-c50-d10_50_nodes.parquet</t>
  </si>
  <si>
    <t>problemset/in/small-10n-c50-d10_50_dm.parquet</t>
  </si>
  <si>
    <t>[array([2], dtype=int64) array([3], dtype=int64) array([4], dtype=int64)
 array([1, 5], dtype=int64) array([6], dtype=int64)
 array([8], dtype=int64) array([7, 9], dtype=int64)]</t>
  </si>
  <si>
    <t>[array([9, 7], dtype=int64) array([5, 1], dtype=int64)
 array([2], dtype=int64) array([3], dtype=int64) array([4], dtype=int64)
 array([6], dtype=int64) array([8], dtype=int64)]</t>
  </si>
  <si>
    <t>[array([6], dtype=int64) array([5, 1], dtype=int64)
 array([8], dtype=int64) array([4], dtype=int64)
 array([9, 7], dtype=int64) array([2], dtype=int64)
 array([3], dtype=int64)]</t>
  </si>
  <si>
    <t>problemset/in/small-10n-c30_75-d15_nodes.parquet</t>
  </si>
  <si>
    <t>problemset/in/small-10n-c30_75-d15_dm.parquet</t>
  </si>
  <si>
    <t>[array([5], dtype=int64) array([3, 6], dtype=int64)
 array([1, 7], dtype=int64) array([4, 8], dtype=int64)
 array([2, 9], dtype=int64)]</t>
  </si>
  <si>
    <t>[array([7, 1], dtype=int64) array([9, 2], dtype=int64)
 array([6, 3], dtype=int64) array([8, 4], dtype=int64)
 array([5], dtype=int64)]</t>
  </si>
  <si>
    <t>[array([5, 6], dtype=int64) array([2, 7], dtype=int64)
 array([8, 4], dtype=int64) array([9, 3], dtype=int64)
 array([1], dtype=int64)]</t>
  </si>
  <si>
    <t>[array([2, 1, 7], dtype=int64) array([5, 4, 8], dtype=int64)
 array([3, 6, 9], dtype=int64)]</t>
  </si>
  <si>
    <t>[array([7, 1, 2], dtype=int64) array([9, 6, 3], dtype=int64)
 array([8, 4, 5], dtype=int64)]</t>
  </si>
  <si>
    <t>[array([9, 6, 3], dtype=int64) array([5, 8, 4], dtype=int64)
 array([2, 1, 7], dtype=int64)]</t>
  </si>
  <si>
    <t>[array([3, 6, 5], dtype=int64) array([4, 8], dtype=int64)
 array([2, 1, 7, 9], dtype=int64)]</t>
  </si>
  <si>
    <t>[array([9, 7, 1, 2], dtype=int64) array([5, 6, 3], dtype=int64)
 array([8, 4], dtype=int64)]</t>
  </si>
  <si>
    <t>[array([4, 5, 6, 3], dtype=int64) array([9, 1, 7, 2], dtype=int64)
 array([8], dtype=int64)]</t>
  </si>
  <si>
    <t>[array([3, 6, 5, 8], dtype=int64) array([4, 2, 1, 7, 9], dtype=int64)]</t>
  </si>
  <si>
    <t>[array([9, 7, 1, 2, 4], dtype=int64) array([8, 5, 6, 3], dtype=int64)]</t>
  </si>
  <si>
    <t>[array([8, 4, 5, 6, 3], dtype=int64) array([7, 1, 9, 2], dtype=int64)]</t>
  </si>
  <si>
    <t>problemset/in/small-10n-c80_120-d10_50_nodes.parquet</t>
  </si>
  <si>
    <t>problemset/in/small-10n-c80_120-d10_50_dm.parquet</t>
  </si>
  <si>
    <t>[array([4, 5], dtype=int64) array([1, 6], dtype=int64)
 array([2, 7, 8], dtype=int64) array([3, 9], dtype=int64)]</t>
  </si>
  <si>
    <t>[array([5, 4], dtype=int64) array([9, 1], dtype=int64)
 array([8, 7, 2], dtype=int64) array([3], dtype=int64)
 array([6], dtype=int64)]</t>
  </si>
  <si>
    <t>[array([2, 7, 9], dtype=int64) array([8, 3], dtype=int64)
 array([6, 4], dtype=int64) array([1, 5], dtype=int64)]</t>
  </si>
  <si>
    <t>[array([3], dtype=int64) array([4, 5], dtype=int64)
 array([2, 7, 8], dtype=int64) array([6, 1, 9], dtype=int64)]</t>
  </si>
  <si>
    <t>[array([5, 4], dtype=int64) array([9, 1, 6], dtype=int64)
 array([8, 7, 2], dtype=int64) array([3], dtype=int64)]</t>
  </si>
  <si>
    <t>[array([9, 6, 5], dtype=int64) array([8, 3, 1], dtype=int64)
 array([2, 7, 4], dtype=int64)]</t>
  </si>
  <si>
    <t>[array([5, 4, 6], dtype=int64) array([2, 7, 8], dtype=int64)
 array([3, 1, 9], dtype=int64)]</t>
  </si>
  <si>
    <t>[array([5, 4, 6], dtype=int64) array([9, 1, 3], dtype=int64)
 array([8, 7, 2], dtype=int64)]</t>
  </si>
  <si>
    <t>[array([3, 8, 2], dtype=int64) array([6, 4, 5], dtype=int64)
 array([7, 1, 9], dtype=int64)]</t>
  </si>
  <si>
    <t>problemset/in/medium-50n-c150_200-d10_50_nodes.parquet</t>
  </si>
  <si>
    <t>problemset/in/medium-50n-c150_200-d10_50_dm.parquet</t>
  </si>
  <si>
    <t>[array([35, 32, 39,  2,  8], dtype=int64)
 array([ 1, 24,  9, 14, 16,  7], dtype=int64)
 array([17, 36, 20, 38, 25], dtype=int64) array([11,  3, 19], dtype=int64)
 array([42, 15, 23, 40, 27], dtype=int64)
 array([21, 34, 26, 37, 31, 43], dtype=int64)
 array([47, 45, 12], dtype=int64)
 array([10, 41, 33, 28,  6,  5], dtype=int64)
 array([46, 22, 48, 30,  4], dtype=int64)
 array([29, 49, 44, 13], dtype=int64) array([18], dtype=int64)]</t>
  </si>
  <si>
    <t>[array([46, 18,  4, 30, 34], dtype=int64)
 array([33,  6,  5, 31, 37, 43, 48], dtype=int64)
 array([28, 39,  2, 32,  8,  1, 16], dtype=int64)
 array([10,  9, 14, 26, 21], dtype=int64)
 array([44, 13, 29, 22,  7], dtype=int64)
 array([20, 15, 42, 40, 27], dtype=int64)
 array([25, 38, 36, 17, 23], dtype=int64)
 array([49, 45, 19, 35], dtype=int64) array([47, 12, 11], dtype=int64)
 array([41,  3, 24], dtype=int64)]</t>
  </si>
  <si>
    <t>[array([32, 39,  2,  8,  3], dtype=int64)
 array([17,  1, 24,  9, 14], dtype=int64)
 array([19, 25, 36, 20, 38], dtype=int64)
 array([27, 40, 23, 16,  7, 34, 26], dtype=int64)
 array([42, 15, 11, 35], dtype=int64) array([47, 45, 12], dtype=int64)
 array([10, 41, 33, 28,  6,  5], dtype=int64)
 array([48, 43, 31, 37, 21, 30], dtype=int64)
 array([29, 49, 44, 13], dtype=int64) array([18,  4, 22, 46], dtype=int64)]</t>
  </si>
  <si>
    <t>[array([46, 44, 10, 33, 28,  6,  5, 49], dtype=int64)
 array([13, 22, 48, 43, 31,  8], dtype=int64)
 array([29, 35, 32, 39,  3], dtype=int64)
 array([34,  2, 11, 19], dtype=int64) array([47, 45, 12, 30], dtype=int64)
 array([18, 27, 16, 15, 42], dtype=int64)
 array([14,  1,  9, 24, 17], dtype=int64)
 array([ 7, 23, 36, 20, 38, 25], dtype=int64)
 array([ 4, 21, 40, 37], dtype=int64) array([41, 26], dtype=int64)]</t>
  </si>
  <si>
    <t>[array([32, 39,  2,  8,  3], dtype=int64)
 array([17,  1, 24,  9, 14], dtype=int64)
 array([45, 19, 25, 36, 20, 38], dtype=int64)
 array([40, 23, 16,  7, 34, 26, 37], dtype=int64)
 array([42, 15, 11, 35], dtype=int64) array([27, 21, 30,  4], dtype=int64)
 array([46, 48, 43, 31, 22, 29], dtype=int64)
 array([10, 41, 33, 28,  6,  5, 49], dtype=int64)
 array([12, 47, 44, 13], dtype=int64) array([18], dtype=int64)]</t>
  </si>
  <si>
    <t>[array([42, 38, 20, 25, 45, 17], dtype=int64)
 array([12, 11,  2,  8], dtype=int64) array([18,  4, 21, 27], dtype=int64)
 array([46, 13, 49,  5,  6, 28, 33], dtype=int64)
 array([48, 37, 26, 34,  7, 23], dtype=int64)
 array([35, 36, 16, 39, 32,  3], dtype=int64)
 array([ 1, 15, 30, 43, 31, 22], dtype=int64)
 array([29, 44, 10, 41, 47], dtype=int64)
 array([19, 14, 24,  9], dtype=int64) array([40], dtype=int64)]</t>
  </si>
  <si>
    <t>[array([32, 39,  2,  8,  3], dtype=int64)
 array([17,  1, 24,  9, 14, 16], dtype=int64)
 array([45, 19, 25, 36, 20, 38], dtype=int64)
 array([40, 23,  7, 34, 26, 37], dtype=int64)
 array([42, 15, 11, 35], dtype=int64) array([27, 21, 30,  4], dtype=int64)
 array([46, 48, 43, 31, 22, 29], dtype=int64)
 array([10, 41, 33, 28,  6,  5, 49], dtype=int64)
 array([12, 47, 44, 13], dtype=int64) array([18], dtype=int64)]</t>
  </si>
  <si>
    <t>[array([46, 18, 48, 10, 44, 49], dtype=int64)
 array([22,  9, 42, 41, 33, 28], dtype=int64)
 array([13, 29,  5,  6, 35,  8], dtype=int64)
 array([25, 38, 36,  2, 39,  1], dtype=int64)
 array([12, 45, 16, 37, 43, 31], dtype=int64)
 array([34, 21, 27, 40,  4, 30], dtype=int64)
 array([26,  7, 23, 14, 15], dtype=int64)
 array([17, 20,  3, 32, 24], dtype=int64) array([47, 19, 11], dtype=int64)]</t>
  </si>
  <si>
    <t>[array([32, 39,  2,  8,  3], dtype=int64)
 array([17,  1, 24,  9, 14, 16], dtype=int64)
 array([45, 19, 25, 36, 20, 38], dtype=int64)
 array([27, 40, 23,  7, 34, 26, 37], dtype=int64)
 array([42, 15, 11, 35], dtype=int64)
 array([46, 48, 43, 31, 22, 29], dtype=int64)
 array([30, 21,  4, 18], dtype=int64)
 array([10, 41, 33, 28,  6,  5, 49], dtype=int64)
 array([12, 47, 44, 13], dtype=int64)]</t>
  </si>
  <si>
    <t>[array([ 4, 27, 34,  7, 16, 23,  8], dtype=int64)
 array([29, 10, 28, 20, 24,  9, 14], dtype=int64)
 array([44, 49,  5,  6, 33, 41,  1], dtype=int64)
 array([18, 47, 45, 12], dtype=int64)
 array([46, 13, 31, 43, 30, 21, 32], dtype=int64)
 array([42, 38, 25, 19,  2], dtype=int64)
 array([15, 17, 36, 35], dtype=int64)
 array([26, 40, 11,  3, 39], dtype=int64) array([22, 48, 37], dtype=int64)]</t>
  </si>
  <si>
    <t>[array([32, 39,  2,  8,  3], dtype=int64)
 array([17,  1, 24,  9, 14, 16], dtype=int64)
 array([11, 19, 25, 36, 20, 38], dtype=int64)
 array([42, 15, 23,  7, 34, 26], dtype=int64)
 array([47, 45, 12, 18], dtype=int64)
 array([10, 35, 41, 33, 28,  6,  5], dtype=int64)
 array([40, 27, 21, 30, 37, 31, 43], dtype=int64)
 array([29, 49, 44, 13], dtype=int64) array([46, 22, 48,  4], dtype=int64)]</t>
  </si>
  <si>
    <t>[array([18, 44, 10, 41, 33,  6, 16], dtype=int64)
 array([46, 13, 47, 45, 28, 22], dtype=int64)
 array([48, 43, 31, 30, 21,  4], dtype=int64)
 array([11, 19, 36,  1,  9], dtype=int64)
 array([40, 23,  7, 27, 34, 26, 37], dtype=int64)
 array([29, 49,  5, 35, 12], dtype=int64)
 array([20,  3,  8, 32, 39,  2], dtype=int64)
 array([17, 38, 25, 15, 42], dtype=int64) array([14, 24], dtype=int64)]</t>
  </si>
  <si>
    <t>[array([22, 13, 44, 49,  5,  6], dtype=int64)
 array([46,  4,  7, 23, 16,  1, 24, 28], dtype=int64)
 array([42, 15, 25, 17, 36, 33], dtype=int64)
 array([29, 30, 21, 27, 34, 26, 37], dtype=int64)
 array([14,  3,  2, 39, 32], dtype=int64)
 array([18, 45, 12, 35, 10], dtype=int64)
 array([ 9, 20, 38, 19, 11,  8], dtype=int64)
 array([47, 41, 40, 31, 43, 48], dtype=int64)]</t>
  </si>
  <si>
    <t>[array([35, 32, 39,  2,  8,  3], dtype=int64)
 array([17,  1, 24,  9, 14, 16,  7], dtype=int64)
 array([11, 19, 25, 36, 20, 38], dtype=int64)
 array([42, 15, 23, 40, 27, 48], dtype=int64)
 array([30, 21, 34, 26, 37, 31, 43, 46], dtype=int64)
 array([47, 45, 12,  4], dtype=int64)
 array([44, 10, 41, 33, 28,  6,  5, 49], dtype=int64)
 array([22, 29, 13, 18], dtype=int64)]</t>
  </si>
  <si>
    <t>[array([46, 18, 47, 10, 41, 33,  1], dtype=int64)
 array([12, 45, 44, 49, 13], dtype=int64)
 array([22, 48,  9, 17, 14], dtype=int64)
 array([16,  7, 26, 34, 40, 30, 43, 37,  6], dtype=int64)
 array([38, 11, 39,  2, 32,  8], dtype=int64)
 array([ 5, 28, 25, 20, 27, 21,  4], dtype=int64)
 array([29, 35, 19, 36,  3], dtype=int64)
 array([31, 42, 15, 23, 24], dtype=int64)]</t>
  </si>
  <si>
    <t>[array([40, 42, 15, 12, 45, 10], dtype=int64)
 array([46, 13, 49, 44, 29,  5,  6], dtype=int64)
 array([28, 33, 41, 38, 36, 24,  1,  9], dtype=int64)
 array([48, 27, 21, 30, 37, 26, 34,  8], dtype=int64)
 array([47, 35, 25, 19, 23, 16], dtype=int64)
 array([18,  4, 43, 31, 22, 20], dtype=int64)
 array([11, 32, 39,  2,  3], dtype=int64) array([ 7, 17, 14], dtype=int64)]</t>
  </si>
  <si>
    <t>[array([14,  9, 24,  1, 17, 36, 20], dtype=int64)
 array([32, 39,  2,  8,  3, 25, 38], dtype=int64)
 array([42, 15, 19, 11, 45], dtype=int64)
 array([27, 40, 23, 16,  7, 34, 26, 37], dtype=int64)
 array([10, 35, 41, 33, 28,  6,  5, 49], dtype=int64)
 array([46, 48, 43, 31, 30, 21,  4], dtype=int64)
 array([12, 47, 44, 13, 29], dtype=int64) array([22, 18], dtype=int64)]</t>
  </si>
  <si>
    <t>[array([47, 12, 45, 33, 41, 28], dtype=int64)
 array([46, 18, 30, 22,  5, 44, 10], dtype=int64)
 array([13, 29, 27, 21,  7, 23, 16], dtype=int64)
 array([31, 37, 48, 36, 20, 38, 19], dtype=int64)
 array([17, 25, 11,  2, 14], dtype=int64)
 array([ 6, 35,  3,  8, 40, 42, 15], dtype=int64)
 array([49, 43,  4, 24,  9,  1, 32], dtype=int64)
 array([34, 26, 39], dtype=int64)]</t>
  </si>
  <si>
    <t>[array([32, 39,  2,  8,  3, 11], dtype=int64)
 array([14,  9, 24,  1, 17, 36, 20], dtype=int64)
 array([42, 15, 38, 25, 19, 35], dtype=int64)
 array([27, 40, 23, 16,  7, 34, 26, 37], dtype=int64)
 array([47, 45, 12, 18], dtype=int64)
 array([44, 10, 41, 33, 28,  6,  5, 49], dtype=int64)
 array([46, 48, 43, 31, 30, 21,  4], dtype=int64)
 array([22, 29, 13], dtype=int64)]</t>
  </si>
  <si>
    <t>[array([46, 13, 29, 10, 28, 33, 41,  1, 24], dtype=int64)
 array([44, 49,  5,  6, 39,  2,  8], dtype=int64)
 array([47, 12, 45, 25, 20, 36, 16], dtype=int64)
 array([18, 40, 43, 48, 22, 34,  3], dtype=int64)
 array([26, 30, 21, 27, 38, 32, 37,  7], dtype=int64)
 array([ 4, 23, 14,  9, 35], dtype=int64)
 array([31, 42, 19, 17, 15], dtype=int64) array([11], dtype=int64)]</t>
  </si>
  <si>
    <t>problemset/in/medium-50n-c150_200-d15_nodes.parquet</t>
  </si>
  <si>
    <t>problemset/in/medium-50n-c150_200-d15_dm.parquet</t>
  </si>
  <si>
    <t>[array([16,  8, 49, 45, 31, 41, 37,  6, 32, 48], dtype=int64)
 array([18, 23, 44, 13, 15, 43, 22, 33,  3, 46], dtype=int64)
 array([35, 12, 14, 21, 40, 25, 39, 19, 10, 34], dtype=int64)
 array([ 9, 24,  2, 29, 30, 28, 47,  1, 42,  7], dtype=int64)
 array([36, 27, 17, 26, 20, 38,  4,  5, 11], dtype=int64)]</t>
  </si>
  <si>
    <t>[array([36, 17, 27,  3, 23, 44, 18, 15, 22, 33], dtype=int64)
 array([20, 32, 49, 12, 16,  8, 45, 37, 41, 48], dtype=int64)
 array([47, 10, 19, 40, 21, 14,  7, 34, 42,  1], dtype=int64)
 array([ 9, 28, 30, 46, 29, 43, 11,  5,  4, 24], dtype=int64)
 array([38, 26,  6, 31, 35, 25, 39, 13,  2], dtype=int64)]</t>
  </si>
  <si>
    <t>[array([36, 38, 20, 47,  1, 42, 34, 10, 19, 13], dtype=int64)
 array([17, 27, 12, 14, 30, 28,  9, 24,  2, 29], dtype=int64)
 array([21, 35, 39, 25, 40, 33,  3, 22, 15, 43], dtype=int64)
 array([41,  6, 32, 26, 48, 16,  8, 49, 18, 44], dtype=int64)
 array([ 4,  5, 11, 31, 45,  7, 23, 46, 37], dtype=int64)]</t>
  </si>
  <si>
    <t>[array([26, 32,  6, 48, 45, 20, 38, 11,  5,  4], dtype=int64)
 array([31, 41, 37, 14, 12, 21, 35, 40, 25,  8], dtype=int64)
 array([18, 44, 30, 46, 15, 43, 22,  3, 33, 23], dtype=int64)
 array([36, 27, 47,  1, 42, 34, 17,  9, 24, 29], dtype=int64)
 array([28,  2,  7, 16, 49, 39, 10, 19, 13], dtype=int64)]</t>
  </si>
  <si>
    <t>[array([16,  8, 49, 45, 31, 41, 37,  6, 32, 48, 26], dtype=int64)
 array([18, 23, 44, 13, 15, 43, 22, 33,  3, 46, 30], dtype=int64)
 array([35, 12, 14, 21, 40, 25, 39, 19, 10, 34, 42], dtype=int64)
 array([ 9, 24,  2, 29, 28, 47,  1,  7], dtype=int64)
 array([11,  5,  4, 38, 20, 17, 27, 36], dtype=int64)]</t>
  </si>
  <si>
    <t>[array([ 8, 49, 12, 16, 37, 26, 20, 32,  6, 41, 31], dtype=int64)
 array([ 7, 34, 42,  1, 47, 46, 15, 18,  5,  4, 11], dtype=int64)
 array([36, 27, 17, 38, 24,  3, 33, 44, 23, 43, 22], dtype=int64)
 array([ 9, 29,  2, 28, 30, 10, 19, 13, 35, 45, 48], dtype=int64)
 array([14, 21, 25, 40, 39], dtype=int64)]</t>
  </si>
  <si>
    <t>[array([13,  3, 33, 22, 43,  1, 42, 34, 44, 23,  6], dtype=int64)
 array([ 7, 16, 49, 45, 48, 41, 31,  8, 11, 19, 10], dtype=int64)
 array([ 2, 29, 46, 30, 28, 24,  9, 38, 27, 36, 17], dtype=int64)
 array([25, 40, 21, 35, 12, 14, 47, 20,  4,  5, 18], dtype=int64)
 array([26, 32, 37, 39, 15], dtype=int64)]</t>
  </si>
  <si>
    <t>[array([ 9,  5, 24, 23, 44, 18, 33, 43, 22, 15, 13], dtype=int64)
 array([26, 48, 49,  8, 17, 27, 47,  1, 34, 10, 19], dtype=int64)
 array([36, 20,  6, 31, 41, 37, 32, 12, 21, 14, 40], dtype=int64)
 array([29,  7, 42, 38,  4, 11, 30, 16, 45,  3, 46], dtype=int64)
 array([ 2, 28, 35, 25, 39], dtype=int64)]</t>
  </si>
  <si>
    <t>[array([16,  8, 49, 45, 31, 41, 37,  6, 32, 48, 26, 20], dtype=int64)
 array([18, 23, 44, 13, 15, 43, 22, 33,  3, 46, 30, 28], dtype=int64)
 array([ 7, 35, 12, 14, 21, 40, 25, 39, 19, 10, 34, 42], dtype=int64)
 array([ 1, 47,  9, 24, 29,  2, 11,  5,  4, 38, 17, 27], dtype=int64)
 array([36], dtype=int64)]</t>
  </si>
  <si>
    <t>[array([35, 41, 31, 37,  6, 32, 26, 14, 12, 49,  8, 16], dtype=int64)
 array([36, 27, 17, 38,  4,  5, 11, 10, 19, 39, 40, 48], dtype=int64)
 array([47, 28, 18, 44, 23, 15, 43,  3, 33, 22, 13, 42], dtype=int64)
 array([ 9, 30, 46,  2, 29,  7, 34,  1, 45, 21, 25, 20], dtype=int64)
 array([24], dtype=int64)]</t>
  </si>
  <si>
    <t>[array([36, 17, 27, 32, 26, 20, 38,  4,  5, 11,  3,  6], dtype=int64)
 array([49,  7,  1, 42, 44, 18, 19, 10, 13, 22, 33, 23], dtype=int64)
 array([43, 15, 30, 46, 29,  2, 40, 21, 47, 28, 25,  9], dtype=int64)
 array([24, 48, 41, 37, 12, 14, 16,  8, 45, 31, 39, 35], dtype=int64)
 array([34], dtype=int64)]</t>
  </si>
  <si>
    <t>[array([36,  9, 24, 33,  3, 23, 18, 13, 22, 44, 30, 28], dtype=int64)
 array([38, 27, 17, 20, 45, 32, 26,  5,  4, 14, 12, 49], dtype=int64)
 array([41, 31, 48,  6, 37,  8, 16, 35, 21, 40, 25, 39], dtype=int64)
 array([ 1, 47, 42, 34,  7, 19, 10, 29,  2, 46, 43, 15], dtype=int64)
 array([11], dtype=int64)]</t>
  </si>
  <si>
    <t>[array([16,  8, 49, 45, 31, 41, 37,  6, 32, 48, 26, 20, 17], dtype=int64)
 array([47, 18, 23, 44, 13, 15, 43, 22, 33,  3, 46, 30, 28], dtype=int64)
 array([ 7, 35, 12, 14, 21, 40, 25, 39, 19, 10, 34, 42,  1], dtype=int64)
 array([ 9, 24, 29,  2, 11,  5,  4, 38, 27, 36], dtype=int64)]</t>
  </si>
  <si>
    <t>[array([36, 27, 47, 30, 28,  1, 42, 34, 31, 41, 37, 32,  6], dtype=int64)
 array([46, 18,  3, 33, 22, 43, 23, 44, 15, 48, 45,  8, 49], dtype=int64)
 array([24,  9, 20, 14, 12, 35, 40, 25, 39, 19, 10, 13, 21], dtype=int64)
 array([38, 26, 16,  5,  4, 11, 29,  2,  7, 17], dtype=int64)]</t>
  </si>
  <si>
    <t>[array([36,  1, 47,  9, 28, 30, 29, 24,  3, 22,  5, 42, 34], dtype=int64)
 array([39, 10, 19, 15, 43, 18, 44, 23, 13, 35, 21, 14, 12], dtype=int64)
 array([ 6, 32, 17, 38, 11,  4,  7, 25, 40, 41, 31, 37, 26], dtype=int64)
 array([46,  2, 27, 20, 48, 45, 49,  8, 16, 33], dtype=int64)]</t>
  </si>
  <si>
    <t>problemset/in/medium-50n-c80_120-d10_50_nodes.parquet</t>
  </si>
  <si>
    <t>problemset/in/medium-50n-c80_120-d10_50_dm.parquet</t>
  </si>
  <si>
    <t>[array([46, 44, 45], dtype=int64) array([28,  8], dtype=int64)
 array([21, 20], dtype=int64) array([43, 26], dtype=int64)
 array([49, 29], dtype=int64) array([48,  9,  2, 47], dtype=int64)
 array([27, 13], dtype=int64) array([4, 1], dtype=int64)
 array([33, 19], dtype=int64) array([36,  5], dtype=int64)
 array([10, 35,  3], dtype=int64) array([24,  7], dtype=int64)
 array([38, 14], dtype=int64) array([37, 32], dtype=int64)
 array([30, 15], dtype=int64) array([12, 11], dtype=int64)
 array([17, 31, 23], dtype=int64) array([40, 18], dtype=int64)
 array([22, 16, 34,  6], dtype=int64) array([42, 39], dtype=int64)
 array([25], dtype=int64) array([41], dtype=int64)]</t>
  </si>
  <si>
    <t>[array([30, 15], dtype=int64) array([ 1, 27], dtype=int64)
 array([17, 14, 32, 45], dtype=int64) array([28,  8], dtype=int64)
 array([11, 12], dtype=int64) array([16,  6, 39, 10], dtype=int64)
 array([48,  9, 36], dtype=int64) array([23, 42, 34], dtype=int64)
 array([22, 40], dtype=int64) array([33, 29, 49], dtype=int64)
 array([43, 13], dtype=int64) array([18, 31, 47], dtype=int64)
 array([21, 37], dtype=int64) array([38, 44], dtype=int64)
 array([ 5, 46,  3], dtype=int64) array([25,  7], dtype=int64)
 array([35, 24], dtype=int64) array([ 2, 19], dtype=int64)
 array([ 4, 20], dtype=int64) array([41], dtype=int64)
 array([26], dtype=int64)]</t>
  </si>
  <si>
    <t>[array([28, 46, 44], dtype=int64) array([19,  8], dtype=int64)
 array([36,  2], dtype=int64) array([21, 20, 45], dtype=int64)
 array([26, 13], dtype=int64) array([49, 29], dtype=int64)
 array([43, 37], dtype=int64) array([32, 48,  9, 31, 47], dtype=int64)
 array([4, 1], dtype=int64) array([27, 25], dtype=int64)
 array([10, 35,  3], dtype=int64) array([14, 38, 33], dtype=int64)
 array([24,  7], dtype=int64) array([30, 15], dtype=int64)
 array([12, 11], dtype=int64) array([17, 23,  5], dtype=int64)
 array([40, 18], dtype=int64) array([42, 41], dtype=int64)
 array([22, 16, 34,  6], dtype=int64) array([39], dtype=int64)]</t>
  </si>
  <si>
    <t>[array([40, 18], dtype=int64) array([48, 45, 32, 14, 44], dtype=int64)
 array([ 6, 34, 16, 22], dtype=int64) array([41, 42], dtype=int64)
 array([12, 26], dtype=int64) array([47, 30, 15], dtype=int64)
 array([33,  4,  1], dtype=int64) array([ 2, 36], dtype=int64)
 array([17, 23, 31,  9], dtype=int64) array([27, 25], dtype=int64)
 array([10,  3, 24], dtype=int64) array([28, 46], dtype=int64)
 array([7, 8], dtype=int64) array([49, 35], dtype=int64)
 array([19, 43], dtype=int64) array([38, 13], dtype=int64)
 array([39,  5], dtype=int64) array([11, 37], dtype=int64)
 array([20, 21], dtype=int64) array([29], dtype=int64)]</t>
  </si>
  <si>
    <t>[array([28, 46, 44], dtype=int64) array([26, 19], dtype=int64)
 array([13,  8], dtype=int64) array([36,  2, 47], dtype=int64)
 array([21, 20, 45], dtype=int64) array([ 3, 49, 29], dtype=int64)
 array([33, 43, 37], dtype=int64) array([48,  9, 31,  5], dtype=int64)
 array([4, 1], dtype=int64) array([27, 25], dtype=int64)
 array([24,  7], dtype=int64) array([32, 38, 14], dtype=int64)
 array([30, 35, 10], dtype=int64) array([12, 11], dtype=int64)
 array([40, 18, 16], dtype=int64) array([41, 15], dtype=int64)
 array([42, 23, 17], dtype=int64) array([22, 34,  6], dtype=int64)
 array([39], dtype=int64)]</t>
  </si>
  <si>
    <t>[array([16, 22, 17, 23], dtype=int64) array([ 3, 49, 29], dtype=int64)
 array([33,  1,  4], dtype=int64) array([34, 14, 32, 42], dtype=int64)
 array([11, 40], dtype=int64) array([ 6, 35, 36], dtype=int64)
 array([38, 41], dtype=int64) array([ 7, 24, 48], dtype=int64)
 array([39, 30, 10], dtype=int64) array([ 2,  9, 31, 47], dtype=int64)
 array([28, 44, 46], dtype=int64) array([45, 21, 20], dtype=int64)
 array([15,  8], dtype=int64) array([43, 26], dtype=int64)
 array([18, 12,  5], dtype=int64) array([37, 25], dtype=int64)
 array([27, 13], dtype=int64) array([19], dtype=int64)]</t>
  </si>
  <si>
    <t>[array([46, 44, 19], dtype=int64) array([45, 28, 26], dtype=int64)
 array([33, 13,  8], dtype=int64) array([36,  2, 47], dtype=int64)
 array([49, 29, 35], dtype=int64) array([43, 37], dtype=int64)
 array([4, 1, 7], dtype=int64) array([27, 25], dtype=int64)
 array([20, 21, 48,  9], dtype=int64) array([24,  3, 10], dtype=int64)
 array([17, 23, 31,  5], dtype=int64) array([32, 38, 14], dtype=int64)
 array([30, 15], dtype=int64) array([12, 11], dtype=int64)
 array([40, 18, 16], dtype=int64) array([42, 41], dtype=int64)
 array([22, 34,  6, 39], dtype=int64)]</t>
  </si>
  <si>
    <t>[array([17, 23,  5,  7], dtype=int64) array([35, 49, 29], dtype=int64)
 array([45, 20, 33, 27], dtype=int64) array([ 6, 22, 11, 10], dtype=int64)
 array([16, 34, 41, 32], dtype=int64) array([ 8, 28, 44], dtype=int64)
 array([26, 19], dtype=int64) array([31, 25,  3], dtype=int64)
 array([40, 47, 42], dtype=int64) array([14, 43, 13], dtype=int64)
 array([30, 15, 48], dtype=int64) array([39,  1, 46], dtype=int64)
 array([36,  2,  9], dtype=int64) array([12, 18, 21], dtype=int64)
 array([37, 38], dtype=int64) array([24,  4], dtype=int64)]</t>
  </si>
  <si>
    <t>[array([46, 44, 19], dtype=int64) array([45, 28, 26], dtype=int64)
 array([33, 13,  8], dtype=int64) array([ 5, 36,  2], dtype=int64)
 array([49, 29, 35], dtype=int64) array([43, 37], dtype=int64)
 array([4, 1, 7], dtype=int64) array([27, 25], dtype=int64)
 array([20, 21, 48,  9], dtype=int64) array([24,  3, 10, 16], dtype=int64)
 array([17, 47, 31, 23], dtype=int64) array([32, 38, 14], dtype=int64)
 array([30, 15], dtype=int64) array([12, 11, 22], dtype=int64)
 array([42, 41], dtype=int64) array([40, 18, 34,  6], dtype=int64)
 array([39], dtype=int64)]</t>
  </si>
  <si>
    <t>[array([42, 15, 39], dtype=int64) array([43, 13, 46], dtype=int64)
 array([28, 19, 44], dtype=int64) array([29, 49,  3, 10], dtype=int64)
 array([17, 23, 12, 47,  9], dtype=int64) array([26,  8,  7], dtype=int64)
 array([ 6, 32, 14, 37, 45], dtype=int64)
 array([ 5, 48, 21, 20], dtype=int64) array([36,  2, 31], dtype=int64)
 array([16, 40, 11], dtype=int64) array([35, 24, 33], dtype=int64)
 array([41, 30, 34], dtype=int64) array([27, 25], dtype=int64)
 array([18,  1,  4], dtype=int64) array([22, 38], dtype=int64)]</t>
  </si>
  <si>
    <t>[array([45, 46, 44, 19], dtype=int64) array([14, 28, 26], dtype=int64)
 array([33, 13,  8, 32], dtype=int64) array([21, 20, 38], dtype=int64)
 array([49, 29, 35], dtype=int64) array([27, 43, 37], dtype=int64)
 array([36,  2,  9, 48], dtype=int64) array([ 4,  1,  7, 10], dtype=int64)
 array([30, 24,  3], dtype=int64) array([17, 23, 47, 31,  5], dtype=int64)
 array([41, 25, 16], dtype=int64) array([12, 11, 22], dtype=int64)
 array([39, 15, 42], dtype=int64) array([40, 18, 34,  6], dtype=int64)]</t>
  </si>
  <si>
    <t>[array([16, 34, 40, 22], dtype=int64) array([39,  1,  4], dtype=int64)
 array([ 6, 18, 24, 10], dtype=int64)
 array([48, 45, 14, 32, 38], dtype=int64) array([42, 41, 15], dtype=int64)
 array([30, 35, 29], dtype=int64) array([31, 33, 25,  7], dtype=int64)
 array([17, 23, 21, 20], dtype=int64) array([ 9, 47,  5, 36], dtype=int64)
 array([37, 46, 44], dtype=int64) array([28, 43, 13], dtype=int64)
 array([ 3, 27, 19], dtype=int64) array([49, 11, 12], dtype=int64)
 array([ 8, 26], dtype=int64) array([2], dtype=int64)]</t>
  </si>
  <si>
    <t>problemset/in/big-250n-c80_120-d10_50_nodes.parquet</t>
  </si>
  <si>
    <t>problemset/in/big-250n-c80_120-d10_50_dm.parquet</t>
  </si>
  <si>
    <t>[array([234, 209], dtype=int64) array([243, 225], dtype=int64)
 array([247, 165,  12], dtype=int64) array([115,  73,  65], dtype=int64)
 array([148,  62, 249], dtype=int64) array([240, 204], dtype=int64)
 array([ 68, 159,  18], dtype=int64) array([224, 201, 117], dtype=int64)
 array([195, 122], dtype=int64) array([210, 152,  92], dtype=int64)
 array([142, 221,  43], dtype=int64) array([230, 168], dtype=int64)
 array([98, 41], dtype=int64) array([133,  38], dtype=int64)
 array([156,   3, 134], dtype=int64)
 array([116, 216, 103,  30], dtype=int64)
 array([175, 173,  48], dtype=int64) array([ 57, 202,  27], dtype=int64)
 array([219, 167,  70], dtype=int64) array([241, 192], dtype=int64)
 array([227, 203], dtype=int64) array([ 91,   5, 223], dtype=int64)
 array([169,  52, 166, 213], dtype=int64) array([214, 114], dtype=int64)
 array([  4, 226, 145], dtype=int64) array([17, 10], dtype=int64)
 array([218, 174, 130], dtype=int64) array([198, 125, 110], dtype=int64)
 array([147, 137], dtype=int64) array([246, 180, 170,  58], dtype=int64)
 array([189,  77], dtype=int64) array([54, 53, 88], dtype=int64)
 array([190,  69], dtype=int64) array([61, 46], dtype=int64)
 array([238, 178], dtype=int64) array([118,  22], dtype=int64)
 array([135, 113], dtype=int64) array([63, 20], dtype=int64)
 array([197,  89,   6], dtype=int64) array([235, 217], dtype=int64)
 array([231, 161], dtype=int64) array([154, 119], dtype=int64)
 array([105,  71], dtype=int64) array([191,  50,  49], dtype=int64)
 array([162,  80], dtype=int64) array([196,  90,  55], dtype=int64)
 array([ 24, 181, 108], dtype=int64) array([127,  25], dtype=int64)
 array([236, 208,  74,   1], dtype=int64) array([211, 104], dtype=int64)
 array([228, 171], dtype=int64) array([123,  40], dtype=int64)
 array([158, 177, 141], dtype=int64) array([200,  23], dtype=int64)
 array([128,  21], dtype=int64) array([206,  87], dtype=int64)
 array([176, 144, 172], dtype=int64) array([ 99, 153,   8], dtype=int64)
 array([185, 151], dtype=int64) array([31, 76, 47], dtype=int64)
 array([229, 160], dtype=int64) array([248, 129,  79], dtype=int64)
 array([26, 14], dtype=int64) array([163,  66], dtype=int64)
 array([215,  59], dtype=int64) array([146,  94], dtype=int64)
 array([102,  34], dtype=int64) array([45, 15], dtype=int64)
 array([143, 237,   7], dtype=int64) array([140, 120], dtype=int64)
 array([106,  75], dtype=int64) array([111,  60,  82], dtype=int64)
 array([149, 100], dtype=int64) array([101,  33, 193], dtype=int64)
 array([36,  9], dtype=int64) array([207, 164], dtype=int64)
 array([183,  19], dtype=int64) array([ 13, 232, 107], dtype=int64)
 array([222,  84], dtype=int64) array([139,  29], dtype=int64)
 array([205, 124,  42], dtype=int64) array([242,  86], dtype=int64)
 array([220,  28], dtype=int64) array([126,  67], dtype=int64)
 array([187, 138], dtype=int64) array([157,  64], dtype=int64)
 array([56, 51], dtype=int64) array([233, 136], dtype=int64)
 array([155,  95], dtype=int64) array([44, 32], dtype=int64)
 array([212,  96], dtype=int64) array([244, 179], dtype=int64)
 array([194,  83,  35], dtype=int64) array([245,  97, 131], dtype=int64)
 array([81, 16], dtype=int64) array([109,  11], dtype=int64)
 array([239, 132], dtype=int64) array([112,   2], dtype=int64)
 array([188, 150], dtype=int64) array([78, 39], dtype=int64)
 array([182,  85], dtype=int64) array([184,  37], dtype=int64)
 array([93, 72], dtype=int64) array([199, 186], dtype=int64)
 array([121], dtype=int64)]</t>
  </si>
  <si>
    <t>[array([ 93, 186, 239], dtype=int64) array([ 72, 112], dtype=int64)
 array([ 19, 157], dtype=int64) array([36, 94, 48], dtype=int64)
 array([109, 236, 203], dtype=int64) array([172,  96, 126], dtype=int64)
 array([ 29, 139], dtype=int64) array([222,  84], dtype=int64)
 array([214, 114, 178], dtype=int64) array([ 2, 37], dtype=int64)
 array([124, 107,  64], dtype=int64) array([  6, 128, 211], dtype=int64)
 array([121,  97], dtype=int64) array([53, 40], dtype=int64)
 array([ 49,  76, 229, 197], dtype=int64) array([32, 86], dtype=int64)
 array([187,  60], dtype=int64) array([228, 171], dtype=int64)
 array([ 81,  82, 245], dtype=int64) array([ 26, 108, 223], dtype=int64)
 array([183, 221], dtype=int64) array([ 44, 129,  31, 226], dtype=int64)
 array([170, 146, 237], dtype=int64) array([163,  66], dtype=int64)
 array([ 39, 184,   1], dtype=int64)
 array([213, 166, 246, 249], dtype=int64)
 array([ 99, 132, 179], dtype=int64) array([220,  28], dtype=int64)
 array([185, 151], dtype=int64) array([ 35,  83, 194], dtype=int64)
 array([242,  51], dtype=int64) array([ 42, 143,   9], dtype=int64)
 array([ 98, 173], dtype=int64) array([ 69, 137], dtype=int64)
 array([210,  56], dtype=int64) array([106,  75], dtype=int64)
 array([207, 244], dtype=int64) array([188, 205, 131], dtype=int64)
 array([ 67, 123], dtype=int64) array([230, 168], dtype=int64)
 array([119, 227], dtype=int64) array([136, 165], dtype=int64)
 array([ 30,  65, 116, 216], dtype=int64)
 array([192, 142, 219, 117], dtype=int64)
 array([ 58,  11, 189], dtype=int64) array([193, 145,   4], dtype=int64)
 array([ 78, 233, 175], dtype=int64) array([23, 59], dtype=int64)
 array([135,  63, 153], dtype=int64) array([ 68, 212,  12], dtype=int64)
 array([ 14, 196, 111, 125], dtype=int64)
 array([140, 127,  54,  88], dtype=int64) array([162, 141], dtype=int64)
 array([243, 225], dtype=int64) array([104,  46], dtype=int64)
 array([47, 41], dtype=int64) array([95, 90], dtype=int64)
 array([182,  45, 100,  57], dtype=int64) array([161, 231], dtype=int64)
 array([ 27, 200, 103], dtype=int64) array([ 79, 208, 191], dtype=int64)
 array([150,  16], dtype=int64) array([167,  61, 158], dtype=int64)
 array([ 34, 102], dtype=int64) array([ 85, 181], dtype=int64)
 array([215,  17], dtype=int64) array([138, 169], dtype=int64)
 array([130, 174, 218], dtype=int64) array([155, 113], dtype=int64)
 array([ 22, 118], dtype=int64) array([232,  20, 241], dtype=int64)
 array([ 13, 110], dtype=int64) array([176,  15, 115], dtype=int64)
 array([105,  10], dtype=int64) array([247,  73,  74], dtype=int64)
 array([ 33, 101, 152], dtype=int64) array([50, 70], dtype=int64)
 array([164,  87], dtype=int64) array([ 80, 180,  71], dtype=int64)
 array([ 38, 133], dtype=int64) array([25, 92], dtype=int64)
 array([55, 21], dtype=int64) array([148,  62], dtype=int64)
 array([ 43, 202], dtype=int64) array([234, 159], dtype=int64)
 array([248,   5], dtype=int64) array([144, 235], dtype=int64)
 array([198,   8], dtype=int64) array([ 91, 206], dtype=int64)
 array([ 24, 147], dtype=int64) array([156, 240, 224], dtype=int64)
 array([134, 204], dtype=int64) array([ 52,  18, 190], dtype=int64)
 array([120, 201], dtype=int64) array([7, 3], dtype=int64)
 array([195, 122], dtype=int64) array([177, 217], dtype=int64)
 array([199], dtype=int64) array([77], dtype=int64)
 array([ 89, 160], dtype=int64) array([238], dtype=int64)
 array([149], dtype=int64) array([154, 209], dtype=int64)]</t>
  </si>
  <si>
    <t>[array([234, 209, 249], dtype=int64) array([243, 225], dtype=int64)
 array([247, 165,  12], dtype=int64) array([156, 115,  73], dtype=int64)
 array([148,  62, 135], dtype=int64) array([142, 240, 204], dtype=int64)
 array([  3, 159,  18], dtype=int64) array([224, 201,  92], dtype=int64)
 array([195, 122], dtype=int64) array([221,  43, 152, 117], dtype=int64)
 array([202, 160], dtype=int64) array([230, 168], dtype=int64)
 array([175,  98,  41], dtype=int64) array([133,  38, 216], dtype=int64)
 array([203, 173,  48], dtype=int64) array([227, 137], dtype=int64)
 array([116, 103,  30,  65], dtype=int64)
 array([219, 167,  70], dtype=int64) array([114,   5], dtype=int64)
 array([ 88, 241, 192], dtype=int64) array([91, 25], dtype=int64)
 array([246, 169,  52, 166], dtype=int64)
 array([214, 200,  27,  57], dtype=int64)
 array([128, 134,  17], dtype=int64) array([191, 226, 145], dtype=int64)
 array([218, 174,  63], dtype=int64) array([125, 110,  90], dtype=int64)
 array([ 55, 170, 213, 180], dtype=int64) array([189,  77], dtype=int64)
 array([206,  54,  53], dtype=int64) array([113,  10], dtype=int64)
 array([190,  69], dtype=int64) array([123, 130,   6], dtype=int64)
 array([197,  61,  46], dtype=int64) array([231, 147], dtype=int64)
 array([211, 238, 178], dtype=int64) array([118,  22], dtype=int64)
 array([40, 20], dtype=int64) array([105,  89], dtype=int64)
 array([235, 217], dtype=int64) array([236, 161, 154], dtype=int64)
 array([49, 50,  4, 74], dtype=int64) array([196, 162,  80], dtype=int64)
 array([208, 119,   1], dtype=int64) array([181, 108, 198], dtype=int64)
 array([ 68, 104,  71], dtype=int64) array([223, 144, 127], dtype=int64)
 array([23,  8], dtype=int64) array([228, 171], dtype=int64)
 array([158, 177, 141], dtype=int64) array([59, 21], dtype=int64)
 array([176, 120,  87], dtype=int64) array([210, 153, 102], dtype=int64)
 array([185, 151], dtype=int64) array([248,   7], dtype=int64)
 array([31, 76, 47], dtype=int64) array([229, 164], dtype=int64)
 array([26, 14], dtype=int64) array([163,  66], dtype=int64)
 array([ 94, 146, 129], dtype=int64) array([215, 149], dtype=int64)
 array([45, 15], dtype=int64) array([ 82, 199,  58], dtype=int64)
 array([172, 140,  34], dtype=int64) array([106,  75], dtype=int64)
 array([143, 237,  36], dtype=int64) array([111,  60, 155], dtype=int64)
 array([101,  33, 193], dtype=int64) array([84,  9], dtype=int64)
 array([100,  11], dtype=int64) array([139,  24,  97], dtype=int64)
 array([183,  19], dtype=int64) array([ 13, 232, 107], dtype=int64)
 array([207,  56], dtype=int64) array([205, 124,  42], dtype=int64)
 array([242,  86], dtype=int64) array([220,  28], dtype=int64)
 array([126,  67], dtype=int64) array([233, 222,  44], dtype=int64)
 array([187, 138], dtype=int64) array([157,  64], dtype=int64)
 array([244, 212], dtype=int64) array([96, 95], dtype=int64)
 array([245,  29], dtype=int64) array([79, 32, 51], dtype=int64)
 array([194,  83,  35], dtype=int64) array([81, 16], dtype=int64)
 array([239, 179, 109], dtype=int64) array([136, 112], dtype=int64)
 array([131,  85, 182], dtype=int64) array([ 99, 150, 132], dtype=int64)
 array([78, 39], dtype=int64) array([184,   2], dtype=int64)
 array([121,  37], dtype=int64) array([93, 72], dtype=int64)
 array([188, 186], dtype=int64)]</t>
  </si>
  <si>
    <t>[array([186,  93,  37], dtype=int64) array([ 28, 220], dtype=int64)
 array([ 94, 153,  15], dtype=int64) array([162, 246], dtype=int64)
 array([ 97,  85, 131], dtype=int64) array([ 44, 233, 106], dtype=int64)
 array([129, 237, 143,   9], dtype=int64) array([112, 136], dtype=int64)
 array([170,  52,  66,  34], dtype=int64)
 array([172,  79,  32, 236], dtype=int64) array([ 35, 188], dtype=int64)
 array([182,  39,  72], dtype=int64) array([154, 231], dtype=int64)
 array([184,  83,   1, 111], dtype=int64)
 array([ 65, 116,  61], dtype=int64) array([ 51, 244], dtype=int64)
 array([ 42, 101, 124], dtype=int64)
 array([107,  75,  49,  76, 223], dtype=int64)
 array([164,  59], dtype=int64) array([ 99, 197,  88, 123], dtype=int64)
 array([219, 142,  53,  54], dtype=int64)
 array([199,  55, 117], dtype=int64) array([ 77,  30, 216], dtype=int64)
 array([121, 109], dtype=int64) array([ 81,  16, 226], dtype=int64)
 array([ 87, 120, 127], dtype=int64) array([96, 67], dtype=int64)
 array([ 78, 222], dtype=int64) array([200, 160], dtype=int64)
 array([167, 134, 130], dtype=int64) array([ 68, 139, 245], dtype=int64)
 array([185, 151], dtype=int64) array([ 84, 209], dtype=int64)
 array([ 48,  22, 118], dtype=int64) array([  2, 190], dtype=int64)
 array([239,  31,  74, 176,  57], dtype=int64)
 array([150, 179, 132], dtype=int64) array([ 45, 175,  36], dtype=int64)
 array([ 98, 227], dtype=int64) array([13, 64, 58], dtype=int64)
 array([157,  19, 193], dtype=int64) array([ 95, 171], dtype=int64)
 array([181, 108, 198, 178], dtype=int64)
 array([229, 102, 249], dtype=int64) array([  7, 235,   4], dtype=int64)
 array([205,  33, 232], dtype=int64) array([210, 173], dtype=int64)
 array([126, 187,  24], dtype=int64) array([218,  20, 242], dtype=int64)
 array([149, 211], dtype=int64) array([25, 91], dtype=int64)
 array([89,  8], dtype=int64) array([212,  86, 196], dtype=int64)
 array([177, 141,  80], dtype=int64) array([234, 225], dtype=int64)
 array([ 82,  29, 115], dtype=int64) array([11, 90], dtype=int64)
 array([63, 41], dtype=int64) array([204,  43], dtype=int64)
 array([156, 195], dtype=int64) array([105, 189], dtype=int64)
 array([114, 230], dtype=int64) array([140,  56], dtype=int64)
 array([119, 144], dtype=int64) array([155, 100, 207], dtype=int64)
 array([ 50, 191, 128], dtype=int64) array([ 62, 247, 148], dtype=int64)
 array([125, 110,  71, 158], dtype=int64)
 array([152, 147, 161], dtype=int64) array([159,  73], dtype=int64)
 array([  5, 145], dtype=int64) array([169, 166, 180, 213], dtype=int64)
 array([215,  21], dtype=int64) array([14, 60], dtype=int64)
 array([ 69, 135,  10], dtype=int64) array([248,  47], dtype=int64)
 array([ 38, 133,  27], dtype=int64) array([ 26,  92, 214], dtype=int64)
 array([163, 201], dtype=int64) array([203, 168], dtype=int64)
 array([217, 122], dtype=int64) array([183, 165], dtype=int64)
 array([208, 137], dtype=int64) array([138,  70], dtype=int64)
 array([ 46, 104], dtype=int64) array([ 40, 241], dtype=int64)
 array([228, 206], dtype=int64) array([ 17, 243], dtype=int64)
 array([202, 221], dtype=int64) array([224, 240,   3], dtype=int64)
 array([238, 174], dtype=int64) array([192,  18,  12], dtype=int64)
 array([  6, 113], dtype=int64) array([ 23, 103], dtype=int64)
 array([194, 146], dtype=int64)]</t>
  </si>
  <si>
    <t>[array([234, 209], dtype=int64) array([243, 225, 249], dtype=int64)
 array([128, 247, 165,  12], dtype=int64)
 array([115,  73,  38], dtype=int64) array([148,  62,  18], dtype=int64)
 array([240, 204, 221], dtype=int64)
 array([224, 201,  92, 117], dtype=int64)
 array([156, 159,   3], dtype=int64) array([135, 195, 122], dtype=int64)
 array([202, 160], dtype=int64) array([230, 168, 127], dtype=int64)
 array([175,  98,  41], dtype=int64)
 array([133, 216, 103, 116], dtype=int64)
 array([152,  43,  70, 167], dtype=int64)
 array([203, 173,  48], dtype=int64) array([227, 137], dtype=int64)
 array([178, 219, 142, 192], dtype=int64) array([65, 30, 77], dtype=int64)
 array([114,   5, 223], dtype=int64) array([91, 25], dtype=int64)
 array([246, 169,  52, 166], dtype=int64)
 array([214, 200,  27,  57], dtype=int64) array([241, 113], dtype=int64)
 array([134,  17,  10], dtype=int64) array([191, 226, 145], dtype=int64)
 array([218, 174,  63], dtype=int64) array([238,   8], dtype=int64)
 array([125, 110,  90,  58], dtype=int64)
 array([ 55, 170, 213, 180], dtype=int64) array([105,  61], dtype=int64)
 array([40, 54, 53], dtype=int64) array([190,  69], dtype=int64)
 array([ 20, 130,   6], dtype=int64) array([231, 147], dtype=int64)
 array([ 79, 118,  22], dtype=int64) array([197, 104,  46], dtype=int64)
 array([217, 206], dtype=int64) array([129, 236, 161, 154], dtype=int64)
 array([ 71, 189,  89], dtype=int64) array([49, 50,  4, 76], dtype=int64)
 array([196, 162,  80], dtype=int64) array([208, 119,  74], dtype=int64)
 array([235, 144], dtype=int64) array([181, 108, 198], dtype=int64)
 array([158, 228, 171], dtype=int64) array([177, 141, 111], dtype=int64)
 array([ 88, 123,  59], dtype=int64) array([153, 210,  23], dtype=int64)
 array([176, 120,  87], dtype=int64) array([211,  21,  68], dtype=int64)
 array([185, 151], dtype=int64) array([248,   7], dtype=int64)
 array([199,  11], dtype=int64) array([164, 102], dtype=int64)
 array([146,  31,  94], dtype=int64) array([242,  15], dtype=int64)
 array([ 26,  14, 182], dtype=int64) array([163,  66], dtype=int64)
 array([215, 149], dtype=int64) array([229,  34], dtype=int64)
 array([47, 36], dtype=int64) array([106,  75, 233], dtype=int64)
 array([95, 60], dtype=int64) array([143, 237,  84], dtype=int64)
 array([56, 45], dtype=int64) array([205, 101,  33, 193], dtype=int64)
 array([186, 100,  67], dtype=int64) array([ 51, 207, 140], dtype=int64)
 array([139,  24, 245], dtype=int64) array([172,  44,   9], dtype=int64)
 array([183,  19], dtype=int64) array([ 13, 232, 107], dtype=int64)
 array([220,  28], dtype=int64) array([187, 138], dtype=int64)
 array([244,  86], dtype=int64) array([ 93, 126,  96], dtype=int64)
 array([157,  64], dtype=int64) array([188, 222,   1], dtype=int64)
 array([155,  29,  82], dtype=int64) array([132, 212, 179], dtype=int64)
 array([194,  83,  35], dtype=int64) array([81, 16], dtype=int64)
 array([131,  97,  85], dtype=int64) array([124,  42,  39], dtype=int64)
 array([136, 112], dtype=int64) array([150,  32,  99], dtype=int64)
 array([239, 109], dtype=int64) array([184,   2], dtype=int64)
 array([78, 72], dtype=int64) array([121,  37], dtype=int64)]</t>
  </si>
  <si>
    <t>[array([ 93, 186,  37], dtype=int64)
 array([ 30, 116,  65, 103], dtype=int64)
 array([182,  85,  99, 197], dtype=int64) array([ 2, 83, 64], dtype=int64)
 array([121,  82,  81], dtype=int64)
 array([120, 236, 175,  49], dtype=int64) array([72, 78], dtype=int64)
 array([124, 205,  33], dtype=int64)
 array([184,  39, 111,  58], dtype=int64)
 array([ 57,  27, 206, 214], dtype=int64)
 array([131, 158, 141,  80, 170], dtype=int64)
 array([207, 150, 239], dtype=int64)
 array([181, 108,  90, 249], dtype=int64) array([48,  5, 25], dtype=int64)
 array([ 79, 217, 235], dtype=int64) array([220,  28,  74], dtype=int64)
 array([110, 162, 196], dtype=int64) array([203, 173, 226], dtype=int64)
 array([ 19,  13, 232], dtype=int64)
 array([  1, 125, 198, 171], dtype=int64)
 array([188, 222, 176], dtype=int64) array([189,  77, 166], dtype=int64)
 array([ 86,  51, 179], dtype=int64)
 array([ 35, 101, 193, 107, 223, 178], dtype=int64)
 array([149,  46, 152], dtype=int64) array([211,  54, 144], dtype=int64)
 array([231, 208], dtype=int64) array([ 67, 126,  52], dtype=int64)
 array([163, 160], dtype=int64) array([185, 151, 216], dtype=int64)
 array([156,  17, 134], dtype=int64) array([ 66, 164, 127], dtype=int64)
 array([45, 20, 23], dtype=int64) array([ 16, 215, 117], dtype=int64)
 array([ 97, 169,  63], dtype=int64) array([ 9, 84], dtype=int64)
 array([59, 21], dtype=int64) array([ 11,  55, 115], dtype=int64)
 array([129, 248, 119], dtype=int64)
 array([132,  68,  96, 153], dtype=int64)
 array([100,  24,  29], dtype=int64) array([32, 56], dtype=int64)
 array([112, 172, 237,  94], dtype=int64)
 array([118, 145,   4], dtype=int64) array([95, 60], dtype=int64)
 array([143,  36,  31, 233], dtype=int64) array([ 91, 114], dtype=int64)
 array([ 14, 199, 142], dtype=int64) array([194, 155, 139], dtype=int64)
 array([244, 102], dtype=int64) array([ 15, 210], dtype=int64)
 array([105,  61], dtype=int64) array([138, 123, 167], dtype=int64)
 array([113, 133], dtype=int64) array([ 42, 157, 128], dtype=int64)
 array([ 71, 228, 177], dtype=int64)
 array([212,  88, 218, 122], dtype=int64) array([154, 147], dtype=int64)
 array([137, 227], dtype=int64) array([ 75, 106], dtype=int64)
 array([136, 192], dtype=int64) array([ 50, 191, 221], dtype=int64)
 array([200, 202], dtype=int64) array([140, 135,  70,  87], dtype=int64)
 array([183,  47], dtype=int64) array([26, 40], dtype=int64)
 array([190,  69], dtype=int64) array([146,  22], dtype=int64)
 array([ 44, 161,  41], dtype=int64) array([242,   7], dtype=int64)
 array([245, 187, 148], dtype=int64) array([174, 230,  98], dtype=int64)
 array([ 62, 195], dtype=int64) array([213, 180, 246], dtype=int64)
 array([104,  89], dtype=int64) array([ 18, 247,   3, 165], dtype=int64)
 array([109,  43, 240], dtype=int64) array([224,  92, 159], dtype=int64)
 array([238, 219,  76], dtype=int64) array([168, 234], dtype=int64)
 array([  6, 130,  38], dtype=int64) array([201, 204], dtype=int64)
 array([ 53, 241,  12], dtype=int64) array([ 34, 229], dtype=int64)
 array([ 10, 209], dtype=int64) array([225,  73], dtype=int64)
 array([  8, 243], dtype=int64)]</t>
  </si>
  <si>
    <t>[array([247, 234, 209], dtype=int64) array([243, 225, 249], dtype=int64)
 array([ 62, 165,  12], dtype=int64)
 array([  3, 115,  73, 128], dtype=int64)
 array([240, 204,  43], dtype=int64) array([159, 148,  18], dtype=int64)
 array([224, 201,  92, 152], dtype=int64)
 array([156, 195, 122], dtype=int64) array([ 27, 202, 160], dtype=int64)
 array([214, 230, 168], dtype=int64) array([ 98,  41, 161], dtype=int64)
 array([133,  38, 216, 197], dtype=int64)
 array([236, 203, 173,  48], dtype=int64)
 array([175, 227, 137], dtype=int64)
 array([116, 103,  30,  65], dtype=int64)
 array([117, 167,  70, 221, 142], dtype=int64)
 array([114,   5, 223], dtype=int64)
 array([241, 192, 219, 178], dtype=int64)
 array([ 91,  25, 176], dtype=int64)
 array([246, 169,  52, 166,  58], dtype=int64)
 array([206, 200,  57], dtype=int64) array([134,  17,  10], dtype=int64)
 array([  4, 191, 226, 145], dtype=int64)
 array([135, 218, 174, 130], dtype=int64) array([238,   8], dtype=int64)
 array([113,  63], dtype=int64) array([125, 110,  90, 196], dtype=int64)
 array([ 55, 170, 213, 180], dtype=int64) array([105,  61], dtype=int64)
 array([ 71, 189,  77], dtype=int64) array([40, 54, 53], dtype=int64)
 array([190,  69, 127], dtype=int64) array([231, 147,  79], dtype=int64)
 array([172, 129, 118,  22], dtype=int64)
 array([104,  46, 211], dtype=int64) array([89,  6, 20], dtype=int64)
 array([235, 217,  87], dtype=int64) array([143, 208, 154], dtype=int64)
 array([141, 162,  80], dtype=int64) array([181, 108, 198], dtype=int64)
 array([ 74, 119,  50], dtype=int64) array([158, 228, 171], dtype=int64)
 array([144, 120], dtype=int64) array([ 88, 123,  59], dtype=int64)
 array([153, 210,  23], dtype=int64)
 array([ 1, 31, 76, 49, 47], dtype=int64) array([185, 151], dtype=int64)
 array([248,   7], dtype=int64) array([199,  11], dtype=int64)
 array([242,  21], dtype=int64) array([187, 177,  26], dtype=int64)
 array([164, 102], dtype=int64) array([163,  56], dtype=int64)
 array([ 68, 215, 149], dtype=int64) array([ 66, 229,  34], dtype=int64)
 array([237, 146,  94], dtype=int64) array([ 45,  15, 100], dtype=int64)
 array([ 24,  14, 139], dtype=int64) array([106,  75, 233], dtype=int64)
 array([138,  95], dtype=int64) array([84, 36], dtype=int64)
 array([111,  60, 155], dtype=int64)
 array([205, 101,  33, 193], dtype=int64)
 array([ 51, 207, 140], dtype=int64) array([ 44,   9, 222], dtype=int64)
 array([183,  19,  64], dtype=int64)
 array([ 13, 232, 107, 186], dtype=int64) array([220,  28], dtype=int64)
 array([126,  67,  93], dtype=int64) array([244,  86], dtype=int64)
 array([245,  29,  82], dtype=int64) array([157, 136], dtype=int64)
 array([179, 212,  96], dtype=int64) array([188, 194,  83], dtype=int64)
 array([81, 16], dtype=int64) array([131,  97,  85, 182], dtype=int64)
 array([124,  42,  39], dtype=int64) array([239, 132, 109], dtype=int64)
 array([150,  32,  99], dtype=int64) array([112,  35,  37], dtype=int64)
 array([184,   2], dtype=int64) array([78, 72], dtype=int64)
 array([121], dtype=int64)]</t>
  </si>
  <si>
    <t>[array([186,  93, 109,  68], dtype=int64)
 array([182, 131,  81,  82, 155], dtype=int64)
 array([  1, 128, 104,  46], dtype=int64)
 array([ 79, 107, 232, 193,  33], dtype=int64)
 array([ 72,  39, 150], dtype=int64) array([139,  26, 108], dtype=int64)
 array([239, 138, 237], dtype=int64) array([171, 228,  80], dtype=int64)
 array([ 78, 184], dtype=int64) array([ 64,  19, 157], dtype=int64)
 array([ 99, 143,   9, 141], dtype=int64)
 array([ 37, 121, 111], dtype=int64)
 array([129, 236, 175, 208, 196], dtype=int64)
 array([212,  51, 179], dtype=int64)
 array([176, 223,  34, 226, 135], dtype=int64)
 array([ 48, 160, 202], dtype=int64)
 array([205, 101, 124, 174], dtype=int64) array([248, 120], dtype=int64)
 array([ 2, 35, 88], dtype=int64) array([100,  56,  66], dtype=int64)
 array([16, 36], dtype=int64) array([215, 149, 214], dtype=int64)
 array([ 57,   6, 218,   3, 115], dtype=int64)
 array([197,  91,  25], dtype=int64) array([172, 188,  75], dtype=int64)
 array([194,  83,   4,   5], dtype=int64)
 array([ 76,  49, 140, 229, 117], dtype=int64)
 array([ 59,  21, 216], dtype=int64) array([ 13, 183], dtype=int64)
 array([ 27,  40,  20, 178], dtype=int64)
 array([136, 220,  74], dtype=int64)
 array([170,  71, 189,  61], dtype=int64)
 array([ 42, 132,  28], dtype=int64) array([ 23, 127, 231], dtype=int64)
 array([249, 148, 165, 209], dtype=int64)
 array([ 53,  54, 241, 142], dtype=int64)
 array([240, 230, 168], dtype=int64) array([58, 95, 29], dtype=int64)
 array([201,  92,  73], dtype=int64) array([112, 245,  24], dtype=int64)
 array([154,  47, 167], dtype=int64)
 array([153, 181, 198, 151], dtype=int64)
 array([222,  32, 207], dtype=int64) array([ 96, 126, 187], dtype=int64)
 array([164, 185], dtype=int64) array([105,  77], dtype=int64)
 array([233, 200, 206], dtype=int64) array([ 63, 192,  70], dtype=int64)
 array([213,  55, 199], dtype=int64)
 array([158,   7,  94,  31], dtype=int64)
 array([ 85,  97, 116], dtype=int64) array([ 15, 246, 169], dtype=int64)
 array([11, 60], dtype=int64) array([146, 161, 152], dtype=int64)
 array([177,  90,  52, 103], dtype=int64)
 array([ 44, 191, 203], dtype=int64) array([ 45, 211, 235], dtype=int64)
 array([ 67, 163], dtype=int64) array([106, 210,  87], dtype=int64)
 array([238, 221, 224], dtype=int64) array([102, 204], dtype=int64)
 array([125, 110,  30, 156], dtype=int64)
 array([ 38, 133,  10], dtype=int64) array([217, 144], dtype=int64)
 array([118,  22, 122], dtype=int64) array([ 86, 244, 166], dtype=int64)
 array([195,  12, 247], dtype=int64) array([190,  69,  65], dtype=int64)
 array([ 84, 159], dtype=int64) array([ 50, 147], dtype=int64)
 array([ 14,  17, 134], dtype=int64) array([227, 137], dtype=int64)
 array([173, 145], dtype=int64) array([ 62, 225], dtype=int64)
 array([123,  41,  98], dtype=int64) array([130,  43, 119], dtype=int64)
 array([242, 114], dtype=int64) array([  8, 243,  18], dtype=int64)
 array([162,  89], dtype=int64) array([234, 113], dtype=int64)
 array([180, 219], dtype=int64)]</t>
  </si>
  <si>
    <t>[array([165, 234, 209], dtype=int64) array([243, 225,  12], dtype=int64)
 array([ 62, 115,  73], dtype=int64) array([240, 204,  43], dtype=int64)
 array([ 18, 148, 247, 159], dtype=int64)
 array([224, 201,  92, 152], dtype=int64)
 array([  3, 195, 122, 249], dtype=int64)
 array([ 27, 202, 160], dtype=int64)
 array([214, 230, 168, 172], dtype=int64) array([ 5, 98, 41], dtype=int64)
 array([133,  38, 216, 103], dtype=int64)
 array([175, 203, 173,  48], dtype=int64)
 array([236, 227, 137], dtype=int64)
 array([167,  70, 221, 142, 219], dtype=int64)
 array([ 61, 116,  30,  65], dtype=int64) array([114,  25], dtype=int64)
 array([ 10, 156, 113], dtype=int64)
 array([246, 169,  52, 166, 213], dtype=int64)
 array([238, 117,   8], dtype=int64) array([206, 200,  57], dtype=int64)
 array([226, 145, 154], dtype=int64)
 array([134,  17, 218, 174], dtype=int64)
 array([125, 110,  90, 196], dtype=int64)
 array([ 71, 189,  77], dtype=int64)
 array([241, 192,  53,  54], dtype=int64)
 array([161, 190,  69], dtype=int64) array([130,   6,  89], dtype=int64)
 array([ 76, 231, 147], dtype=int64) array([ 63,  40, 178], dtype=int64)
 array([ 55, 105,  46], dtype=int64)
 array([ 80, 162, 180, 170], dtype=int64)
 array([118,  22, 235], dtype=int64) array([217,  91, 127], dtype=int64)
 array([  1, 191,   4,  50,  49], dtype=int64)
 array([ 88, 135,  20,  23], dtype=int64)
 array([129, 208, 119,  74], dtype=int64)
 array([139, 181, 108, 198], dtype=int64)
 array([197, 211, 104, 128], dtype=int64)
 array([158, 228, 171, 131], dtype=int64)
 array([ 26, 177, 141], dtype=int64) array([223, 144, 120], dtype=int64)
 array([215, 123,  59], dtype=int64) array([210, 153, 164], dtype=int64)
 array([  7, 248, 176], dtype=int64) array([185, 151, 155], dtype=int64)
 array([ 58, 199,  11], dtype=int64) array([102, 229,  87], dtype=int64)
 array([242,  21,  68], dtype=int64) array([146,  31,  47], dtype=int64)
 array([163,  56], dtype=int64) array([143, 237,  94,  36], dtype=int64)
 array([45, 15, 66], dtype=int64) array([149, 138], dtype=int64)
 array([24, 14, 29], dtype=int64) array([140,  34, 207], dtype=int64)
 array([106,  75, 233], dtype=int64) array([ 95,  60, 111], dtype=int64)
 array([205, 101,  33, 193, 107], dtype=int64)
 array([84,  9, 79], dtype=int64) array([100,  67, 126], dtype=int64)
 array([183,  19, 124], dtype=int64) array([ 64, 232,  13], dtype=int64)
 array([150, 220,  28], dtype=int64) array([222,  44,  32], dtype=int64)
 array([244,  86, 239], dtype=int64) array([187,  96, 109], dtype=int64)
 array([157, 136], dtype=int64) array([179, 212,  51], dtype=int64)
 array([188, 194,  83], dtype=int64) array([245,  97,  85], dtype=int64)
 array([81, 16, 82], dtype=int64) array([112,  35,   2], dtype=int64)
 array([78, 42, 39], dtype=int64) array([186,  99, 132,  37], dtype=int64)
 array([182, 121,  93], dtype=int64) array([184,  72], dtype=int64)]</t>
  </si>
  <si>
    <t>[array([ 93, 186, 112,  83], dtype=int64)
 array([188, 157, 107], dtype=int64) array([ 67, 100, 212], dtype=int64)
 array([ 79, 220,  28, 153], dtype=int64)
 array([ 37, 109,  68, 143], dtype=int64)
 array([187,  96,  86], dtype=int64) array([ 78,  35, 194], dtype=int64)
 array([126, 199,  80, 249], dtype=int64)
 array([ 99, 239,  34, 140], dtype=int64)
 array([ 72,  39,  42, 236], dtype=int64)
 array([193, 232,  19, 136], dtype=int64)
 array([184,   2, 205], dtype=int64)
 array([124, 101,  33,  74], dtype=int64)
 array([ 49,  50, 226,  48,  70], dtype=int64)
 array([132,  32,   9], dtype=int64)
 array([ 40,  54,  53, 178], dtype=int64)
 array([195, 122, 156], dtype=int64)
 array([244,  58, 196, 158, 111], dtype=int64)
 array([ 89, 142,   8], dtype=int64)
 array([182, 131,  97,  85], dtype=int64)
 array([197,  95,  60], dtype=int64) array([160, 202,  18], dtype=int64)
 array([ 82, 172, 237, 129,   7], dtype=int64)
 array([ 11, 128, 211, 218], dtype=int64)
 array([ 84, 161, 203], dtype=int64) array([ 29, 155,  45], dtype=int64)
 array([223, 217, 206], dtype=int64) array([75, 76, 47,  4], dtype=int64)
 array([104,  46,  10], dtype=int64) array([214,  91,  25], dtype=int64)
 array([198, 171, 228], dtype=int64) array([ 16,  81, 246], dtype=int64)
 array([150, 179, 127, 139], dtype=int64)
 array([133,  38, 216, 103], dtype=int64)
 array([168, 230,  27, 117], dtype=int64)
 array([  1,  30,  65, 189,   3], dtype=int64)
 array([102, 130, 116, 115], dtype=int64) array([138, 162], dtype=int64)
 array([ 22, 208, 175], dtype=int64) array([ 51, 146,  94], dtype=int64)
 array([ 57, 151,  14,  24], dtype=int64)
 array([ 88, 222, 233, 106], dtype=int64)
 array([181, 108,  26,  52], dtype=int64)
 array([121, 245, 166], dtype=int64) array([163,  56, 170], dtype=int64)
 array([ 64,  13, 176], dtype=int64) array([240,  43, 204], dtype=int64)
 array([120, 144], dtype=int64) array([ 59,  87, 248], dtype=int64)
 array([200,   5, 191], dtype=int64) array([ 31, 137, 227], dtype=int64)
 array([ 44,  36, 141], dtype=int64)
 array([185, 177, 125, 247], dtype=int64)
 array([ 69, 190,  71], dtype=int64) array([ 21, 123, 243], dtype=int64)
 array([221, 167, 241, 192], dtype=int64)
 array([118, 235, 119], dtype=int64) array([ 63,  20, 215], dtype=int64)
 array([61,  6, 90], dtype=int64) array([135, 148,  62, 169], dtype=int64)
 array([ 66, 210, 229], dtype=int64) array([154, 231, 213], dtype=int64)
 array([225, 209, 152], dtype=int64) array([183,  15], dtype=int64)
 array([207, 164, 174], dtype=int64) array([ 77, 105], dtype=int64)
 array([145,  41], dtype=int64) array([ 55,  12, 234], dtype=int64)
 array([149, 159], dtype=int64) array([219, 224, 201,  92], dtype=int64)
 array([ 23, 113], dtype=int64) array([242, 114], dtype=int64)
 array([ 98, 165, 110], dtype=int64) array([173,  17, 134], dtype=int64)
 array([147,  73, 180], dtype=int64) array([238], dtype=int64)]</t>
  </si>
  <si>
    <t>[array([165, 234, 209, 249], dtype=int64)
 array([243, 225,  12], dtype=int64)
 array([ 62, 115,  73, 197], dtype=int64)
 array([142, 240, 204,  43], dtype=int64)
 array([ 18, 148, 247, 159], dtype=int64)
 array([224, 201,  92, 152, 117], dtype=int64)
 array([128,   3, 195, 122], dtype=int64)
 array([ 27, 202, 160,  57], dtype=int64)
 array([230, 168,   5], dtype=int64) array([173,  98,  41], dtype=int64)
 array([133,  38, 216, 103], dtype=int64)
 array([161, 227, 137], dtype=int64)
 array([178, 219, 167, 221,  70], dtype=int64)
 array([105, 116,  30,  65], dtype=int64)
 array([176, 114,  25], dtype=int64) array([241, 192, 238], dtype=int64)
 array([ 10, 156, 113], dtype=int64)
 array([246, 169,  52, 166, 213], dtype=int64)
 array([206, 200,  66], dtype=int64)
 array([ 49, 226, 145, 154], dtype=int64)
 array([175, 203,  48,  91, 214], dtype=int64)
 array([134,  17, 218, 174], dtype=int64)
 array([198, 125, 110,  90], dtype=int64)
 array([ 71, 189,  77], dtype=int64) array([40, 54, 53], dtype=int64)
 array([118, 190,  69], dtype=int64) array([130,   6, 104], dtype=int64)
 array([89, 61, 46], dtype=int64) array([ 74, 231, 147, 236], dtype=int64)
 array([162, 180, 170,  55], dtype=int64)
 array([135,  63,  20,  88], dtype=int64)
 array([235, 217,  87], dtype=int64)
 array([119, 191,   4,  50], dtype=int64)
 array([129, 208,  22, 223], dtype=int64)
 array([ 26, 181, 108,  82], dtype=int64)
 array([248, 144, 127], dtype=int64) array([ 23,   8, 153], dtype=int64)
 array([158, 177, 141,  80, 196], dtype=int64)
 array([228, 171, 151], dtype=int64) array([ 21, 123,  59], dtype=int64)
 array([ 1, 94, 31, 76, 47], dtype=int64)
 array([120,   7, 143], dtype=int64) array([229, 210, 164], dtype=int64)
 array([ 58, 199,  11], dtype=int64) array([215, 211, 149], dtype=int64)
 array([242,  15,  68], dtype=int64) array([163,  56], dtype=int64)
 array([185,  14,  24], dtype=int64) array([102,  34, 140], dtype=int64)
 array([237, 146,  36], dtype=int64)
 array([ 83, 106,  75, 233], dtype=int64) array([138,  95], dtype=int64)
 array([186, 111,  60, 155], dtype=int64)
 array([205, 101,  33, 193, 232], dtype=int64)
 array([222,  84,   9], dtype=int64) array([ 67, 100,  45], dtype=int64)
 array([183,  19,  64], dtype=int64) array([245, 139,  29], dtype=int64)
 array([220,  28,  44], dtype=int64) array([157,  13, 107], dtype=int64)
 array([ 86, 244, 207], dtype=int64) array([187, 126,  96], dtype=int64)
 array([179, 212,  51], dtype=int64)
 array([ 99, 172,  79,  32, 150], dtype=int64)
 array([188, 136], dtype=int64) array([37, 81, 16], dtype=int64)
 array([131,  97,  85, 182], dtype=int64)
 array([ 78, 124,  42], dtype=int64) array([112, 194,  35], dtype=int64)
 array([239, 132, 109], dtype=int64) array([184,   2], dtype=int64)
 array([93, 72, 39], dtype=int64) array([121], dtype=int64)]</t>
  </si>
  <si>
    <t>[array([186,  93, 121,  82], dtype=int64) array([72, 39, 37], dtype=int64)
 array([ 99, 150, 179,  51], dtype=int64)
 array([ 78,  35, 112], dtype=int64) array([ 86, 244, 207], dtype=int64)
 array([143, 237, 223, 176,  87, 235], dtype=int64)
 array([196, 158,  57, 210, 153,  88], dtype=int64)
 array([ 84, 129, 102,   4], dtype=int64)
 array([184,  19, 183], dtype=int64)
 array([132,  68,  67, 100], dtype=int64)
 array([ 13,  64, 232, 193], dtype=int64)
 array([ 58, 199,  11, 115], dtype=int64)
 array([203, 173,   5], dtype=int64) array([194, 248,   7], dtype=int64)
 array([187, 139,  29, 170], dtype=int64)
 array([149, 197, 138], dtype=int64) array([185, 151, 110], dtype=int64)
 array([101,  33, 205, 124], dtype=int64)
 array([ 97,  85, 155, 111], dtype=int64)
 array([175, 231, 154,  49], dtype=int64)
 array([171, 198, 181, 108], dtype=int64)
 array([ 34,  23, 249, 221], dtype=int64)
 array([229,  52,  14,  24], dtype=int64) array([42, 75, 56], dtype=int64)
 array([130,  20, 178,  54, 117,  27], dtype=int64)
 array([140,  76, 233, 188], dtype=int64)
 array([106,  50, 191], dtype=int64)
 array([ 79, 172,   1,  44,  94,  31], dtype=int64)
 array([ 60, 247, 148,  18], dtype=int64)
 array([ 32, 109,  45, 216], dtype=int64)
 array([182, 131,  81,  16, 236], dtype=int64)
 array([166, 105,  65,  30], dtype=int64)
 array([159,  12, 234], dtype=int64)
 array([128,  71,  77, 103], dtype=int64)
 array([239,  28, 220,  48], dtype=int64)
 array([122,  91,  25], dtype=int64) array([222,   9, 200], dtype=int64)
 array([136, 123, 135, 125], dtype=int64)
 array([142,  43, 240, 204], dtype=int64)
 array([ 69, 137,  98], dtype=int64)
 array([ 74,  36, 157, 107], dtype=int64)
 array([152, 238, 219,   3], dtype=int64)
 array([ 26, 195, 226], dtype=int64) array([ 59,  21, 224], dtype=int64)
 array([116, 246, 169, 213, 180], dtype=int64)
 array([  2, 127, 144], dtype=int64) array([ 95,  90, 134], dtype=int64)
 array([163,  66, 174, 218], dtype=int64)
 array([113, 214,  62], dtype=int64) array([119, 161, 147], dtype=int64)
 array([162,  80, 141], dtype=int64) array([146, 208,  70], dtype=int64)
 array([  8, 192, 241], dtype=int64)
 array([ 83,  46, 228, 177], dtype=int64)
 array([126,  96, 212], dtype=int64) array([165, 225, 209], dtype=int64)
 array([164, 167, 243], dtype=int64) array([ 38, 133,  10], dtype=int64)
 array([230, 227, 118], dtype=int64) array([190, 217], dtype=int64)
 array([ 47, 201,  92], dtype=int64) array([206, 202, 156], dtype=int64)
 array([ 22, 114], dtype=int64) array([245, 215,  55], dtype=int64)
 array([145,  40], dtype=int64) array([ 89, 104, 211], dtype=int64)
 array([242,  61, 189], dtype=int64) array([15,  6, 41], dtype=int64)
 array([53, 63, 17], dtype=int64) array([160, 120], dtype=int64)
 array([168,  73], dtype=int64)]</t>
  </si>
  <si>
    <t>problemset/in/big-250n-c150_300-d10_50_nodes.parquet</t>
  </si>
  <si>
    <t>problemset/in/big-250n-c150_300-d10_50_dm.parquet</t>
  </si>
  <si>
    <t>[array([158, 127, 249, 207, 164], dtype=int64)
 array([220, 179, 119,  64, 173, 197], dtype=int64)
 array([ 98, 109, 136,  47, 168], dtype=int64)
 array([151,  66, 209,   5], dtype=int64)
 array([153, 216, 243,  96, 248,  71], dtype=int64)
 array([ 25,  56, 157,  73,  67], dtype=int64)
 array([ 10, 189, 174, 193,  13, 181], dtype=int64)
 array([ 87, 195,  76, 199, 201], dtype=int64)
 array([ 84, 150,  74,  61, 114], dtype=int64)
 array([236, 129,  54,   9,  41, 185], dtype=int64)
 array([162, 230, 100, 224], dtype=int64)
 array([156,  69,  15, 123,  18], dtype=int64)
 array([ 43, 165, 212, 121,  88, 101], dtype=int64)
 array([ 59,  45,  68,  46, 120], dtype=int64)
 array([175, 161, 104,  26, 192], dtype=int64)
 array([198,  17, 210, 200,  38], dtype=int64)
 array([ 52,  85, 242,  79], dtype=int64)
 array([217,   8,   7,  37,   3], dtype=int64)
 array([102, 134,  39,   4, 206], dtype=int64)
 array([211, 154, 233,  94,  11], dtype=int64)
 array([245, 128, 231,  14, 194], dtype=int64)
 array([ 36,  57, 204, 159, 241], dtype=int64)
 array([ 20, 113, 147,  28, 238], dtype=int64)
 array([ 27, 190, 172,  81,  21,  44], dtype=int64)
 array([145,  91, 226,  32, 118], dtype=int64)
 array([111, 108, 219,  31,  12,  99], dtype=int64)
 array([196, 240,  50,  89], dtype=int64)
 array([132,  48, 213, 176,  82], dtype=int64)
 array([169, 234, 229, 222, 130], dtype=int64)
 array([ 63,  51, 103,  35], dtype=int64)
 array([ 86, 110,   1,  58, 203, 163], dtype=int64)
 array([247, 107,  70], dtype=int64)
 array([139, 138, 221,  55, 183], dtype=int64)
 array([208, 244,  77, 228], dtype=int64)
 array([191, 171,  60, 177,  95], dtype=int64)
 array([ 53, 117, 202,  83, 166], dtype=int64)
 array([112, 141,  97,  30,  93], dtype=int64)
 array([ 19,  72, 167, 143], dtype=int64)
 array([246,  22,  24, 223], dtype=int64)
 array([131, 187, 155, 235, 142, 152], dtype=int64)
 array([ 16, 188, 133, 160, 232], dtype=int64)
 array([ 90,  62,  78, 237, 144], dtype=int64)
 array([180, 215, 148, 146,  23,   2], dtype=int64)
 array([ 92, 178,  33, 116], dtype=int64)
 array([227, 105, 205, 182], dtype=int64)
 array([214, 140,  80], dtype=int64)
 array([  6, 225,  34, 186, 135], dtype=int64)
 array([184, 149, 137], dtype=int64) array([125, 122,  29], dtype=int64)
 array([106, 218, 170], dtype=int64)
 array([ 49,  75, 239, 115, 124], dtype=int64)
 array([ 65,  40, 126,  42], dtype=int64)]</t>
  </si>
  <si>
    <t>[array([158, 162, 197, 174, 189], dtype=int64)
 array([ 40,  90,  42, 132, 126, 131], dtype=int64)
 array([106, 170,   2, 239], dtype=int64)
 array([103, 191,  80,  95,  34, 225], dtype=int64)
 array([ 93, 141, 171, 183, 224], dtype=int64)
 array([125, 124, 122,  29], dtype=int64)
 array([237, 213, 102,  48,  39], dtype=int64)
 array([  6, 137, 149,  53, 181,  27], dtype=int64)
 array([184,  19, 182, 112,  99, 114], dtype=int64)
 array([135, 186, 140, 117, 166], dtype=int64)
 array([227, 105, 169, 130, 221, 226], dtype=int64)
 array([152, 148, 146,  23, 236,  86, 111], dtype=int64)
 array([195,  87, 201,  71,  43], dtype=int64)
 array([ 97,  21,  81, 172, 210, 198], dtype=int64)
 array([115,  65, 145,  51,  94, 218], dtype=int64)
 array([144, 196,  50, 240,   4], dtype=int64)
 array([202,   3, 214, 177], dtype=int64)
 array([ 73, 203, 143, 206, 246,  22], dtype=int64)
 array([ 72, 205,  15,  26, 204], dtype=int64)
 array([155, 187, 235,  83, 212], dtype=int64)
 array([233, 154,  18,   7, 217, 109], dtype=int64)
 array([116,  24,  20, 238, 147, 216], dtype=int64)
 array([ 75,  49, 107, 223,  30], dtype=int64)
 array([192, 175, 231, 128,  17], dtype=int64)
 array([139,  63,  45,  68, 173], dtype=int64)
 array([228, 244, 167,  36,  57], dtype=int64)
 array([153, 101, 129, 185, 121, 165], dtype=int64)
 array([ 44,   1, 108, 159, 168], dtype=int64)
 array([ 92,   5,  66, 151], dtype=int64)
 array([156,  69, 123,  46, 245], dtype=int64)
 array([215,  16, 188, 133, 180, 248], dtype=int64)
 array([208,  77,  33, 160, 232], dtype=int64)
 array([ 11, 242,  85, 104], dtype=int64)
 array([207, 249,  10,  59,   8], dtype=int64)
 array([ 60,  79, 229], dtype=int64)
 array([ 25, 150, 179,  98], dtype=int64)
 array([209,  76, 163,  58,  70, 247], dtype=int64)
 array([220, 119, 127, 136, 164], dtype=int64)
 array([35, 12, 31, 37], dtype=int64)
 array([ 52, 138, 234, 211,  61], dtype=int64)
 array([178,  62,  78, 113,  88, 142], dtype=int64)
 array([118,  32,  84,  56], dtype=int64)
 array([219,  13, 193,  64], dtype=int64)
 array([ 82,  54, 199, 190], dtype=int64)
 array([ 55, 110,  41,  96, 243], dtype=int64)
 array([100, 230, 120,  91], dtype=int64)
 array([ 47,  74, 161, 241, 222], dtype=int64)
 array([ 89, 134,   9], dtype=int64)
 array([ 67,  38, 200,  28], dtype=int64)
 array([194,  14, 157], dtype=int64) array([176], dtype=int64)]</t>
  </si>
  <si>
    <t>[array([109, 127, 249, 207, 164], dtype=int64)
 array([179, 119,  64, 173, 197,  10], dtype=int64)
 array([ 61,  25, 136,  47, 168], dtype=int64)
 array([210, 151,  66, 209,   5], dtype=int64)
 array([153, 216, 243,  96, 248,  71, 212], dtype=int64)
 array([ 27,  84,  56, 157,  73,  67], dtype=int64)
 array([ 87, 195,  76, 199, 201], dtype=int64)
 array([181,  13, 189, 174, 193,  98], dtype=int64)
 array([175, 161, 150,  74, 114, 111], dtype=int64)
 array([236, 129,  54,   9,  41, 185], dtype=int64)
 array([117, 162, 230, 100, 224], dtype=int64)
 array([156,  69,  15, 123,  18], dtype=int64)
 array([211,   7, 120,  46,   8, 217], dtype=int64)
 array([ 43, 165, 121,  88, 101, 147], dtype=int64)
 array([ 59,  45,  68, 158, 104, 220], dtype=int64)
 array([222,  85, 242,  79], dtype=int64)
 array([102, 134,  39,   4, 206], dtype=int64)
 array([ 44, 198,  17, 200,  38, 172], dtype=int64)
 array([ 57, 192,  26, 204, 159], dtype=int64)
 array([112, 154, 233,  94,  11,  51], dtype=int64)
 array([245, 128, 231,  14, 194], dtype=int64)
 array([ 95, 145,  91, 226,  32, 118], dtype=int64)
 array([  3,  36,  37, 219,  31], dtype=int64)
 array([196, 240,  50,  89,  62], dtype=int64)
 array([247,  86,  20, 213, 176,  48], dtype=int64)
 array([113, 238,  28,  81,  21], dtype=int64)
 array([203, 110,   1,  58, 163, 244], dtype=int64)
 array([103,  63, 229,  52, 139], dtype=int64)
 array([130, 138, 221,  55, 183], dtype=int64)
 array([ 90,  78, 246,  22,  24], dtype=int64)
 array([97, 35, 12, 30, 99], dtype=int64)
 array([105, 241, 108, 190, 167], dtype=int64)
 array([223,  82, 107,  77], dtype=int64)
 array([214, 169, 234, 141,  53], dtype=int64)
 array([191, 171,  60, 177], dtype=int64)
 array([ 93, 166, 202,  83, 143], dtype=int64)
 array([208,  72, 228,  70], dtype=int64)
 array([131, 187, 155, 235, 142, 148], dtype=int64)
 array([215,  16, 188, 133, 160, 232], dtype=int64)
 array([116, 237, 144,  33], dtype=int64)
 array([218, 180, 152, 146,  23, 170], dtype=int64)
 array([227, 205, 182,  19], dtype=int64)
 array([ 42, 132, 126, 178,  92], dtype=int64)
 array([225,  34,  80, 140,  40], dtype=int64)
 array([ 65, 184, 149, 137], dtype=int64)
 array([186,   6, 122,  29], dtype=int64)
 array([  2,  49,  75, 239, 115, 124], dtype=int64)
 array([135, 125, 106], dtype=int64)]</t>
  </si>
  <si>
    <t>[array([106,  42, 132, 126, 203], dtype=int64)
 array([ 90,  40,  65,  27, 182,  92], dtype=int64)
 array([125, 115, 124, 239,  75,  49], dtype=int64)
 array([122,  29, 186, 225,   6], dtype=int64)
 array([146, 215, 133, 188,  16, 180], dtype=int64)
 array([181,  30,  99,  18, 211,  55, 145], dtype=int64)
 array([228,  70, 223,  82, 212], dtype=int64)
 array([161, 209, 151,  66, 195, 248], dtype=int64)
 array([  5,  61,  59, 193, 173,  98], dtype=int64)
 array([ 48, 240,  50, 102,  39], dtype=int64)
 array([ 95,  80, 191, 131, 232,  62, 196,  44], dtype=int64)
 array([170,   2, 135, 149,  93, 139], dtype=int64)
 array([130, 141, 120, 230,  10, 114], dtype=int64)
 array([137, 140,  11,  94, 233], dtype=int64)
 array([222, 229,  79, 210,  17], dtype=int64)
 array([ 19, 184, 217,  97, 177], dtype=int64)
 array([105, 112, 160,  78,  22, 236, 206,   4], dtype=int64)
 array([227,  53, 169,  51,  63], dtype=int64)
 array([235, 121, 165,  43,  28], dtype=int64)
 array([144, 237,  33, 111,  76, 216], dtype=int64)
 array([ 71, 243,  96, 238, 129], dtype=int64)
 array([  9,  41,  88, 198, 200,  73], dtype=int64)
 array([194, 245,  14,  21,  81, 172], dtype=int64)
 array([166, 190, 108, 175, 128, 153], dtype=int64)
 array([116, 167, 241,   3,  36,  15], dtype=int64)
 array([123,  83, 110,   1,  58], dtype=int64)
 array([ 69, 156, 154,  12, 168], dtype=int64)
 array([158,  45,  68, 219,  31, 101], dtype=int64)
 array([100, 197,  46,   8,   7, 224], dtype=int64)
 array([171,  60,  32, 226,  91], dtype=int64)
 array([247, 107,  86, 113, 213], dtype=int64)
 array([218,  23, 187, 155, 147], dtype=int64)
 array([ 35, 234,  85, 220, 205], dtype=int64)
 array([214, 221, 138, 103,  57], dtype=int64)
 array([178, 185, 159, 204,  26], dtype=int64)
 array([117, 104, 162,  13, 189], dtype=int64)
 array([136, 127, 207, 249], dtype=int64)
 array([148, 246, 176, 134], dtype=int64)
 array([142,  72, 208,  37, 192], dtype=int64)
 array([143, 163, 244,  77, 174], dtype=int64)
 array([ 64, 119, 150,  74], dtype=int64)
 array([ 87, 199, 201,  67,  56], dtype=int64)
 array([ 34,  20,  25, 164,  47], dtype=int64)
 array([ 52, 231, 157, 109], dtype=int64)
 array([152,  38,  84, 179], dtype=int64)
 array([202,  24,  54, 118], dtype=int64)
 array([ 89, 242, 183], dtype=int64)]</t>
  </si>
  <si>
    <t>[array([136, 127, 249, 207, 164], dtype=int64)
 array([ 47, 109, 119,  64, 173, 197], dtype=int64)
 array([ 66, 209,   5, 157], dtype=int64)
 array([236, 153, 216, 243,  96, 248,  71, 212], dtype=int64)
 array([150, 168,  25,  56,  84], dtype=int64)
 array([ 98, 179, 193, 174, 189,  10], dtype=int64)
 array([ 87, 199, 195,  76, 151,  73,  67], dtype=int64)
 array([111, 175, 161,  74,  61, 114, 231], dtype=int64)
 array([162,  13, 230, 100,  99], dtype=int64)
 array([213, 129,  54,   9,  41, 185], dtype=int64)
 array([123, 156,  69,  15, 224,  18], dtype=int64)
 array([ 37,   7, 120,  46,   8, 217], dtype=int64)
 array([ 43, 201, 165, 121,  88], dtype=int64)
 array([181,  59,  45,  68, 158, 104, 220], dtype=int64)
 array([ 44, 198,  17, 210, 200,  38, 172], dtype=int64)
 array([229,  85, 242,  79], dtype=int64)
 array([ 48, 102, 134,  39,   4, 206], dtype=int64)
 array([ 20, 113, 147, 101,  28, 238,  86], dtype=int64)
 array([ 57, 192,  26, 204, 159], dtype=int64)
 array([211, 154, 233,  94,  11, 169], dtype=int64)
 array([ 21,  81, 245, 128,  14, 194], dtype=int64)
 array([145,  91, 226,  32, 118,  55], dtype=int64)
 array([  3,  36, 219,  31,  12, 117], dtype=int64)
 array([196, 240,  50,  89,  22], dtype=int64)
 array([234,  63,  51, 103,  35], dtype=int64)
 array([203, 110,   1,  58, 163,  77], dtype=int64)
 array([139, 138, 222,  52, 221, 171], dtype=int64)
 array([166, 241, 108, 190, 167], dtype=int64)
 array([ 82, 176, 107, 247], dtype=int64)
 array([246,  24, 223,  70], dtype=int64)
 array([183,  60, 130, 141], dtype=int64)
 array([ 83, 202,  30,  97, 112], dtype=int64)
 array([ 72, 143, 244, 228, 208], dtype=int64)
 array([131, 187, 155, 235, 142, 148], dtype=int64)
 array([215,  16, 188, 133, 160, 232], dtype=int64)
 array([ 62,  78, 237, 144, 116], dtype=int64)
 array([218, 180, 152, 146,  23, 170], dtype=int64)
 array([182, 205,  27, 105, 227], dtype=int64)
 array([140, 214,  53,  93, 149], dtype=int64)
 array([ 95, 191, 177,  80,  34, 225], dtype=int64)
 array([ 92,  33, 178,  19, 184], dtype=int64)
 array([137, 186,   6, 122,  29], dtype=int64)
 array([ 90,  42, 132, 126,  40], dtype=int64)
 array([  2,  49,  75, 239, 115, 124], dtype=int64)
 array([ 65, 135, 125, 106], dtype=int64)]</t>
  </si>
  <si>
    <t>[array([205, 182, 208, 116, 245, 217], dtype=int64)
 array([218, 170,   2,  49,  75, 239], dtype=int64)
 array([185, 129, 134,  54, 231, 220], dtype=int64)
 array([ 40, 194,  14,  81,  21, 203, 236], dtype=int64)
 array([241,   3, 204,  26, 192, 175], dtype=int64)
 array([135, 100, 197, 179,  98, 168], dtype=int64)
 array([ 52, 130,  18, 123,  46, 120], dtype=int64)
 array([115, 186,  34, 191, 177,  65], dtype=int64)
 array([107, 113,  20, 212, 206,  24], dtype=int64)
 array([106, 125,  29, 122], dtype=int64)
 array([180, 146, 139,  59, 158, 104, 108, 111], dtype=int64)
 array([  6, 225,  95,  60, 171, 233,  15, 224], dtype=int64)
 array([ 30,  39,   4, 240,  50,  22], dtype=int64)
 array([ 90,  42, 132, 126, 131,  88, 101, 147], dtype=int64)
 array([110,  58, 163, 244,  77, 228], dtype=int64)
 array([124,  23, 148, 152, 235, 137, 169], dtype=int64)
 array([149, 184,  19,  92, 247], dtype=int64)
 array([166,  83, 143, 190,  17], dtype=int64)
 array([ 53, 214, 117,  35,  37], dtype=int64)
 array([172, 219,  31, 211, 141,  99, 181], dtype=int64)
 array([ 73, 154,  11,  94, 145,  91], dtype=int64)
 array([ 62,  78, 237,  48, 144, 153], dtype=int64)
 array([ 72,  70, 223,  82], dtype=int64)
 array([165, 121, 248, 243,  96], dtype=int64)
 array([232, 133, 187, 155, 142, 128], dtype=int64)
 array([136, 127, 164,  76, 195, 209, 216], dtype=int64)
 array([ 56,  67, 151, 114,  47, 157], dtype=int64)
 array([ 93, 105, 227,  27,  63, 103], dtype=int64)
 array([ 57,  36,   7,  74, 199,  87], dtype=int64)
 array([202, 159, 161,  84, 173], dtype=int64)
 array([226, 198, 210, 176, 213, 102], dtype=int64)
 array([ 80, 112, 138, 221,  55, 238], dtype=int64)
 array([178,  33, 140, 222,  16], dtype=int64)
 array([ 68,  45,  10, 162, 193], dtype=int64)
 array([160, 188, 215,  43,  44, 167], dtype=int64)
 array([ 1, 86,  9, 41, 71], dtype=int64)
 array([ 97, 156,  69,  61, 201], dtype=int64)
 array([229,  85,  79, 242], dtype=int64)
 array([196,   5, 200,  25, 109], dtype=int64)
 array([ 89,  66,  64, 119], dtype=int64)
 array([183,  32, 118,  12], dtype=int64)
 array([246,   8, 230,  13, 207], dtype=int64)
 array([ 28,  38, 249, 174], dtype=int64)
 array([234,  51, 189, 150], dtype=int64)]</t>
  </si>
  <si>
    <t>[array([136, 127, 249, 207, 164], dtype=int64)
 array([ 47, 109, 119,  64, 173, 197], dtype=int64)
 array([ 66, 209,   5, 157,  73], dtype=int64)
 array([ 54, 153, 216, 243,  96, 248,  71], dtype=int64)
 array([150, 168,  25,  56,  84, 128], dtype=int64)
 array([210,  87, 199, 195,  76, 151,  67, 111], dtype=int64)
 array([ 98, 179, 193, 174, 189,  10], dtype=int64)
 array([175, 161,  74,  61, 114, 231,  14], dtype=int64)
 array([162,  13, 230, 100, 224], dtype=int64)
 array([233, 156,  69,  15, 123,  18,  99], dtype=int64)
 array([181,  37,   7, 120,  46,   8, 217], dtype=int64)
 array([201, 212, 121,   9,  41, 185, 236], dtype=int64)
 array([ 59,  45,  68, 158, 104,  26], dtype=int64)
 array([206,   4,  39, 134, 129, 113, 238], dtype=int64)
 array([147, 101,  88, 165,  43,  28], dtype=int64)
 array([229,  85, 242,  79], dtype=int64)
 array([198,  17, 200,  38, 172,  81,  44], dtype=int64)
 array([211, 154,  94,  11,  51, 112], dtype=int64)
 array([ 36,  57, 220, 192, 204, 159,  27], dtype=int64)
 array([ 95, 145,  91, 226,  32, 118,  55], dtype=int64)
 array([196, 240,  50,  89,  22], dtype=int64)
 array([ 86,  20, 176, 213, 102,  48], dtype=int64)
 array([203, 110,   1,  58, 163,  77], dtype=int64)
 array([169, 234, 222,  52, 221, 138], dtype=int64)
 array([ 21, 245, 194, 108, 241,   3], dtype=int64)
 array([117, 219,  31,  12, 103,  63], dtype=int64)
 array([143, 190, 167,  72], dtype=int64)
 array([247, 107,  82, 223, 132], dtype=int64)
 array([141,  97,  35,  30,  53], dtype=int64)
 array([183, 171,  60, 130, 139], dtype=int64)
 array([ 93, 166, 202,  83, 205, 105], dtype=int64)
 array([ 24,  70, 244, 228, 208], dtype=int64)
 array([144, 237, 246,  78,  62], dtype=int64)
 array([131, 187, 155, 235, 142, 148, 152], dtype=int64)
 array([180, 215,  16, 188, 133, 160, 232], dtype=int64)
 array([ 92, 178,  33, 116, 126], dtype=int64)
 array([227, 184, 182,  19], dtype=int64)
 array([ 80, 177, 191, 214, 140], dtype=int64)
 array([  6, 225,  34, 186, 135], dtype=int64)
 array([ 65, 149, 137, 125], dtype=int64)
 array([ 49,  75, 239, 122,  29], dtype=int64)
 array([218, 146,  23, 170,   2, 124, 115], dtype=int64)
 array([106,  90,  42,  40], dtype=int64)]</t>
  </si>
  <si>
    <t>[array([ 42,  90, 133, 160, 232,  62, 237], dtype=int64)
 array([206, 102,  48, 176,   9], dtype=int64)
 array([143, 231,  14, 194, 245, 128], dtype=int64)
 array([239,  75,  49,  23, 218, 180, 196], dtype=int64)
 array([106,   2, 122, 135,  93,  92, 235], dtype=int64)
 array([ 97, 112, 181, 117,   7,   8, 104, 114], dtype=int64)
 array([131, 155, 187, 142, 236, 101, 134], dtype=int64)
 array([222,  52, 145,  11,  63], dtype=int64)
 array([ 95, 140, 149, 227, 170], dtype=int64)
 array([ 65, 139, 233, 137,  53, 166,  99, 169, 130], dtype=int64)
 array([186,  34,   6,  29, 124, 115], dtype=int64)
 array([ 61, 179, 193, 197, 174, 189,  46], dtype=int64)
 array([ 19, 184, 105,  27,  81, 172,  76, 151], dtype=int64)
 array([ 40, 132,  78, 144, 228,  15,   4], dtype=int64)
 array([  5,  73,  25, 150,  74], dtype=int64)
 array([107, 113, 185, 129,  41, 213, 210], dtype=int64)
 array([211,  18, 123, 156,  69], dtype=int64)
 array([100,  51,  12,  30, 202], dtype=int64)
 array([125, 163,  58,  82, 234, 141], dtype=int64)
 array([118,  55, 224, 154,  10, 230], dtype=int64)
 array([ 94, 244, 203, 110,  86,  28], dtype=int64)
 array([ 80, 191,  60, 171, 221, 111], dtype=int64)
 array([119, 127, 164,  47, 249], dtype=int64)
 array([178, 116,  24,  20, 147,  88, 212], dtype=int64)
 array([208,  72,  77,  35, 103, 217], dtype=int64)
 array([177,  91,  32, 241,  33], dtype=int64)
 array([ 43, 165, 121,  54, 216,  71], dtype=int64)
 array([146, 148, 152,  22, 246,  39], dtype=int64)
 array([138, 183, 161,  98, 109], dtype=int64)
 array([ 17, 200,  67,  66, 248, 153, 240], dtype=int64)
 array([219,  31,  37, 220,  13, 120], dtype=int64)
 array([126, 182,  79, 242], dtype=int64)
 array([225, 207,  83,  36,  57,  44,   1], dtype=int64)
 array([ 89,  50, 223, 238,  87], dtype=int64)
 array([159, 204,  26, 192, 168, 175], dtype=int64)
 array([188, 167, 190,   3, 209], dtype=int64)
 array([247,  70, 243,  96, 195], dtype=int64)
 array([ 16,  59,  45,  68, 162, 158], dtype=int64)
 array([205, 108, 229,  85, 226], dtype=int64)
 array([ 56, 199, 198,  38,  21], dtype=int64)
 array([215, 201,  64, 173, 214], dtype=int64)
 array([136, 157,  84], dtype=int64)]</t>
  </si>
  <si>
    <t>[array([136, 127, 249, 207, 164, 168], dtype=int64)
 array([ 47, 109, 119,  64, 173, 179], dtype=int64)
 array([ 76,  66, 209,   5, 157,  73], dtype=int64)
 array([ 54, 153, 216, 243,  96, 248,  71, 212], dtype=int64)
 array([ 13, 189, 174, 197, 193,  98, 158], dtype=int64)
 array([ 84,  56,  25, 150,  74,  61], dtype=int64)
 array([201,  87, 199, 195, 151,  67], dtype=int64)
 array([ 45, 162, 230,  10, 100, 224], dtype=int64)
 array([154, 156,  69,  15, 123,  18], dtype=int64)
 array([236, 129,  41,   9, 121, 165], dtype=int64)
 array([  8, 120,  46,  68, 104, 161, 114], dtype=int64)
 array([198,  17, 210, 200,  38, 172,  81,  44], dtype=int64)
 array([229,  85, 242,  79, 169], dtype=int64)
 array([ 28,  43, 101,  88, 185, 134,  39], dtype=int64)
 array([ 57, 220, 192,  26, 204, 159,  27], dtype=int64)
 array([ 99,  12, 211, 233,  94,  11,  51], dtype=int64)
 array([111, 175, 231, 128, 245,  14, 194], dtype=int64)
 array([163,  86, 238, 147, 113,  20, 176,  48], dtype=int64)
 array([145,  91, 226,  32, 118,  55, 191], dtype=int64)
 array([ 36,  37,  59,   7, 217,  31, 219], dtype=int64)
 array([213, 102,   4, 206, 240,  50], dtype=int64)
 array([203,  58, 110,   1,  21, 190], dtype=int64)
 array([166,  83,   3, 241, 108, 167], dtype=int64)
 array([ 24, 196,  89,  22, 246], dtype=int64)
 array([103,  63, 234, 222,  52, 130], dtype=int64)
 array([177,  60, 171, 221, 138], dtype=int64)
 array([143, 247, 107,  82, 223], dtype=int64)
 array([112,  97,  35,  30, 202, 181, 117], dtype=int64)
 array([208, 228, 244,  77,  70], dtype=int64)
 array([131, 187, 155, 235, 142, 148, 152], dtype=int64)
 array([180, 215,  16, 188, 133, 160, 232], dtype=int64)
 array([ 90,  62,  78, 237, 144,  33], dtype=int64)
 array([ 80, 183, 141, 139, 214], dtype=int64)
 array([182,  72, 205, 105, 227], dtype=int64)
 array([ 92, 178, 116, 126, 132,  42], dtype=int64)
 array([106, 218, 146,  23, 170,   2], dtype=int64)
 array([ 40, 137, 140,  95, 135], dtype=int64)
 array([149,  53,  93, 184,  19,  65], dtype=int64)
 array([186,  34, 225,   6, 122,  29], dtype=int64)
 array([ 49,  75, 239, 115, 124, 125], dtype=int64)]</t>
  </si>
  <si>
    <t>[array([235, 155, 187, 188,  16, 133], dtype=int64)
 array([ 48, 176, 213,  77, 244, 228], dtype=int64)
 array([106, 170,  62, 160, 131, 215,  49], dtype=int64)
 array([232,  78,  22,  86, 163, 111,  21, 238], dtype=int64)
 array([ 39, 134, 129,  41, 185, 212, 107], dtype=int64)
 array([ 34,  95,  80, 191, 139, 140, 186], dtype=int64)
 array([120, 224,  15, 156,  69, 123, 217, 204], dtype=int64)
 array([ 90,  42, 126, 105,   2,  40, 132, 216], dtype=int64)
 array([110,   1,  43,  28, 101,  88, 114], dtype=int64)
 array([ 65, 218,  35, 221, 183], dtype=int64)
 array([149,  93,  53, 137,  10, 230,  46], dtype=int64)
 array([214, 144,  70,  82, 147], dtype=int64)
 array([125, 115, 239,  75, 122,   6,  99], dtype=int64)
 array([178, 116,  33, 208,  72, 236], dtype=int64)
 array([ 23, 146, 148, 152, 246, 237,  44], dtype=int64)
 array([127, 136, 164,  47,  25], dtype=int64)
 array([135, 124,  97, 103,  51, 233,   4], dtype=int64)
 array([177, 145, 193, 197,  64, 119, 168], dtype=int64)
 array([ 96, 243, 248,  71, 209,   5], dtype=int64)
 array([180, 142, 192, 117, 181,  12,  31, 219], dtype=int64)
 array([227,  27, 184,  57,  36, 222], dtype=int64)
 array([167, 190,  38, 200,  73,  76], dtype=int64)
 array([ 29,  20, 206,  50,  89, 196], dtype=int64)
 array([211,  18,   7,   8,  59,  61, 195], dtype=int64)
 array([ 26, 159, 175,   3, 108, 241], dtype=int64)
 array([205, 169, 234,  63,  55,  92,  19], dtype=int64)
 array([225, 182, 231, 194,  14,  17], dtype=int64)
 array([ 52, 138, 118,  32,  74], dtype=int64)
 array([198,  81, 143, 223,  54, 153,  45], dtype=int64)
 array([ 24,  58, 247, 113, 240, 102], dtype=int64)
 array([ 85,  79, 242,  94,  11], dtype=int64)
 array([ 83, 166, 154, 229, 189], dtype=int64)
 array([130, 141, 112,  30, 202,  68], dtype=int64)
 array([ 37, 104,  13,  98, 179, 207], dtype=int64)
 array([ 60, 171, 162,  56,  84], dtype=int64)
 array([210, 165, 121,  66, 151, 158], dtype=int64)
 array([199,  87, 157, 150, 161], dtype=int64)
 array([203, 245,  67, 109, 249, 226,  91], dtype=int64)
 array([173, 174, 100, 220, 128, 172, 201], dtype=int64)
 array([9], dtype=int64)]</t>
  </si>
  <si>
    <t>[array([109, 136, 127, 249, 207, 164], dtype=int64)
 array([ 98, 179, 119,  64, 173, 197, 193], dtype=int64)
 array([210,  76,  66, 209,   5, 157,  73], dtype=int64)
 array([185,  54, 153, 216, 243,  96, 248,  71, 212], dtype=int64)
 array([150, 168,  47,  25,  56,  84], dtype=int64)
 array([224, 100, 189, 174,  13, 162], dtype=int64)
 array([201,  87, 199, 195, 151,  67, 111], dtype=int64)
 array([ 46, 120, 230,  10,  68,  45,  59], dtype=int64)
 array([129,  41,   9, 121, 165,  43], dtype=int64)
 array([175, 114,  61,  74, 161, 104, 158,  26], dtype=int64)
 array([123,  15,  69, 156, 242,  79], dtype=int64)
 array([198,  17, 200,  38, 172,  81,  21], dtype=int64)
 array([238, 147,  28, 101,  88, 134,  39,   4], dtype=int64)
 array([ 36,  57, 220, 192, 204, 159, 241], dtype=int64)
 array([ 44, 245, 128, 231,  14, 194, 108], dtype=int64)
 array([181,  37,   7,   8, 217,  18, 211], dtype=int64)
 array([154, 233,  94,  11,  85, 229], dtype=int64)
 array([221, 145,  91, 226,  32, 118,  55], dtype=int64)
 array([ 83,   3, 219,  31,  12,  35], dtype=int64)
 array([236, 213, 102, 206, 240,  50, 196], dtype=int64)
 array([208, 107,  86, 113,  20, 176,  48], dtype=int64)
 array([244, 203, 110,   1,  58, 163,  77], dtype=int64)
 array([ 62,  78, 246,  89,  22, 237], dtype=int64)
 array([103,  51,  63, 234, 222,  52], dtype=int64)
 array([ 72, 143, 190, 167, 228], dtype=int64)
 array([ 24, 223,  82, 247,  70], dtype=int64)
 array([183, 171,  60, 138, 130, 139], dtype=int64)
 array([ 53,  99,  97,  30, 202, 117, 166, 105], dtype=int64)
 array([131, 187, 155, 235, 142, 148, 152, 146], dtype=int64)
 array([ 23, 180, 215,  16, 188, 133, 160, 232], dtype=int64)
 array([116, 144,  33, 178,  92], dtype=int64)
 array([214, 112, 141, 169, 177, 191,  95], dtype=int64)
 array([ 19, 182, 205,  27, 227,  93], dtype=int64)
 array([  6, 225,  34,  80, 140, 137], dtype=int64)
 array([ 65, 184, 149, 125], dtype=int64)
 array([106,  90,  42, 132, 126,  40], dtype=int64)
 array([239,  75,  49,   2, 170, 218], dtype=int64)
 array([135, 186, 122,  29, 124, 115], dtype=int64)]</t>
  </si>
  <si>
    <t>[array([135, 122, 115,   2, 170, 218,  23], dtype=int64)
 array([105,  92, 116,  48, 223,  70, 228], dtype=int64)
 array([180, 215, 131,  90, 132, 126,   6, 124, 210], dtype=int64)
 array([117,  30,  35, 103,  51,  63, 233], dtype=int64)
 array([ 19, 184, 178, 208, 182,  17], dtype=int64)
 array([ 15, 176, 213, 206, 196,  89,  22, 236], dtype=int64)
 array([246,  24,  82, 102,  39,  76], dtype=int64)
 array([106,  42,  40,  65, 237, 238], dtype=int64)
 array([149,  93, 137,  99, 181, 186,  34, 225], dtype=int64)
 array([ 27,  33, 144, 216, 173,  94,  11], dtype=int64)
 array([205, 166,  83, 202,  57,  26], dtype=int64)
 array([ 49,  75,  62, 232, 160, 155, 187, 235], dtype=int64)
 array([ 95,  53,  87, 199, 195,   5,  73,  67], dtype=int64)
 array([ 29, 146, 148, 152, 142, 133,  78], dtype=int64)
 array([212, 248, 172,  43, 101, 129, 185,  41,   4,  28], dtype=int64)
 array([214, 141, 234,  52,  55,  85], dtype=int64)
 array([ 60, 171, 221, 138, 183], dtype=int64)
 array([140, 177,  80, 240,  50], dtype=int64)
 array([192, 220, 204,  68,  45, 104, 217, 130], dtype=int64)
 array([ 72, 143,  81, 200, 231, 114,  61], dtype=int64)
 array([125, 239, 165, 201,  98], dtype=int64)
 array([112, 111, 190, 167, 134, 147,  54], dtype=int64)
 array([120, 161,  14, 245, 175, 108,  37], dtype=int64)
 array([227,  77, 244,  21,  44,  58, 153], dtype=int64)
 array([193, 179, 119,  64,  56,  84], dtype=int64)
 array([ 66, 151,  96, 243,   9], dtype=int64)
 array([203, 163, 107, 110,   1, 136], dtype=int64)
 array([145,  25, 168, 150,  74, 121,  88], dtype=int64)
 array([191, 139, 169, 211,  18, 197, 174, 189], dtype=int64)
 array([194, 241,   3, 159,  31, 219], dtype=int64)
 array([  7,  59, 158,  10, 156,  69, 123, 224], dtype=int64)
 array([ 16, 222,   8,  46, 162,  13], dtype=int64)
 array([ 97,  36,  47, 164, 127, 109], dtype=int64)
 array([188, 230, 100, 249, 207], dtype=int64)
 array([247,  86, 113,  38, 128,  71], dtype=int64)
 array([ 20,  12, 242, 226,  32, 118], dtype=int64)
 array([209, 157,  79, 229,  91], dtype=int64)
 array([198, 154], dtype=int64)]</t>
  </si>
  <si>
    <t>[array([136, 127, 249, 207, 164,  47], dtype=int64)
 array([ 67, 109, 119,  64, 173, 179,  98], dtype=int64)
 array([151,  66, 209,   5, 157,  73], dtype=int64)
 array([129,  54, 153, 216, 243,  96, 248,  71, 212], dtype=int64)
 array([224, 100, 189, 174, 197, 193,  13,   7], dtype=int64)
 array([ 61,  74, 150, 168,  25,  56,  84], dtype=int64)
 array([200, 210,  87, 195,  76, 199, 201,  17], dtype=int64)
 array([120, 230,  10, 162,  68,  45], dtype=int64)
 array([185,  41,   9, 121, 165,  43, 147], dtype=int64)
 array([220, 192,  26, 158, 104, 161, 114, 175, 111], dtype=int64)
 array([222, 229,  85, 242,  79], dtype=int64)
 array([123,  15,  69, 156,  46,   8,  59, 217], dtype=int64)
 array([238,  28, 101,  88, 134,  39,   4, 206], dtype=int64)
 array([190, 245, 128, 231,  14, 194,  27], dtype=int64)
 array([  1, 198,  38, 172,  81,  21,  44], dtype=int64)
 array([169,  11,  94, 233, 154,  18, 211,  99], dtype=int64)
 array([139,  52, 145,  91, 226,  32, 118,  55], dtype=int64)
 array([ 57, 159, 204,  37, 219,  31, 181], dtype=int64)
 array([ 50, 240, 102, 213, 176, 236,  48], dtype=int64)
 array([208, 163, 203,  58, 110,  86, 113,  20,  82], dtype=int64)
 array([234,  63,  51, 103,  35,  30], dtype=int64)
 array([117,  12,  36,   3, 241, 108,  83], dtype=int64)
 array([ 24, 196,  89,  22, 246,  78], dtype=int64)
 array([ 77, 247, 107,  70, 223], dtype=int64)
 array([183,  60, 171, 221, 138,  95], dtype=int64)
 array([ 72, 143, 167, 244, 228,  92,  90], dtype=int64)
 array([205, 166, 202,  97, 141, 112], dtype=int64)
 array([215, 131, 187, 155, 235, 142, 148, 152], dtype=int64)
 array([180,  16, 188, 133, 160, 232,  62, 126], dtype=int64)
 array([116, 237, 144,  33, 178], dtype=int64)
 array([ 80, 191, 177, 130, 214, 140], dtype=int64)
 array([227, 105,  93,  53, 149, 137, 135], dtype=int64)
 array([186,  34, 225,   6, 122,  29], dtype=int64)
 array([ 40, 106, 124, 115, 125], dtype=int64)
 array([218, 146,  23, 170,   2,  49,  75, 239], dtype=int64)
 array([ 65, 184, 182,  19, 132,  42], dtype=int64)]</t>
  </si>
  <si>
    <t>[array([106,  90,  42, 126,  92, 116,  16], dtype=int64)
 array([137, 149,  53,  93,  12, 219,  31], dtype=int64)
 array([222,  52, 221,  91,  61,  74, 231], dtype=int64)
 array([ 29, 122, 115, 124, 125, 239], dtype=int64)
 array([181,  30,  97, 141, 234,  35,  27], dtype=int64)
 array([180, 215, 131, 235, 187, 155, 142, 152, 146], dtype=int64)
 array([ 49,  75,   2, 148,  23, 176, 213, 108], dtype=int64)
 array([196,  22, 246,  78, 160, 133, 188], dtype=int64)
 array([ 39, 153, 134, 185, 232,  62, 144, 237], dtype=int64)
 array([ 80, 191, 130, 138,  32, 118], dtype=int64)
 array([111,  83, 205, 143, 167, 240, 236], dtype=int64)
 array([203,  58, 110,   1,  86, 113, 147, 223], dtype=int64)
 array([132,  19, 208, 163, 166, 105, 227, 214], dtype=int64)
 array([ 70, 107,  20,  82, 210, 104, 158], dtype=int64)
 array([ 40,  65, 190,  44,  21,  14, 238], dtype=int64)
 array([220, 192,  26,  36,  57, 194, 245, 128], dtype=int64)
 array([ 17, 198,  87, 195,  76, 209,   5, 151], dtype=int64)
 array([169,  72, 228, 244,  77,  24], dtype=int64)
 array([135, 186,  34, 225,   6, 184,  88], dtype=int64)
 array([ 60, 171, 183,  55, 226, 242], dtype=int64)
 array([206, 224, 217, 103,  63, 229,  79], dtype=int64)
 array([ 95, 112,  99, 161,  37,   7,  18, 211, 233], dtype=int64)
 array([ 59,   8, 172,  38,  81, 129, 212,  43], dtype=int64)
 array([ 45,  68, 123,  15,  69, 156,   3], dtype=int64)
 array([ 10, 230,  13, 174, 189, 197, 157], dtype=int64)
 array([140, 139, 177, 175, 114,  56, 162], dtype=int64)
 array([ 85,  11,  94, 154,  51, 119, 248], dtype=int64)
 array([101, 201, 243,  96,  25, 168,  73], dtype=int64)
 array([249, 207, 164, 136, 127, 109], dtype=int64)
 array([178,  33, 202, 117, 120,  46, 173], dtype=int64)
 array([89, 50, 48, 41, 54,  9], dtype=int64)
 array([170, 150,  98,  64, 193, 204], dtype=int64)
 array([200,  28, 165, 121,  71,   4], dtype=int64)
 array([216, 199,  66,  67, 241, 247, 145], dtype=int64)
 array([182, 102, 100, 179,  47], dtype=int64)
 array([218, 159,  84], dtype=int64)]</t>
  </si>
  <si>
    <t>[array([136, 127, 249, 207, 164,  47], dtype=int64)
 array([ 67, 109, 119,  64, 173, 179,  98, 158], dtype=int64)
 array([210, 151,  66, 209,   5, 157,  73], dtype=int64)
 array([ 54, 153, 216, 243,  96, 248,  71, 212, 121], dtype=int64)
 array([224, 100, 189, 174, 197, 193,  13,  45], dtype=int64)
 array([114,  61,  74, 150, 168,  25,  56,  84], dtype=int64)
 array([ 87, 195,  76, 199, 201, 165,  43], dtype=int64)
 array([ 46, 120, 230,  10, 162,  68,  59], dtype=int64)
 array([111, 231, 175, 161, 104,  26, 192, 220], dtype=int64)
 array([233, 123,  15,  69, 156, 242,  79], dtype=int64)
 array([236,  39, 134, 129,  41,   9, 185,  88, 101], dtype=int64)
 array([203, 198,  17, 200,  38, 128, 245,  14], dtype=int64)
 array([  3,  37,   7,   8, 217,  18, 211], dtype=int64)
 array([ 48,  20, 113, 147,  28, 238,  86, 107], dtype=int64)
 array([ 51, 154,  94,  11,  85, 229], dtype=int64)
 array([221, 145,  91, 226,  32, 118,  55, 191], dtype=int64)
 array([176, 213, 102,   4, 206, 240,  50], dtype=int64)
 array([181,  36,  57, 204, 159,  31, 219,  12], dtype=int64)
 array([ 70, 247, 110,   1,  58, 163, 244], dtype=int64)
 array([ 44,  21,  81, 172, 194, 108, 241, 205], dtype=int64)
 array([117,  35, 103,  63, 234, 222,  52], dtype=int64)
 array([246,  22,  89, 196,  82, 223,  92], dtype=int64)
 array([ 95, 183, 171,  60, 138, 130, 139], dtype=int64)
 array([ 27, 166,  83, 202,  30,  97,  99,  53], dtype=int64)
 array([ 80, 177, 169, 141, 112, 214], dtype=int64)
 array([143, 190, 167,  77, 228, 208], dtype=int64)
 array([142, 235, 155, 187, 131,  16, 188, 133], dtype=int64)
 array([218, 180, 215, 152, 148, 146,  23, 170], dtype=int64)
 array([144,  24, 237,  78,  62, 160, 232], dtype=int64)
 array([182,  72, 178,  33, 116], dtype=int64)
 array([ 19, 184, 227, 105,  93, 149], dtype=int64)
 array([135, 140, 137,  65], dtype=int64)
 array([186,  34, 225,   6, 122,  29], dtype=int64)
 array([106,  90,  42, 132, 126,  40], dtype=int64)
 array([  2,  49,  75, 239, 115, 124, 125], dtype=int64)]</t>
  </si>
  <si>
    <t>[array([125, 115, 124,  29, 239,  75,  49,   2], dtype=int64)
 array([132,  62, 232, 160, 163,  58,   1, 110, 244], dtype=int64)
 array([180,  23, 170, 238, 147, 178, 116,  92], dtype=int64)
 array([122, 218,  99, 117, 181,  65, 126,  40,  90], dtype=int64)
 array([236, 104, 162,  13, 168, 150,  74,  61], dtype=int64)
 array([215, 237, 144, 131, 187, 155, 169], dtype=int64)
 array([ 14, 194, 198, 200,  28, 201], dtype=int64)
 array([137, 140, 214, 130, 138, 145,  55], dtype=int64)
 array([235,  80, 191, 177, 171, 183, 223], dtype=int64)
 array([161, 114, 175, 220, 192,  26, 204, 159], dtype=int64)
 array([ 35, 226,  32, 118,  91,  52, 224], dtype=int64)
 array([106,  42, 135, 186,   6,  34], dtype=int64)
 array([225, 112, 166, 202,  83, 111, 108,   3, 210], dtype=int64)
 array([141, 234,  97, 151,   5, 209], dtype=int64)
 array([233,  11,  94,  51, 103,  60, 221,  15], dtype=int64)
 array([ 72, 196, 213,  50, 240,  89,  48], dtype=int64)
 array([ 95, 139, 143,  70, 247, 228,  33, 212], dtype=int64)
 array([227, 105,  93, 205,  17,  38, 245, 128], dtype=int64)
 array([113,  88,   9,  54,  82, 134,  41], dtype=int64)
 array([  4, 188, 133, 142, 152, 148, 146,  16, 185], dtype=int64)
 array([ 43, 101,  87, 199, 195,  76,  66, 248, 153], dtype=int64)
 array([ 53,  27, 184,  19, 203,  20,  57,  36,  67,  73], dtype=int64)
 array([ 7, 59,  8, 45, 37, 56, 47], dtype=int64)
 array([ 31, 219, 217, 100, 189, 174, 197, 193], dtype=int64)
 array([ 30, 154, 123,  69, 156,  10, 241], dtype=int64)
 array([ 81, 172,  86, 164,  68, 211,  18,  12], dtype=int64)
 array([ 79, 242,  85, 229,  63], dtype=int64)
 array([149, 231,  84,  25,  39,  22], dtype=int64)
 array([206, 109, 127, 136, 173, 119,  64], dtype=int64)
 array([ 78,  24, 176, 102, 129, 243], dtype=int64)
 array([182, 165, 121,  71,  96, 207], dtype=int64)
 array([107, 216,  98, 179, 230, 249], dtype=int64)
 array([208, 167,  44, 158,  46, 120, 157], dtype=int64)
 array([246,  77, 190,  21, 222], dtype=int64)]</t>
  </si>
  <si>
    <t>[array([136, 127, 249, 207, 164,  47, 168], dtype=int64)
 array([ 61,  25, 109, 119,  64, 173, 179,  98], dtype=int64)
 array([151,  66, 209,   5, 157,  73,  67], dtype=int64)
 array([185,  54, 153, 216, 243,  96, 248,  71, 212, 121], dtype=int64)
 array([100, 189, 174, 197, 193,  13, 162], dtype=int64)
 array([210,  87, 195,  76, 199, 201, 165,  43], dtype=int64)
 array([114,  84,  56, 150,  74, 161, 175,  36], dtype=int64)
 array([ 46, 120, 230,  10,  68,  45, 158, 104], dtype=int64)
 array([ 52, 222, 229,  85, 242,  79], dtype=int64)
 array([123, 156,  69,  15, 224,   8,  59,   7, 217], dtype=int64)
 array([  4,  39, 134,   9,  41, 129,  88, 101, 147], dtype=int64)
 array([ 37, 220, 192,  26, 204, 159,  57], dtype=int64)
 array([ 44,  21,  81, 245, 128, 231,  14, 194], dtype=int64)
 array([172,  38, 200,  17, 198,  28, 238], dtype=int64)
 array([ 51,  11,  94, 233, 154,  18, 211,  99], dtype=int64)
 array([221, 145,  91, 226,  32, 118,  55, 171], dtype=int64)
 array([ 48, 236, 176, 213, 102, 206, 240,  50], dtype=int64)
 array([ 97,  35, 103,  63, 234, 141], dtype=int64)
 array([ 24, 196,  89,  22, 246,  78,  62], dtype=int64)
 array([ 82,  20, 113,  86, 110,   1,  58, 203, 163], dtype=int64)
 array([112,  30,  12,  31, 219,   3, 241, 108, 111], dtype=int64)
 array([208,  77, 247, 107,  70, 223], dtype=int64)
 array([214, 117, 181, 202,  83, 166, 205,  27], dtype=int64)
 array([177, 183,  60, 138, 130, 169, 139], dtype=int64)
 array([ 72, 143, 190, 167, 244, 228], dtype=int64)
 array([116, 237, 144,  33, 178,  92], dtype=int64)
 array([142, 235, 155, 187, 131,  16, 188, 133], dtype=int64)
 array([170,  23, 146, 148, 152, 215, 160, 232, 180], dtype=int64)
 array([ 40,  65, 227, 105,  93,  53, 149], dtype=int64)
 array([137, 140,  95, 191,  80,  34, 225,   6], dtype=int64)
 array([135, 186, 122,  29, 125], dtype=int64)
 array([106, 218,   2,  49,  75, 239, 115, 124], dtype=int64)
 array([184, 182,  19, 126, 132,  42,  90], dtype=int64)]</t>
  </si>
  <si>
    <t>[array([ 89,  70, 247, 107,   1,  58], dtype=int64)
 array([137, 149, 227, 105, 184,  19,  48], dtype=int64)
 array([104,  59,   8,  46, 120, 224, 156,  69], dtype=int64)
 array([200, 210,  87, 199, 201, 212,  71, 113], dtype=int64)
 array([106,  29, 122, 239,  75,  49, 131, 235], dtype=int64)
 array([145,  55, 221, 229, 242,  79, 236, 173], dtype=int64)
 array([ 40,  90,  42, 132, 126,  92, 208,  72,  73], dtype=int64)
 array([ 86, 101,  28,  56,  25, 150,  74], dtype=int64)
 array([133, 188,  16, 180, 218, 115, 124, 186,  95], dtype=int64)
 array([ 65, 182, 178, 116,  33,  62,  15], dtype=int64)
 array([215, 146, 152, 148,  36, 117, 181, 166, 205], dtype=int64)
 array([177, 191, 139, 130, 183, 141, 169, 103], dtype=int64)
 array([ 43, 165, 121, 248, 243,  96,  17,  81], dtype=int64)
 array([111,  60, 171, 138, 142, 187, 155], dtype=int64)
 array([ 80,  99, 202,  83,   3, 159, 220], dtype=int64)
 array([ 51, 234,  52, 217,  30,  97, 112,  35], dtype=int64)
 array([ 53,  93,  26, 192, 158, 162,  13,  61], dtype=int64)
 array([154, 233,  94,  11,  63, 118, 226], dtype=int64)
 array([228, 244, 163, 203,  77,  76, 134, 129, 185], dtype=int64)
 array([135, 214, 223, 237,  78, 246,  88], dtype=int64)
 array([125,   6, 225,  34,  39,   4,  54, 167], dtype=int64)
 array([ 82, 176, 206,  50,  22, 196, 102], dtype=int64)
 array([207, 249,  64, 119, 136, 127], dtype=int64)
 array([ 98, 193, 197, 219,  31,   7,  18, 211], dtype=int64)
 array([ 91, 222,  85,  10, 230,  45,  37], dtype=int64)
 array([ 12, 170,   2,  27, 108, 241,  57, 216, 147,  20], dtype=int64)
 array([ 23, 140, 168, 157,  67,  84,  47], dtype=int64)
 array([172, 245, 128, 231, 161, 114, 175, 194,  14], dtype=int64)
 array([232, 160, 238, 198, 110,  44, 190, 143], dtype=int64)
 array([240, 209,   5, 109, 179, 174, 189], dtype=int64)
 array([ 32,  21,  38, 195,  24, 144], dtype=int64)
 array([123, 213,  41,   9, 151,  66, 153], dtype=int64)
 array([164, 100,  68, 204], dtype=int64)]</t>
  </si>
  <si>
    <t>[array([109, 136, 127, 249, 207, 164,  47], dtype=int64)
 array([  9,  54, 153, 216, 243,  96, 248,  71, 212], dtype=int64)
 array([ 98, 179, 119,  64, 173, 197, 174, 189,  10], dtype=int64)
 array([114,  61,  74, 150, 168,  25,  56,  84,  67], dtype=int64)
 array([ 73, 157,   5, 209,  66, 151,  76, 195], dtype=int64)
 array([217, 230, 100, 193,  13, 162,  68], dtype=int64)
 array([ 37,  59,  45, 158, 104, 161, 175, 108], dtype=int64)
 array([123, 156,  69,  15, 224, 120,  46,   8,   7], dtype=int64)
 array([210,  87, 199, 201, 165, 121,  88, 101], dtype=int64)
 array([  1, 198,  17, 200,  38, 172,  81,  21], dtype=int64)
 array([ 36,  57, 220, 192,  26, 204, 159, 241, 111], dtype=int64)
 array([229,  85, 242,  79,  11,  94], dtype=int64)
 array([208,  44, 245, 128, 231,  14, 194, 190], dtype=int64)
 array([  4,  39, 134, 129,  41, 185,  43,  28, 147], dtype=int64)
 array([228, 163, 203,  58, 110,  86, 238, 113,  20,  82], dtype=int64)
 array([103,  51, 233, 154,  18, 211, 219,  31], dtype=int64)
 array([ 48, 236, 176, 213, 102, 206, 240,  50], dtype=int64)
 array([237,  24, 196,  89,  22, 246,  78], dtype=int64)
 array([ 55, 118,  32, 226,  91, 145,  52, 222, 139], dtype=int64)
 array([169, 141, 234,  63,  12,  35,  30], dtype=int64)
 array([244,  77, 247, 107,  70, 223], dtype=int64)
 array([ 93, 166,  83,   3, 202, 181, 117,  97,  99, 112], dtype=int64)
 array([183,  60, 171, 221, 138, 130], dtype=int64)
 array([182,  72, 167, 143, 205,  27, 105], dtype=int64)
 array([152, 142, 235, 155, 187, 131,  16, 188, 133], dtype=int64)
 array([126, 116, 144,  33, 178,  92], dtype=int64)
 array([180,  62, 160, 232, 215, 148, 146,  23, 170,   2], dtype=int64)
 array([ 80, 177, 191,  95, 140, 214,  53], dtype=int64)
 array([137, 149, 227, 184,  19,  65], dtype=int64)
 array([135, 186,  34, 225,   6, 122,  29], dtype=int64)
 array([106, 218,  49,  75, 239, 115, 124, 125], dtype=int64)
 array([ 40, 132,  42,  90], dtype=int64)]</t>
  </si>
  <si>
    <t>[array([ 90,  23, 188,  62, 144,  24,  82], dtype=int64)
 array([141, 117, 181, 166, 138, 221,  52, 145,  55,  15], dtype=int64)
 array([125,  75, 239, 115, 124,  29, 122,   2], dtype=int64)
 array([ 48, 176, 206,  41,  71, 216,  54, 153, 159], dtype=int64)
 array([ 42,  40,  65, 149,  53, 119,  64, 173], dtype=int64)
 array([218, 180, 196,  22,  39, 236,  16, 131, 215, 133, 160], dtype=int64)
 array([ 72, 191,  95, 137, 139, 235, 106, 132, 205], dtype=int64)
 array([ 49,  93, 233,  80,  34, 225,   6, 140, 186], dtype=int64)
 array([228,  77, 163,  58, 168, 143, 190, 182], dtype=int64)
 array([ 97,  35,  63,  51, 103, 234,   7, 217], dtype=int64)
 array([178, 116, 214, 183, 171,  60], dtype=int64)
 array([130,  91, 229, 154, 198, 210, 189, 174], dtype=int64)
 array([135, 170,  10, 230, 100, 193, 179], dtype=int64)
 array([ 83, 108, 241,   3,  36,  57,  26, 175, 114], dtype=int64)
 array([112,  30, 211,  18, 169,  32, 118, 226, 248], dtype=int64)
 array([126, 244, 110,   1, 238, 147,  70], dtype=int64)
 array([219,  31,  37, 192,  84,  56,  25], dtype=int64)
 array([136, 164,  66, 151, 209,   5,  67,  73], dtype=int64)
 array([194,  14, 231, 128, 245, 101,  43, 165], dtype=int64)
 array([208,  92, 237,  78, 232,  89,  50, 240], dtype=int64)
 array([156,  69, 224,  79,  11,  94,  99,  44, 172], dtype=int64)
 array([184,  19,  21,  81,  38, 200, 185,  17], dtype=int64)
 array([123, 120,  59, 220, 202,  27, 167, 107], dtype=int64)
 array([ 20, 113,  86, 223, 102, 246,  33, 142], dtype=int64)
 array([146, 152, 148, 158, 104, 161,  68, 162], dtype=int64)
 array([227, 105, 204,  45, 197,  98, 109, 127], dtype=int64)
 array([111,  28, 212, 201,  87,  88, 121, 129,   4], dtype=int64)
 array([ 13,  46, 242,  85, 222,  74, 150], dtype=int64)
 array([199, 195,  76, 157, 249, 207,  47,  61], dtype=int64)
 array([155, 187, 247,   8,  12, 177], dtype=int64)
 array([203, 213, 134,   9, 243,  96], dtype=int64)]</t>
  </si>
  <si>
    <t>[array([ 99, 109, 136, 127, 249, 207, 164,  47], dtype=int64)
 array([185,   9,  54, 153, 216, 243,  96, 248,  71, 212], dtype=int64)
 array([ 98, 179, 119,  64, 173, 197, 174, 189,  10, 217], dtype=int64)
 array([114,  61,  74, 150, 168,  25,  56,  84,  67], dtype=int64)
 array([ 73, 157,   5, 209,  66, 151,  76, 195, 210], dtype=int64)
 array([ 46, 230, 100, 193,  13, 162,  68], dtype=int64)
 array([211, 123, 156,  69,  15, 224, 120,   8,   7], dtype=int64)
 array([ 37,  59,  45, 158, 104, 161, 175, 231], dtype=int64)
 array([129,  41, 121, 165, 201, 199,  87], dtype=int64)
 array([238, 147,  28,  43, 101,  88, 134,  39,   4, 206], dtype=int64)
 array([  3,  36,  57, 220, 192,  26, 204, 159, 241], dtype=int64)
 array([229,  85, 242,  79,  11,  94, 233], dtype=int64)
 array([ 58, 198,  17, 200,  38, 128, 245,  14, 194], dtype=int64)
 array([ 63,  51, 154,  18, 219,  31,  12], dtype=int64)
 array([ 89,  50, 240, 102, 213, 176, 236], dtype=int64)
 array([ 48,  20, 113,  86, 110,   1, 172,  81,  21,  44], dtype=int64)
 array([ 55, 118,  32, 226,  91, 145,  52, 222, 112], dtype=int64)
 array([237, 144,  24, 196,  22, 246,  78], dtype=int64)
 array([183,  60, 171, 221, 138, 130, 139], dtype=int64)
 array([203, 163, 107, 247,  70,  82, 223], dtype=int64)
 array([ 19, 182,  72, 244,  77, 228, 208], dtype=int64)
 array([143, 167, 190, 108, 111,  83, 202], dtype=int64)
 array([169, 141, 234, 103,  35,  30,  97, 117, 181], dtype=int64)
 array([ 40, 227, 105,  27, 205, 166, 214, 140], dtype=int64)
 array([148, 142, 235, 155, 187, 131,  16, 188, 133], dtype=int64)
 array([ 92, 178,  33, 116, 126, 132,  42,  90], dtype=int64)
 array([218, 180,  62, 160, 232, 215, 152, 146,  23, 170], dtype=int64)
 array([ 65, 184,  93,  53, 149, 137, 135], dtype=int64)
 array([ 95, 191, 177,  80,  34, 225,   6, 186], dtype=int64)
 array([115, 124,  29, 122, 239,  75,  49,   2], dtype=int64)
 array([125, 106], dtype=int64)]</t>
  </si>
  <si>
    <t>[array([ 92, 126, 132, 180,  23, 170,  75,  49, 185, 116], dtype=int64)
 array([235, 155, 187, 142,  62, 232, 160, 215, 214,  15], dtype=int64)
 array([218, 146, 148, 152,   1,  50,   4, 134], dtype=int64)
 array([248, 212, 161,  76, 209,  26, 192, 159, 204, 175], dtype=int64)
 array([137, 140, 138,  52, 222,  51, 130,  55], dtype=int64)
 array([106, 124, 115, 125, 112, 169,  35, 117,  97], dtype=int64)
 array([164,  47, 114, 195,  66, 104,   8,  46, 120], dtype=int64)
 array([196,  41, 216, 243,   3, 241, 108, 190, 143], dtype=int64)
 array([ 65, 184, 227, 105,  53,  40,  90,  42], dtype=int64)
 array([110,  44, 245, 128,  86,  82, 223, 153, 165], dtype=int64)
 array([149,  19, 228, 244, 163, 107, 205, 166], dtype=int64)
 array([ 80,  91,  79, 233, 154,  18, 211, 217], dtype=int64)
 array([121,  88, 101,  43, 238, 147, 113, 213, 102,  39], dtype=int64)
 array([  2, 122, 131, 188, 133,  16, 167,  27,  83], dtype=int64)
 array([191, 177,  60, 171, 221, 145, 229,  61], dtype=int64)
 array([182,  72, 208,  77, 247,  70, 111], dtype=int64)
 array([ 14, 231, 198,  38, 210, 200,  59,  68], dtype=int64)
 array([ 21,  17,  28,  71,  89,  22, 246], dtype=int64)
 array([173, 100, 127, 136, 168, 109, 207, 249], dtype=int64)
 array([186,  34, 225,   6,  56,  74,  25, 157], dtype=int64)
 array([ 58,  81, 194, 203, 172,  63, 103,  11,  94, 181], dtype=int64)
 array([183, 139,  45, 162,  13, 193,  98,   7], dtype=int64)
 array([ 33, 176,  95,  99,  30, 220,  57,  36, 202,  93], dtype=int64)
 array([239,  29, 144, 237,  48, 236, 206, 240], dtype=int64)
 array([ 78,  24, 150,  64, 197, 156,  69], dtype=int64)
 array([123, 230,  10, 158,  37, 219,  31,  12], dtype=int64)
 array([234, 224, 242,  32, 118, 226,  85, 174], dtype=int64)
 array([201, 199,  87,  67,  84, 179, 119], dtype=int64)
 array([135,  20, 129,  54,   9,  96,   5,  73], dtype=int64)
 array([178, 151, 189, 141], dtype=int64)]</t>
  </si>
  <si>
    <t>[array([109, 136, 127, 249, 207, 164,  47, 168], dtype=int64)
 array([ 41,   9,  54, 153, 216, 243,  96, 248,  71, 212], dtype=int64)
 array([193,  98, 179, 119,  64, 173, 197, 174, 189], dtype=int64)
 array([ 67,  73, 157,   5, 209,  66, 151,  76, 195], dtype=int64)
 array([114,  84,  56,  25, 150,  74,  61, 161, 175], dtype=int64)
 array([ 45,  68, 162,  13,  10, 230, 100, 224], dtype=int64)
 array([ 37, 220, 192, 158, 104,  26, 204, 159], dtype=int64)
 array([200, 210,  87, 199, 201, 165, 121,  88], dtype=int64)
 array([123,  15,  69, 156, 120,  46,   8,  59,   7, 217], dtype=int64)
 array([ 48,   4,  39, 134, 129, 185, 101,  43,  28, 147, 238], dtype=int64)
 array([110,   1, 198,  17,  38, 172,  81,  21,  44], dtype=int64)
 array([229,  85, 242,  79,  11,  94, 233, 112], dtype=int64)
 array([236, 176, 213, 102, 206, 240,  50,  89], dtype=int64)
 array([228, 247, 107,  86, 113,  20,  82, 223], dtype=int64)
 array([169,  51, 154,  18, 211, 219,  31,  57,  36], dtype=int64)
 array([ 99,  30,  35,  12, 103,  63, 234, 141], dtype=int64)
 array([111, 245, 128, 231,  14, 194, 108, 241,   3, 166], dtype=int64)
 array([221,  55, 118,  32, 226,  91, 145,  52, 222], dtype=int64)
 array([ 72,  70,  24, 196,  22, 246,  78], dtype=int64)
 array([244,  77, 163,  58, 203, 167, 190, 143,  27], dtype=int64)
 array([191, 177, 183, 171,  60, 138, 130, 139], dtype=int64)
 array([214,  97, 117, 181, 202,  83, 205, 105], dtype=int64)
 array([148, 142, 235, 155, 187, 131,  16, 188, 133], dtype=int64)
 array([106, 218, 180, 215, 152, 146,  23, 170,   2], dtype=int64)
 array([ 90,  42, 132, 126,  92, 208, 182,  19,  40], dtype=int64)
 array([116, 178,  33, 144, 237,  62, 160, 232], dtype=int64)
 array([ 65, 184, 227,  93,  53, 149, 135], dtype=int64)
 array([137, 140,  95,  80,  34, 225,   6, 186], dtype=int64)
 array([115, 124,  49,  75, 239, 122,  29, 125], dtype=int64)]</t>
  </si>
  <si>
    <t>[array([106,  90,  65, 140,  95, 186, 225,   6, 137], dtype=int64)
 array([135,  29, 239,  75,  49, 170, 218, 180], dtype=int64)
 array([ 85, 242,  11,  94, 154, 112, 117,   3, 241], dtype=int64)
 array([139, 177, 191, 169, 141, 130,  55, 145,  15, 214,  52], dtype=int64)
 array([128,  70, 236, 244, 228, 163,  58, 110,   1, 196], dtype=int64)
 array([205, 227, 105,  27,  72, 210, 111,  51,  63], dtype=int64)
 array([  2, 122, 131, 187, 155, 235, 133, 188, 215], dtype=int64)
 array([125, 124, 115,  44, 108, 190, 167,  59, 220], dtype=int64)
 array([ 99, 156,  69, 123,  73,  84,  56, 150, 168, 197], dtype=int64)
 array([160, 232,  62,  78,  24, 246,  23, 146, 142, 245, 181], dtype=int64)
 array([ 40,  42, 132, 178, 223,  46, 120, 217,   8], dtype=int64)
 array([116,  33, 208,  19, 184,  93, 149,  53, 147], dtype=int64)
 array([ 96, 201,  87, 199, 151,  66, 209], dtype=int64)
 array([ 92, 126, 102,  48,  86,  20, 129, 134,  39, 212], dtype=int64)
 array([107, 247,  77, 203, 143, 172, 233, 189, 174], dtype=int64)
 array([ 30,  97, 103,  12, 219,  37,   4, 234], dtype=int64)
 array([222, 138, 221, 194,  14, 231, 175,  61], dtype=int64)
 array([ 22,  89,  50, 240,  43, 165,  82], dtype=int64)
 array([113, 185,  54,   9,  41,  88,  28,  17, 200], dtype=int64)
 array([182, 238, 121, 195,   5,  67,  38, 198], dtype=int64)
 array([ 57, 249, 207,  64, 119, 127, 136, 164], dtype=int64)
 array([ 47, 109, 179, 173,  10, 230, 224, 100, 193], dtype=int64)
 array([216,  76,  98, 114, 104, 158,  45,  68, 162,  74], dtype=int64)
 array([ 81,  21,  13, 192, 204, 159, 202, 161], dtype=int64)
 array([148, 152,  16, 237, 176, 213, 118,  32], dtype=int64)
 array([ 34,  35, 211,  18, 229,  83, 206], dtype=int64)
 array([ 60, 171, 183,  80, 166,  31,   7,  91], dtype=int64)
 array([226, 248, 101,  71, 153, 157,  25,  36,  79], dtype=int64)
 array([144, 243,  26], dtype=int64)]</t>
  </si>
  <si>
    <t>[array([109, 136, 127, 249, 207, 164,  47, 168,  61], dtype=int64)
 array([185,  41,   9,  54, 153, 216, 243,  96, 248,  71, 212], dtype=int64)
 array([193,  98, 179, 119,  64, 173, 197, 174, 189,  10], dtype=int64)
 array([ 67,  73, 157,   5, 209,  66, 151,  76, 195, 210], dtype=int64)
 array([ 59,  45,  68, 162,  13, 230, 100, 224], dtype=int64)
 array([200,  87, 199, 201, 165, 121,  88, 101], dtype=int64)
 array([114,  84,  56,  25, 150,  74, 161, 104, 158], dtype=int64)
 array([ 18, 123,  15,  69, 156, 120,  46,   8,   7, 217], dtype=int64)
 array([ 58, 110,   1, 198,  17,  38, 172,  81,  21,  44], dtype=int64)
 array([229,  85, 242,  79,  11,  94, 233, 103], dtype=int64)
 array([206,   4,  39, 134, 129,  43,  28, 147, 238, 113], dtype=int64)
 array([ 35,  12, 211, 154,  51,  63, 234, 169], dtype=int64)
 array([159, 204,  26, 192, 220,  37, 219,  31], dtype=int64)
 array([194,  14, 245, 128, 231, 175,  57,  36,   3, 166], dtype=int64)
 array([ 89,  50, 240, 102, 213, 176, 236,  20], dtype=int64)
 array([221,  55, 118,  32, 226,  91, 145,  52, 222, 139], dtype=int64)
 array([246,  22, 196,  48,  82,  86, 107, 247,  92], dtype=int64)
 array([244, 163, 203, 167, 190, 111, 108, 241,  83], dtype=int64)
 array([144,  24, 223,  70,  77, 228, 208], dtype=int64)
 array([130, 183, 171,  60, 138, 141, 112,  53], dtype=int64)
 array([152, 148, 142, 235, 155, 187, 131,  16, 188, 133], dtype=int64)
 array([116, 178,  33, 237,  78,  62, 160, 232, 215], dtype=int64)
 array([ 99,  97,  30, 202, 181, 117, 205, 143,  72], dtype=int64)
 array([184,  19, 182,  27, 105, 227,  93, 149], dtype=int64)
 array([214, 140,  95, 191, 177,  80,  34, 225, 186], dtype=int64)
 array([218, 180, 146,  23, 170,   2,  49,  75, 239], dtype=int64)
 array([135,   6, 122,  29, 124, 115, 125], dtype=int64)
 array([106,  90,  42, 132, 126,  40,  65, 137], dtype=int64)]</t>
  </si>
  <si>
    <t>[array([131, 169,  35, 112, 202,  58, 203, 163,  21,  44, 205,  92],
       dtype=int64)
 array([106,  29, 122, 116, 178, 208,  72], dtype=int64)
 array([ 40,  65,  93, 107, 247,  70, 223,  22], dtype=int64)
 array([184, 227, 105,  27,  17, 198, 210, 192, 220,  26], dtype=int64)
 array([108,  36,  57, 154,  99, 234, 103, 233,  51,  63], dtype=int64)
 array([  6, 186,  34, 140,  75,  49, 239, 135, 225], dtype=int64)
 array([170,   2,  90, 215, 155, 187,  23, 132, 126], dtype=int64)
 array([149,  53, 137, 177, 191,  80, 101, 102, 206], dtype=int64)
 array([125, 221, 118,  32, 242,  15, 123,  69, 142], dtype=int64)
 array([ 18, 138, 229,  85,  79,  91, 139, 130], dtype=int64)
 array([ 94,  11,  24, 147, 134, 232, 160,  62,  33], dtype=int64)
 array([143,  16, 133, 188, 235, 240,  89,  39, 121], dtype=int64)
 array([176, 129, 185, 165,  43,  28,   1, 213], dtype=int64)
 array([236,  48, 195, 151,  66,  38, 172, 217,  20,  86, 238], dtype=int64)
 array([241,  31, 219, 222,  52, 145,  60, 171, 181, 166], dtype=int64)
 array([128, 175, 114,  25, 150,  74,  61,  84,  56,  73, 168], dtype=int64)
 array([ 97,   3, 159, 173, 197, 189, 174,  98,  12], dtype=int64)
 array([218, 146, 152, 148, 180, 214,  83,  10, 100], dtype=int64)
 array([228,  77, 158, 111, 117,  67, 144, 167, 244], dtype=int64)
 array([ 50,   4,  71, 212, 201, 199, 209,   5,  88], dtype=int64)
 array([ 95, 141,  30,  59, 162, 161,  37,  46, 224], dtype=int64)
 array([ 41,   9,  54,  78, 237, 246, 196, 190], dtype=int64)
 array([183,  55,   8,  45,  68, 120, 230,  13], dtype=int64)
 array([115, 124, 249,  64, 119, 179, 193, 109,  76], dtype=int64)
 array([248, 153, 127, 207, 136, 164, 211,  42,  19, 226], dtype=int64)
 array([194, 245, 200,  87, 216,  47,  82, 110,  81], dtype=int64)
 array([204, 104, 156,   7, 231,  14, 113, 157], dtype=int64)
 array([182, 243,  96], dtype=int64)]</t>
  </si>
  <si>
    <t>[array([109, 136, 127, 249, 207, 164,  47, 168,  61, 114], dtype=int64)
 array([129,  41,   9,  54, 153, 216, 243,  96, 248,  71, 212], dtype=int64)
 array([193,  98, 179, 119,  64, 173, 197, 174, 189,  10, 217], dtype=int64)
 array([ 67,  73, 157,   5, 209,  66, 151,  76, 195, 210], dtype=int64)
 array([181,  59,  45,  68, 162,  13, 230, 100, 224], dtype=int64)
 array([ 17, 200,  87, 199, 201, 165, 121,  88, 101], dtype=int64)
 array([175,  84,  56,  25, 150,  74, 161, 104, 158], dtype=int64)
 array([ 18, 123,  15,  69, 156, 120,  46,   8,   7, 117], dtype=int64)
 array([229,  85, 242,  79,  11,  94, 233,  51], dtype=int64)
 array([102, 206,   4,  39, 134, 185,  43,  28, 147, 238,  58], dtype=int64)
 array([ 57, 159, 204,  26, 192, 220,  37, 219,  31], dtype=int64)
 array([194,  14, 231, 128, 245, 198,  38, 172,  81,  44], dtype=int64)
 array([ 48, 176, 213, 236,  20, 113,  86, 110,   1,  21], dtype=int64)
 array([ 55, 118,  32, 226,  91, 145,  52, 222, 234, 169], dtype=int64)
 array([103,  63, 154, 211,  12,  36,   3, 241, 108], dtype=int64)
 array([130, 183,  60, 171, 221, 138, 141, 112], dtype=int64)
 array([ 27, 111, 190, 167, 203, 163, 107, 247,  70], dtype=int64)
 array([246,  22,  89,  50, 240, 196,  82, 223], dtype=int64)
 array([ 19, 182,  72, 143, 244,  77, 228, 208], dtype=int64)
 array([ 99,  97,  35,  30, 202,  83, 166, 205, 105], dtype=int64)
 array([152, 148, 142, 235, 155, 187, 131,  16, 188, 133], dtype=int64)
 array([ 92,  33, 144,  24, 237,  78,  62, 160, 232], dtype=int64)
 array([ 95,  80, 191, 177, 139, 214, 140, 137,  65], dtype=int64)
 array([126, 116, 178, 184, 227,  93,  53, 149], dtype=int64)
 array([218, 180, 215, 146,  23, 170,   2,  49,  75, 239], dtype=int64)
 array([ 40, 132,  42,  90, 106, 125], dtype=int64)
 array([135, 186,  34, 225,   6, 122,  29, 124, 115], dtype=int64)]</t>
  </si>
  <si>
    <t>[array([139, 112,  35, 234,  63, 103,  99,  97, 169, 117,  30], dtype=int64)
 array([122,  29,   6, 225,  34,  80, 191, 177,  95, 236], dtype=int64)
 array([126, 132,  65, 149,  53, 137, 140, 130, 161], dtype=int64)
 array([228,  77, 247,  70,  27, 227, 105,  93, 203, 163], dtype=int64)
 array([239,  49,  75, 190, 167,  58,  81, 194, 245, 128], dtype=int64)
 array([106, 218, 170,   2, 152, 226, 145, 141,  83], dtype=int64)
 array([ 40,  90,  42, 180, 215,  16, 133, 188, 142, 129,  86], dtype=int64)
 array([159, 204, 220,  57,   3, 241, 108,  73,   9,  41, 185], dtype=int64)
 array([115, 124, 146, 135, 125, 235, 187, 155, 131, 148], dtype=int64)
 array([162,  68,  45, 158, 104,  98,  13, 189, 174], dtype=int64)
 array([144,  24, 147, 113, 238,  21,   1, 100,  15], dtype=int64)
 array([ 25,  47, 109, 249,  64, 119, 207, 179], dtype=int64)
 array([181,   7, 242,  85, 229,  91,  55, 183, 171], dtype=int64)
 array([ 11, 233, 154, 211,  18, 219,  31,  37], dtype=int64)
 array([ 67, 199,  87, 201, 213,  39,   4,  88, 101,  43, 210], dtype=int64)
 array([182, 208, 223, 196, 176, 102, 206,  48,  82], dtype=int64)
 array([212,  54, 224, 123,  69, 156, 217,   8,  59,  46, 120], dtype=int64)
 array([ 33, 107,  20,  89,  22, 246,  78, 153,  76], dtype=int64)
 array([116,  23, 160,  62, 232, 237, 240,  50,  71,  17], dtype=int64)
 array([198, 231, 114,  61,  74, 150,  32, 118, 186], dtype=int64)
 array([202, 205, 214, 166, 110, 143, 178,  92], dtype=int64)
 array([ 60,  52, 222,  26, 168,   5,  38,  14], dtype=int64)
 array([134, 121,  28,  56, 157,  66, 151, 195], dtype=int64)
 array([ 19,  72, 111, 172, 200, 248, 209, 164, 127, 136,  10], dtype=int64)
 array([ 51,  12, 165, 173, 197, 193, 230, 192, 175], dtype=int64)
 array([184, 244,  44,  36,  94, 138,  96, 243, 216], dtype=int64)
 array([221,  79,  84], dtype=int64)]</t>
  </si>
  <si>
    <t>[array([109, 136, 127, 249, 207, 164,  47, 168,  74], dtype=int64)
 array([ 41,   9,  54, 153, 216, 243,  96, 248,  71, 212, 121], dtype=int64)
 array([ 13, 193,  98, 179, 119,  64, 173, 197, 174, 189], dtype=int64)
 array([ 67,  73, 157,   5, 209,  66, 151,  76, 195, 200], dtype=int64)
 array([238,  28,  43, 165, 201, 199,  87, 210,  17], dtype=int64)
 array([ 68, 162, 230,  10, 100, 224,  15,  69, 156, 233], dtype=int64)
 array([ 99,  18, 123, 120,  46,   8,  59,   7, 217,  37,  57], dtype=int64)
 array([111, 114,  84,  56,  25, 150,  61, 161, 104, 158,  45], dtype=int64)
 array([213, 102, 206,   4,  39, 134, 129, 185,  88, 101, 147, 113],
       dtype=int64)
 array([229,  85, 242,  79,  11,  94, 154, 169], dtype=int64)
 array([167, 190, 194, 198,  38, 172,  81,  21,  44], dtype=int64)
 array([159, 204,  26, 192, 220, 175, 231, 128, 245,  14], dtype=int64)
 array([ 24, 196, 240,  50,  89,  22, 246,  78,  90], dtype=int64)
 array([141, 234,  63,  51, 103,  35,  30,  97], dtype=int64)
 array([117,  12, 211, 219,  31,  36,   3, 241, 108,  83], dtype=int64)
 array([ 82,  48, 176, 236,  20,  86, 110,   1,  58, 203, 163, 208],
       dtype=int64)
 array([171, 221,  55, 118,  32, 226,  91, 145,  52, 222], dtype=int64)
 array([228, 244,  77, 247, 107,  70, 223,  92], dtype=int64)
 array([ 95,  80, 191, 177, 183,  60, 138, 130, 139], dtype=int64)
 array([152, 148, 142, 235, 155, 187, 131,  16, 188, 133, 160], dtype=int64)
 array([214, 112, 181, 202, 166, 205, 143,  72, 182], dtype=int64)
 array([116, 178,  33, 144, 237,  62, 232, 215, 180], dtype=int64)
 array([137, 140, 186,  34, 225,   6, 122,  29], dtype=int64)
 array([125, 124, 115, 239,  75,  49,   2, 170,  23, 146, 218], dtype=int64)
 array([149,  53,  93, 227, 105,  27, 184,  19, 126, 132], dtype=int64)
 array([106,  42,  40,  65, 135], dtype=int64)]</t>
  </si>
  <si>
    <t>[array([ 29, 122, 124, 115, 239,  75,  49, 170, 131, 135], dtype=int64)
 array([106,   6, 186, 225,  34,  95,  80, 105, 149,  53], dtype=int64)
 array([ 90, 132, 116, 144, 237, 218, 214, 212, 201, 210], dtype=int64)
 array([117, 181, 166, 205,  27, 184,  19,  93, 227, 236, 111, 108],
       dtype=int64)
 array([ 74,  25, 109, 204,  26, 104, 158, 175, 157], dtype=int64)
 array([221, 203,  58, 110,  17, 198, 147, 113,  82,  24,  16], dtype=int64)
 array([ 98, 179, 173,  36,  10,  68, 162, 174, 189, 197], dtype=int64)
 array([ 99, 222,  52, 234, 191,  35, 139, 140, 137, 125], dtype=int64)
 array([217,   7, 216,  88, 129, 185,  41,  15,  57, 220, 192, 159,  45,
        153], dtype=int64)
 array([ 51,  63, 103, 169, 112, 224, 123, 100, 247, 107], dtype=int64)
 array([182, 167,  44,  79,  85, 229, 242, 226], dtype=int64)
 array([ 65,  40, 126,  92,  78,  62, 232, 160, 215, 180, 133], dtype=int64)
 array([223,  70,  77, 163,   1,  86, 213, 176, 114], dtype=int64)
 array([143, 208,  33, 178, 142, 235, 187, 155, 188], dtype=int64)
 array([177,  60, 171, 183, 145,  55, 118,  32], dtype=int64)
 array([ 89,  22, 196, 206,  48, 102,  39,  20, 238,  73,  43, 101],
       dtype=int64)
 array([233,  14, 231,  38,  67, 146, 148, 152,  84,  56], dtype=int64)
 array([228, 244, 241,   3, 230,  18, 211,  12, 248, 195], dtype=int64)
 array([138, 130,   4,  54,   9, 121,  87, 151,   5], dtype=int64)
 array([ 97,  30,  83,  69, 156,  94,  11,  91], dtype=int64)
 array([  2,  31, 202,  21,  81, 172, 245, 194, 128, 200, 161,  61],
       dtype=int64)
 array([ 42,   8,  46, 120,  13, 193, 119,  64,  71], dtype=int64)
 array([150, 168,  47, 164, 136, 127,  96,  28], dtype=int64)
 array([190,  66, 209,  76, 243,  50, 240, 246], dtype=int64)
 array([141,  23, 207, 249,  59,  37, 219, 199], dtype=int64)
 array([ 72, 134, 165, 154], dtype=int64)]</t>
  </si>
  <si>
    <t>[array([ 47, 164, 207, 249, 127, 136, 119,  64, 173], dtype=int64)
 array([185,  41,   9,  54, 153, 216, 243,  96, 248,  71, 212, 121],
       dtype=int64)
 array([ 67,  73, 157,   5, 209,  66, 151,  76, 195, 199], dtype=int64)
 array([217,  10, 189, 174, 197, 193,  98, 179, 109, 168,  25,  56],
       dtype=int64)
 array([ 28,  43, 165, 201,  87, 210, 200,  38, 172], dtype=int64)
 array([ 68, 162,  13, 230, 100, 224,  15,  69, 156], dtype=int64)
 array([ 12, 211,  18, 123, 120,  46,   8,   7,  37], dtype=int64)
 array([175, 114,  84, 150,  74,  61, 161, 104, 158,  45,  59], dtype=int64)
 array([213, 102, 206,   4,  39, 134, 129,  88, 101, 147, 238, 113],
       dtype=int64)
 array([229,  85, 242,  79,  11,  94, 233, 154, 112], dtype=int64)
 array([ 44,  21,  81, 198,  17, 245, 128, 231,  14, 194, 143], dtype=int64)
 array([ 24, 196, 240,  50,  89,  22, 246,  78,  62], dtype=int64)
 array([  3,  36,  57, 220, 192,  26, 204, 159,  31, 219, 117], dtype=int64)
 array([169, 141, 234,  63,  51, 103,  35,  30,  97], dtype=int64)
 array([223,  82,  48, 176, 236,  20,  86, 110,   1,  58, 203, 163],
       dtype=int64)
 array([221,  55, 118,  32, 226,  91, 145,  52, 222, 138], dtype=int64)
 array([208,  72, 228, 244,  77, 247, 107,  70], dtype=int64)
 array([ 53,  99, 166, 181, 202,  83, 241, 108, 111, 190, 167], dtype=int64)
 array([ 80, 191, 177, 183, 171,  60, 130, 139, 214], dtype=int64)
 array([152, 148, 142, 235, 155, 187, 131,  16, 188, 133, 160], dtype=int64)
 array([184,  19, 182, 205,  27, 105, 227,  93, 149], dtype=int64)
 array([ 92, 178,  33, 144, 237, 116, 232, 215, 180], dtype=int64)
 array([137, 140,  95, 186,  34, 225,   6, 122,  29], dtype=int64)
 array([106,  90,  42, 132, 126,  40,  65, 135], dtype=int64)
 array([125, 124, 115, 239,  75,  49,   2, 170,  23, 146, 218], dtype=int64)]</t>
  </si>
  <si>
    <t>[array([238, 147,  48,  82, 247,  77,  24, 126, 132,  40], dtype=int64)
 array([ 42,  90, 218,  23,  34,   6, 225, 122,  29, 186], dtype=int64)
 array([106, 170,  75, 239, 124, 115, 125,  55, 162], dtype=int64)
 array([ 49,   2, 244, 182,  72, 208,  19,  27,  65, 163,  87], dtype=int64)
 array([ 54, 185, 129,  41, 110,  86,  44, 210,  39, 243,  71,  88, 101],
       dtype=int64)
 array([ 36,  57, 204, 220, 192,  26,  12, 233,  51,  63, 103], dtype=int64)
 array([105,  93,  80, 149,  53, 227, 139, 140, 137,  95, 191], dtype=int64)
 array([135,  64, 119, 179, 168,  68,  13, 193, 173,  98], dtype=int64)
 array([ 33, 228,  70,  28,  43, 121, 165, 171], dtype=int64)
 array([240,  50, 196,  89, 246,  22,   4, 134, 113, 153], dtype=int64)
 array([180, 215, 131, 188, 133,  16,  92,  62, 232, 187, 155,  15],
       dtype=int64)
 array([111,  83,   7, 217,  59,  45,  46, 172,  37,  76, 237,  78],
       dtype=int64)
 array([169, 214, 206, 102, 213, 236, 148, 152, 142, 235,  20, 176],
       dtype=int64)
 array([160, 202,  30,  99, 166,  31, 219, 100,  32, 118], dtype=int64)
 array([183, 130, 138,  52, 141, 145,  91, 226,  35, 212], dtype=int64)
 array([199, 201, 223, 116, 194,  14, 245, 128,  17, 151], dtype=int64)
 array([178, 144, 195,  96, 248,  66,   5,   9], dtype=int64)
 array([ 58, 203,   1,  21,  81,  38, 231, 114, 161, 175, 181, 224],
       dtype=int64)
 array([ 67,  73,  85, 229, 222,  18, 211, 104, 157], dtype=int64)
 array([112, 156,  69, 207,  61, 150,  25,  84, 209,  56], dtype=int64)
 array([184, 205, 234,  94,  11, 117,  97,  74, 197], dtype=int64)
 array([177,  60, 164, 136, 200, 190, 167, 143], dtype=int64)
 array([108, 241,   3,   8, 154, 120, 230,  10, 123, 174], dtype=int64)
 array([146, 107, 159,  79, 249, 127, 109, 158], dtype=int64)
 array([221, 242, 189,  47, 198, 216], dtype=int64)]</t>
  </si>
  <si>
    <t>problemset/in/big-250n-c150_300-d15_nodes.parquet</t>
  </si>
  <si>
    <t>problemset/in/big-250n-c150_300-d15_dm.parquet</t>
  </si>
  <si>
    <t>[array([229,  92, 114, 145, 168, 183, 203,  42, 247, 149], dtype=int64)
 array([ 53, 132, 110,  66,  27, 102, 150, 170, 143, 214], dtype=int64)
 array([173,  18, 219, 148,  41, 209,  40,  17, 207, 225], dtype=int64)
 array([119, 240,  36, 144,  98,  37,  38, 235, 197,  26], dtype=int64)
 array([ 91, 232,  59, 223, 194, 147,  65,  23,  11, 181], dtype=int64)
 array([248, 199, 230,  83,   8, 165,  63, 179, 216,  29], dtype=int64)
 array([212,  72,  64, 167,  54, 217,  87, 104,  15,  68], dtype=int64)
 array([176,  82,  75,  69, 202,  24,  47, 161,  44, 236], dtype=int64)
 array([128, 109, 224, 120, 249, 106, 218,  81, 158, 103], dtype=int64)
 array([ 77, 118,  31, 156, 107,  19,  90,  61, 112, 189], dtype=int64)
 array([ 32,  58, 196, 125, 175,  49, 234, 141, 142,  95], dtype=int64)
 array([222, 123, 116,  88,  39,  89,  48,  78, 184, 191], dtype=int64)
 array([153, 246, 134, 131, 172,  30, 192,   1, 195, 241], dtype=int64)
 array([  9,  28,  25, 154,  57,  93, 187, 133, 210,  14], dtype=int64)
 array([115,  45,   3, 113,  97, 190, 129, 185, 226, 193], dtype=int64)
 array([ 86, 138,  71,  73,  51, 101, 151,  34, 146,  94], dtype=int64)
 array([ 62, 204, 215,  99, 242,  12, 188, 139, 213, 180], dtype=int64)
 array([178, 174, 227,   2, 160, 117, 245, 124,  46, 208], dtype=int64)
 array([ 50, 111,  43,  96, 130,   4, 140,  13, 152,  70], dtype=int64)
 array([127, 108,   5, 137, 169, 201, 200, 231,  84, 126], dtype=int64)
 array([233, 135,  20, 136, 243, 206, 155, 164, 182, 122], dtype=int64)
 array([205,  55,  60, 121, 228, 163, 237, 100,  52, 171], dtype=int64)
 array([186, 220, 159, 166,  80, 211, 198,  10,  21], dtype=int64)
 array([ 56,  35,  16, 162,  76,  79, 221,  74,   6, 157], dtype=int64)
 array([ 85,  67, 238, 105,   7,  33, 244, 239,  22, 177], dtype=int64)]</t>
  </si>
  <si>
    <t>[array([177, 245,  51, 151, 101,  13, 160, 117, 220, 166], dtype=int64)
 array([198, 211,  80, 126,  61, 189,  84,  90, 215, 186], dtype=int64)
 array([ 45,  44, 153, 134,   1, 246, 195, 241,   8, 192], dtype=int64)
 array([121, 228,  60,  16, 162, 237, 100, 163,  35, 174], dtype=int64)
 array([ 33,   6, 157, 178,  74, 244, 239, 142,  95, 205], dtype=int64)
 array([ 21, 171,  79,  76, 113,  63, 125,  32,  97,   3], dtype=int64)
 array([133,  99, 204,  14, 222, 123,  89, 184, 191,  83], dtype=int64)
 array([ 22, 238, 105,  28,   9,  57, 154,  93, 224, 109], dtype=int64)
 array([ 43,  50, 137,   5, 136, 159, 243, 155,  96, 130], dtype=int64)
 array([ 47, 161,  29, 196, 190, 129,  12, 188, 115, 236], dtype=int64)
 array([ 85,  56, 140, 152,  70, 193, 226, 185, 156,  19], dtype=int64)
 array([242,  82,  75, 176,  11,  26, 240, 119,  78, 116], dtype=int64)
 array([233, 169, 108,  52,  23, 181, 172,  30, 213, 180], dtype=int64)
 array([214, 143, 170, 230,  18, 225,  17,  40, 207, 199], dtype=int64)
 array([ 55, 221,   7, 124,  46, 227,   2,  15, 104,  68], dtype=int64)
 array([ 69,  91,  65, 110, 183, 150, 102, 148,  41, 232], dtype=int64)
 array([ 49, 216, 179, 165,  72,  71, 138,  73,  34, 175], dtype=int64)
 array([ 20,  86,   4, 111, 182, 122, 164,  67, 146,  94], dtype=int64)
 array([167, 234, 139, 127, 206, 201, 200, 231,  10, 135], dtype=int64)
 array([ 48,  36, 144, 132, 149, 247,  42, 203, 145, 114], dtype=int64)
 array([ 88, 197, 235,  37,  98, 223, 147,  24,  53, 208], dtype=int64)
 array([ 77, 118, 107, 112, 128,  25,  81, 218, 106, 158], dtype=int64)
 array([ 87,  64, 217,  54,  62, 210, 120, 249,  31,  39], dtype=int64)
 array([ 59, 194, 168, 173, 248, 131, 212,  58, 219, 209], dtype=int64)
 array([141,  92, 229,  27,  66, 103, 187, 202,  38], dtype=int64)]</t>
  </si>
  <si>
    <t>[array([229,  92, 114, 145, 168, 183, 203,  42, 247, 149, 132], dtype=int64)
 array([223, 194, 110,  66,  27, 102, 150, 170, 143, 214,  11], dtype=int64)
 array([199, 173,  18, 219, 148,  41, 209,  40,  17, 207, 225], dtype=int64)
 array([197, 235,  38,  37,  53,  98, 144,  59, 147,  65,  23], dtype=int64)
 array([192, 230,  83,   8, 165,  63, 179, 216,  29, 196,  58], dtype=int64)
 array([ 49, 212,  72,  64, 167,  54, 217,  87, 104,  15,  68], dtype=int64)
 array([ 44, 153, 246,   1, 134, 131, 172,  30, 248, 181,  47], dtype=int64)
 array([ 39, 119, 240,  36, 232,  91, 202,  24,  69,  75,  82], dtype=int64)
 array([117,  51,  73, 138,  71, 234, 141, 142,  95,  86, 160], dtype=int64)
 array([215, 191, 184,  78,  48,  89, 123, 222, 187, 133, 210], dtype=int64)
 array([129, 190, 175, 125,  32, 241, 195, 113,  97,   3,  45], dtype=int64)
 array([158,  81, 218, 106, 249, 120,  26,  88, 116, 224, 109], dtype=int64)
 array([118,  31, 156, 107,  19, 103, 128,  25, 154,  57,  93], dtype=int64)
 array([152,  13, 193, 185, 226, 115,  96, 130,  43, 111,   4], dtype=int64)
 array([206, 243, 169, 137, 213, 180,   5, 108, 127, 237, 163], dtype=int64)
 array([ 50, 139, 188,  12, 236, 161, 242, 176,  99,  14, 204], dtype=int64)
 array([201, 200,  62,   9,  28, 112,  61,  90,  77, 189,  84], dtype=int64)
 array([174, 227,   2, 146, 101, 151,  34,  94, 245,  70, 140], dtype=int64)
 array([178, 205,  55,  46, 124, 208,  60, 228, 121, 100,  52], dtype=int64)
 array([186, 233, 135, 164, 155, 171, 182, 122,  21], dtype=int64)
 array([ 56,  35,  16, 162,  76,  79, 221,  74,   6, 157,  33], dtype=int64)
 array([220, 159, 166,  80, 126, 231, 198, 211,  10,  20, 136], dtype=int64)
 array([177,  22, 239, 244,   7, 105, 238,  67,  85], dtype=int64)]</t>
  </si>
  <si>
    <t>[array([205,  55,  46, 124, 245, 174, 227,   5, 137, 121, 228], dtype=int64)
 array([220, 186, 135, 233,  22, 105,  67,  85,  33,   6,  70], dtype=int64)
 array([ 20,  10, 204,  14, 187, 115, 201, 155,  45, 198, 200], dtype=int64)
 array([177, 184, 116,  39, 119,  26, 197, 235, 144, 202,  24], dtype=int64)
 array([127, 206, 173,  96, 130, 111,  50,  15, 125, 196,  58], dtype=int64)
 array([ 74, 157,  35,  52,  60,  76,  79,  56,  16, 162, 182], dtype=int64)
 array([238, 122, 133, 215,  99, 176, 242,  82,  75,  69, 191], dtype=int64)
 array([107, 158,  81, 218, 106, 249, 154, 224, 109, 128,  25], dtype=int64)
 array([139,  97,   3, 113, 226, 193, 190, 129,  63, 165, 216], dtype=int64)
 array([ 23,  65, 214, 229,  83, 230, 241, 195,  32, 175,  91], dtype=int64)
 array([208,  95, 142, 141,  87,  49,  72, 212,  54, 167,  64], dtype=int64)
 array([108, 120, 112,  61,  84, 189, 169, 243, 164, 100, 163], dtype=int64)
 array([ 37,  98,  53,  27,  66, 110,  42, 203,  92, 150, 102], dtype=int64)
 array([192, 172,  30, 248, 181, 199,  18, 207,   8,  93,  57], dtype=int64)
 array([ 21,   1, 134, 246, 153,  44,  47, 232,  59, 223, 147], dtype=int64)
 array([159, 166,  80, 156,  19,  31, 118,  77,  90, 231, 221], dtype=int64)
 array([237,  13, 101, 151, 178,  51,  73,  86,  34, 126, 211], dtype=int64)
 array([ 28,   9,  78,  89, 123, 143, 170,  11, 225,  17, 103], dtype=int64)
 array([180, 213,  43,   4, 160, 117,  94, 146,   2,  40, 219], dtype=int64)
 array([210, 161,  12, 188, 236, 185,  71, 138, 217, 179,  29], dtype=int64)
 array([ 68, 104, 234, 145, 114, 168, 194, 149, 247, 183, 132], dtype=int64)
 array([  7, 140, 152, 239, 244, 171, 136, 131, 209, 148,  41], dtype=int64)
 array([ 48,  36, 240,  88, 222,  62,  38], dtype=int64)]</t>
  </si>
  <si>
    <t>[array([149, 247,  42, 203, 183, 168, 145, 114,  92, 229, 150, 102],
       dtype=int64)
 array([ 38,  98,  37,  53, 132, 110,  66,  27, 143, 170, 214,  11],
       dtype=int64)
 array([199, 173,  18, 219, 148,  41, 209,  40,  17, 207, 225, 165],
       dtype=int64)
 array([ 49, 212,  72,  64, 167,  54, 217,  87, 104,  15,  68, 234],
       dtype=int64)
 array([ 91,  23,  65, 147, 194, 223,  59, 144,  36, 240, 235, 197],
       dtype=int64)
 array([175, 216, 179,  63,  29,   8,  83, 230, 172,  30, 248, 181],
       dtype=int64)
 array([184, 123,  89,  78,  48, 232, 202,  24,  69,  75,  47,  82],
       dtype=int64)
 array([116,  39, 119,  88,  26, 120, 249, 106, 218,  81, 158, 103],
       dtype=int64)
 array([246, 134, 131, 192,   1, 195, 241,  32,  58, 196, 125, 190],
       dtype=int64)
 array([ 28,  25, 128, 109, 224,  93,  57, 154, 222, 187, 133, 210],
       dtype=int64)
 array([  4, 111,  43, 130,  96, 226, 185, 193,  13, 152, 140,  70],
       dtype=int64)
 array([115, 129,  97, 113,   3,  45, 236, 153,  44, 161, 242, 176],
       dtype=int64)
 array([ 86,  95, 141, 142,  71, 138,  73,  51, 101, 151,  34, 146],
       dtype=int64)
 array([206, 137,   5, 213, 180, 188,  12, 139,  50, 108, 127, 237],
       dtype=int64)
 array([ 60, 208,  46, 124, 245, 117, 160,  94,   2, 227, 174, 178],
       dtype=int64)
 array([189,  77, 118,  31, 156, 107,  19,  90,  61, 112,   9,  62],
       dtype=int64)
 array([243, 169, 201,  99, 191, 215,  14, 204, 200, 231,  84, 126],
       dtype=int64)
 array([205,  55,  76,  79, 162, 121, 228, 163, 100,  52, 155, 164],
       dtype=int64)
 array([186, 220, 159, 166,  80, 211, 198,  10,  20, 136, 135, 233],
       dtype=int64)
 array([182, 171,  35,  16,  56, 244, 239, 221,  74,   6, 157,  33],
       dtype=int64)
 array([122,  21], dtype=int64)
 array([177,  22, 238, 105,   7,  67,  85], dtype=int64)]</t>
  </si>
  <si>
    <t>[array([ 16,  76,  60,  79, 182, 122,  21,  56, 162,  30, 131, 134],
       dtype=int64)
 array([207, 225, 219,  18, 173, 230, 192,   1, 246, 153,  44,  83],
       dtype=int64)
 array([180, 213,  32,   8,  63, 179, 199, 193, 129, 190,  58, 196],
       dtype=int64)
 array([187, 123,  89, 184,  24, 202, 242, 139, 201, 200,  14, 204],
       dtype=int64)
 array([220, 159, 164, 155, 231, 189,  84, 211, 126, 112, 136, 165],
       dtype=int64)
 array([ 22, 238, 105, 157,   6, 221, 244, 239,  33,  85,  67, 177],
       dtype=int64)
 array([ 28,   9,  25, 240, 119,  39, 116,  88, 120, 249, 106, 235],
       dtype=int64)
 array([  7, 186,  10, 166,  80,  20, 135, 233,  77,  90,  61, 198],
       dtype=int64)
 array([118,  31, 156,  19, 107, 128, 109, 224, 103, 218,  81, 158],
       dtype=int64)
 array([ 13, 185, 226, 111,  75, 161, 176,  99, 215, 191, 133, 210],
       dtype=int64)
 array([227, 174, 140, 127, 108,  50,  43, 237, 121,  35,  46, 124],
       dtype=int64)
 array([181, 149, 132, 229,  92,  27,  66, 183, 214, 208, 163, 100],
       dtype=int64)
 array([104,  95,  71, 138,  73, 141, 142,  54, 167,  64,  87,  68],
       dtype=int64)
 array([ 74, 206, 243,   5, 171, 195, 241,  29,  49,  72, 217,  15],
       dtype=int64)
 array([110,  59, 223, 147,  23,  91,  36, 144,  38,  37,  53,  98],
       dtype=int64)
 array([ 82,  47,  65,  41, 148, 209,  40,  17,  34, 245, 117, 160],
       dtype=int64)
 array([ 70, 178, 205,  55, 228,  52, 130,   4, 151, 101, 234,  51],
       dtype=int64)
 array([ 62,  57, 154,  93,  48,  78, 222, 197,  26, 113,   3,  97],
       dtype=int64)
 array([ 11, 143, 170, 102, 150, 247,  42, 203,  12, 188,  45, 115],
       dtype=int64)
 array([194, 232,  69, 145, 114, 168, 216, 175, 125,  96, 137, 169],
       dtype=int64)
 array([152, 236, 172, 248,   2, 146,  94, 212,  86], dtype=int64)]</t>
  </si>
  <si>
    <t>[array([132, 149, 247,  42, 203, 183, 168, 145, 114,  92, 229, 150, 102],
       dtype=int64)
 array([ 23,  65, 147, 223, 194, 110,  66,  27, 143, 170, 214,  11, 181],
       dtype=int64)
 array([230, 199, 173,  18, 219, 148,  41, 209,  40,  17, 207, 225, 165],
       dtype=int64)
 array([ 49, 212,  72,  64, 167,  54, 217,  87, 104,  15,  68, 234, 141],
       dtype=int64)
 array([202,  91, 232,  59, 144,  98,  53,  37,  38, 235, 197, 240,  36],
       dtype=int64)
 array([ 12, 236,  44, 153, 246, 134, 131, 172,  30, 248, 192,   1,  45],
       dtype=int64)
 array([ 99, 215, 191, 184,  78,  48,  89, 123, 222, 187, 133, 210,  14],
       dtype=int64)
 array([125, 175, 216, 179,  63,  29,   8,  83, 196,  58,  32, 241, 195],
       dtype=int64)
 array([109, 224, 116,  39, 119,  88,  26, 120, 249, 106, 218,  81, 158],
       dtype=int64)
 array([ 77, 118,  31, 156, 107,  19, 103, 128,  25, 154,  57,  93,  28],
       dtype=int64)
 array([ 43, 130,  96, 115,   3, 113,  97, 190, 129, 185, 226, 193,  13],
       dtype=int64)
 array([160,  86,  95, 142,  71, 138,  73,  51, 101, 151,  34, 146,  94],
       dtype=int64)
 array([169, 201, 200, 204,  62,   9, 112,  61,  90, 189,  84, 231, 198],
       dtype=int64)
 array([ 50, 139, 188, 161,  47,  24,  69,  75,  82, 176, 242, 180, 213],
       dtype=int64)
 array([ 16, 162,  79,  76,  60, 208, 124,  46,  55, 205, 178,   6, 157],
       dtype=int64)
 array([174, 227,   2, 117, 245,  70, 152, 140,   4, 111, 108,   5, 137],
       dtype=int64)
 array([164, 155, 243, 206, 127, 237, 163, 228, 121, 100,  52, 171,  35],
       dtype=int64)
 array([ 21, 122, 182,  56, 221,  74, 239, 244,  33,   7, 105, 238,  22],
       dtype=int64)
 array([186, 220, 159, 166,  80, 126, 211,  10,  20, 136, 135, 233],
       dtype=int64)
 array([177,  85,  67], dtype=int64)]</t>
  </si>
  <si>
    <t>[array([ 21, 122,  16,  56, 108,  70, 140, 152, 127,  52, 100, 121, 162],
       dtype=int64)
 array([  6, 157, 239, 244, 221,   2, 146,  94,  86, 138,  71, 142, 141],
       dtype=int64)
 array([ 84, 231, 189,  25,  26,  88, 116, 133,  62, 210, 197, 120,   9],
       dtype=int64)
 array([177,  22, 105, 238,  74, 178, 205,  55, 160, 233, 186,  67,  85],
       dtype=int64)
 array([135, 136, 243, 169, 206, 155,  69, 131,  47,  82, 132,  44,   7],
       dtype=int64)
 array([ 90, 200, 249, 109, 224,  57, 154,  93, 218,  81, 106, 118,  77],
       dtype=int64)
 array([ 58, 196, 129, 241,  32,  49,  72, 212, 175, 179, 216,  95,  73],
       dtype=int64)
 array([130,  96,  63, 165, 225,  29,  54, 167,  64, 217,  87, 104,  68],
       dtype=int64)
 array([ 24, 202,  91, 223, 194,  92, 229, 236,  45, 190,  12, 188, 125],
       dtype=int64)
 array([ 59, 144,  36,  66,  11, 214, 181, 193, 226, 185,  13, 163,  60],
       dtype=int64)
 array([199, 230, 173,  18, 219,  17,  40, 207,   8,  83,  41, 209, 148],
       dtype=int64)
 array([171, 228,  50, 111,   4,  30, 172, 248, 192, 124, 245, 117, 208],
       dtype=int64)
 array([ 39, 123,  89,  53,  98, 235, 240, 134, 246, 113,  97,   3, 153],
       dtype=int64)
 array([ 10, 198,  20, 159, 220,  80, 166, 211, 126,  99, 215,  14, 204],
       dtype=int64)
 array([ 51, 151, 101,  34, 237, 161, 139, 213, 180,  15, 234,  76, 182],
       dtype=int64)
 array([201, 150, 102,  65, 147, 232,  78,  48,  38,  37,  43, 143, 170],
       dtype=int64)
 array([128,  28, 247,  42, 149, 203,  27, 242, 176, 191, 222, 187, 184],
       dtype=int64)
 array([112, 103, 107,  19,  31, 156, 158,  75, 137,   5,  33,  79, 174],
       dtype=int64)
 array([ 46, 227, 164,  35,  23, 110, 183, 168, 145,  61,   1, 195, 115],
       dtype=int64)
 array([119, 114], dtype=int64)]</t>
  </si>
  <si>
    <t>[array([ 53, 132, 149, 247,  42, 203, 183, 168, 145, 114,  92, 229, 150,
        102], dtype=int64)
 array([ 91,  23,  65, 147, 223, 194, 110,  66,  27, 143, 170, 214,  11,
        181], dtype=int64)
 array([230, 199, 173,  18, 219, 148,  41, 209,  40,  17, 207, 225, 165,
         63], dtype=int64)
 array([ 49, 212,  72,  64, 167,  54, 217,  87, 104,  15,  68, 234, 141,
        142], dtype=int64)
 array([ 78,  48,  36, 240, 197, 235,  38,  37,  98, 144,  59, 232, 202,
         24], dtype=int64)
 array([190, 125, 175, 216, 179,  29,   8,  83, 196,  58,  32, 241, 195,
        113], dtype=int64)
 array([109, 224, 116,  39, 119,  88,  26, 120, 249, 106, 218,  81, 158,
        103], dtype=int64)
 array([ 44, 153, 246, 134, 131, 172,  30, 248, 192,   1,  45,   3,  97,
        129], dtype=int64)
 array([193, 185, 226,  86,  95,  71, 138,  73,  51, 101, 151,  34, 146,
         94], dtype=int64)
 array([ 28, 128,  25, 154,  57,  93, 222, 123,  89, 184, 191, 215, 187,
        133], dtype=int64)
 array([242, 176,  82,  75,  69,  47, 161, 236,  12, 188, 115,  96, 130,
         43], dtype=int64)
 array([ 77, 118,  31, 156, 107,  19,  90,  61, 112,   9, 210,  14, 204,
         99], dtype=int64)
 array([180, 213, 139,  50, 111,   4, 140,  13, 152,  70, 160, 117, 245,
        124], dtype=int64)
 array([198, 231,  84, 189,  62, 200, 201, 169, 137,   5, 108, 127, 237,
        163], dtype=int64)
 array([ 76,  55, 205, 178, 174,   2, 227,  46, 208,  60, 228, 121, 100,
         52], dtype=int64)
 array([164, 155, 206, 243, 171,  35,  16, 162,  79, 221,  74,   6, 157,
         33], dtype=int64)
 array([186, 220, 159, 166,  80, 126, 211,  10,  20, 136, 135, 233],
       dtype=int64)
 array([ 21, 122, 182,  56, 239, 244,   7, 105, 238,  22, 177], dtype=int64)
 array([85, 67], dtype=int64)]</t>
  </si>
  <si>
    <t>[array([157,   6, 178, 205,  55, 208,  57, 154,  93,  28, 120, 224, 109,
         26], dtype=int64)
 array([233, 135, 136, 201, 123,  89,  39, 119,  88,  24, 202,  69, 161,
        176], dtype=int64)
 array([ 85,  67, 211,  20, 231, 189,  90, 118,  31, 156, 106,  81,  77,
         84], dtype=int64)
 array([193,   8,  83,  40,  17, 165,  63,  29, 179,  49,  51,  86, 230,
        225], dtype=int64)
 array([139,  50, 213, 180,   4, 111,  43,  45, 153, 195, 241,  18, 173,
        199], dtype=int64)
 array([ 53, 144, 220,  80, 166,  10,  62, 215, 187, 133,  14, 204, 200,
         99], dtype=int64)
 array([232, 223, 194, 147, 247,  42,  66,  27, 102, 150, 143, 170, 229,
         92], dtype=int64)
 array([249, 128, 103, 158, 107,  37,  38, 240, 197, 235, 191, 184, 222,
         78], dtype=int64)
 array([ 21, 122, 182, 243, 155, 108,  35, 121, 228, 237, 162,  76,  79,
         60], dtype=int64)
 array([100, 163,  16, 130, 246,   1, 192, 214,  11,  44,  97,   3, 113,
        129], dtype=int64)
 array([177,  33,  56, 125, 175, 196, 174, 227, 124, 245, 221,  74, 244,
        239], dtype=int64)
 array([ 70, 140, 101, 151,  34, 146,  94, 160, 117,   2,   7, 105, 238,
         22], dtype=int64)
 array([186, 164,  58, 115,  96, 226, 185, 190, 116,   9, 112, 198, 126,
         25], dtype=int64)
 array([114, 209,  41, 148, 168, 203, 149, 110, 183,   5, 127,  52, 171,
        206], dtype=int64)
 array([ 46,  13, 234, 104,  68,  15, 217, 167,  54, 212,  72, 141,  87,
         64], dtype=int64)
 array([ 32, 134, 131, 248,  91,  23,  65,  47, 181, 172,  30,  59,  98,
        236], dtype=int64)
 array([159,  61, 137,  48,  75,  82, 207, 138,  71, 152, 188,  12, 242,
        169], dtype=int64)
 array([216, 219, 132, 145,  36, 210,  19, 218, 142,  95,  73], dtype=int64)]</t>
  </si>
  <si>
    <t>[array([102, 150, 229,  92, 114, 145, 168, 183, 203,  42, 247, 149, 110,
         66,  27, 194], dtype=int64)
 array([ 63, 165, 225, 207,  17,  40, 209,  41, 148, 219,  18, 173, 199,
        230,  83,   8], dtype=int64)
 array([ 23,  11, 170, 143, 214,  65, 147, 223,  59, 132,  53,  37,  98,
         38, 144,  36], dtype=int64)
 array([ 95,  49, 212,  72,  64, 167,  54, 217,  87, 104,  15,  68, 234,
        141, 142,  71], dtype=int64)
 array([188,  12, 236,  44, 153, 246, 134,   1, 192, 131, 172,  30, 248,
        181,  47, 161], dtype=int64)
 array([187, 222, 184, 123,  89,  78,  48, 232,  91, 202,  24,  69,  75,
         82, 176, 242], dtype=int64)
 array([129, 190, 125, 175, 216, 179,  29, 196,  58,  32, 241, 195, 113,
         97,   3,  45], dtype=int64)
 array([109, 224, 116,  88,  39, 119, 240, 235, 197,  26, 120, 249, 106,
        218,  81, 158], dtype=int64)
 array([ 90,  77, 118,  31, 156, 107,  19, 103, 128,  25, 154,  57,  93,
         28,   9, 112], dtype=int64)
 array([ 94, 146,  34, 151, 101,  51,  73, 138,  86, 226, 185, 193, 115,
         96, 130,  43], dtype=int64)
 array([180, 213, 139,  50, 111,   4, 140,  13, 152,  70, 160, 117, 245,
          2, 227, 174], dtype=int64)
 array([ 56,  35,  16, 162,  79,  76,  60, 208, 124,  46,  55, 205, 178,
          6, 157,  33], dtype=int64)
 array([169, 201,  99, 191, 215, 133, 210,  14, 204,  62, 200, 231, 189,
         61,  84, 126], dtype=int64)
 array([164, 155, 243, 206, 137,   5, 108, 127, 237, 163, 228, 121, 100,
         52, 171, 182], dtype=int64)
 array([186, 220, 159, 166,  80, 211, 198,  10,  20, 136, 135, 233],
       dtype=int64)
 array([177,  22, 238, 105,   7, 244, 239,  74, 221, 122,  21], dtype=int64)
 array([85, 67], dtype=int64)]</t>
  </si>
  <si>
    <t>[array([ 85,  67, 105,  22, 182, 164,  52,  76,  79, 221, 244, 239, 121,
        228, 163, 100], dtype=int64)
 array([177, 238, 122,  21,  50,  12, 188, 236, 190, 125, 173,  18, 219,
        209, 180, 213], dtype=int64)
 array([204,  14, 215, 140,  86, 208, 237, 108, 127, 171,  56,  46, 124,
        205,  55, 220], dtype=int64)
 array([234, 141, 142, 138,  71,  95, 115,  45,  44, 153, 134, 246, 120,
        197, 212,  73], dtype=int64)
 array([233, 186, 231, 189,  61, 112,  77, 243, 206, 155, 222, 109, 249,
        116,  39,  88], dtype=int64)
 array([ 82,  75,  69, 200,  99,  62, 126,  80, 166,  10, 159, 154,  57,
         93, 198, 211], dtype=int64)
 array([113,   3,  96,  43,   4, 111, 130,  51,  94,   2, 101, 151, 139,
         13, 160, 117], dtype=int64)
 array([135,  25, 128,   9,  38,  37,  98,  53, 119, 240,  89, 123, 144,
         36,   6, 157], dtype=int64)
 array([161, 242, 176,  47, 192,   1, 131, 150, 170, 143, 214,  11, 168,
        229,  92, 114], dtype=int64)
 array([245, 199, 230,  29,  63, 179,  72,  49,  32,  58, 196, 185, 129,
         70, 152,   8], dtype=int64)
 array([136,  20, 169,  90, 118,  31, 156, 210, 133,  28,  48,  60, 227,
        178, 184, 201], dtype=int64)
 array([  7, 167,  64,  54, 217,  87, 226, 193,  27,  66, 183, 203, 132,
        194, 110, 149], dtype=int64)
 array([ 74,  84, 218,  81, 106, 224, 158, 103,  19, 107,  26, 235,  59,
        223, 147, 232], dtype=int64)
 array([225, 165, 207,  40,  17, 216, 175, 172,  30, 248,  23,  65,  24,
        202, 191, 187], dtype=int64)
 array([ 33,  16, 162,   5, 137,  35,  78,  42, 247, 145, 102,  41, 148,
         83, 241, 195], dtype=int64)
 array([174, 146,  34, 104,  68,  15,  97, 181,  91], dtype=int64)]</t>
  </si>
  <si>
    <t>[array([ 27,  66, 110, 149, 247,  42, 203, 183, 168, 145, 114,  92, 229,
        150, 102, 143, 170], dtype=int64)
 array([ 29,  63, 165, 225, 207,  17,  40, 209,  41, 148, 219,  18, 173,
        199, 230,  83,   8], dtype=int64)
 array([232,  91,  23,  11, 214,  65, 147, 194, 223,  59, 132,  53,  37,
         98,  38, 144,  36], dtype=int64)
 array([175, 179, 216,  49, 212,  72,  64, 167,  54, 217,  87, 104,  15,
         68, 234, 141, 142], dtype=int64)
 array([ 44, 153, 246, 134,   1, 192, 131, 172,  30, 248, 181,  47,  24,
        202,  69,  75,  82], dtype=int64)
 array([109, 224, 116,  88,  39, 119, 240, 235, 197,  26, 120, 249, 106,
        218,  81, 158, 103], dtype=int64)
 array([ 12, 236,  45,   3,  97, 113, 195, 241,  32,  58, 196, 125, 190,
        129, 185, 226, 193], dtype=int64)
 array([ 70, 140, 152,  13,  86,  95,  71, 138,  73,  51, 101, 151,  34,
        146,  94,   2, 227], dtype=int64)
 array([118,  31, 156, 107,  19, 128,  25, 154,  57,  93, 222, 123,  89,
         48,  78, 184, 191], dtype=int64)
 array([204,  14, 210, 133, 187, 215,  99, 176, 242, 161, 188, 115,  96,
        130,  43, 111,   4], dtype=int64)
 array([171, 243, 169, 201, 200,  62,   9,  28, 112,  61,  90,  77, 189,
         84, 231, 198,  20], dtype=int64)
 array([233, 135, 136,  10, 211, 126,  80, 166, 159, 220, 186], dtype=int64)
 array([ 35,  16, 162,  79,  76,  60, 208, 245, 117, 160, 124,  46, 174,
        178, 205,  55, 221], dtype=int64)
 array([164, 155, 206, 137,   5, 180, 213, 139,  50, 108, 127, 237, 163,
        228, 121, 100,  52], dtype=int64)
 array([177,  22, 238, 105,   7,  33, 157,   6,  74, 239, 244,  56, 182,
        122,  21], dtype=int64)
 array([85, 67], dtype=int64)]</t>
  </si>
  <si>
    <t>[array([116, 191,  47,  75,  23,  91,  65, 202,  24, 106,  81, 218, 109,
         25, 200,  18, 173], dtype=int64)
 array([150,  44, 153, 134, 246, 236,  45, 115,  97,   3, 113, 241, 195,
         32, 190, 161, 186], dtype=int64)
 array([182,  82, 176, 242, 189,  28, 224, 249,  78,  89, 222, 211,  10,
        159, 220,  80, 126], dtype=int64)
 array([ 67, 105, 233, 135,  20, 155, 243, 169, 136, 137, 206, 198,  37,
        235, 197,  26, 240], dtype=int64)
 array([122,  21,  60, 121,  16,  56, 239,  74, 208, 228,  70, 152, 140,
        226, 193, 185,  51], dtype=int64)
 array([ 85, 238,  33, 157,   6, 227, 205,  46, 124, 146,  94,  73, 138,
         71,  86,   7,  55], dtype=int64)
 array([ 22, 177, 171,  52, 237, 117, 245, 160,  34, 101, 151,   2, 244,
         79, 162,  76,  35], dtype=int64)
 array([ 48, 123, 184,  39, 119,  88,  93, 154,  57, 128,  38, 144,  36,
         53, 149, 132,  98], dtype=int64)
 array([232, 147,  69, 120,  27,  66, 110, 203, 183, 229,  92, 114, 168,
         42,  41, 148, 145], dtype=int64)
 array([ 90, 166,  77,   9,  99, 215, 133, 210,  14, 204,  62, 181, 194,
        170, 143,  11, 214], dtype=int64)
 array([ 15, 217, 167,  54,  64, 216,  29,  63, 196, 230, 172, 131,   1,
        248,  58, 199,  30], dtype=int64)
 array([  4, 111,  43, 130, 129, 125, 175, 179, 165, 225, 207, 192,  83,
         40,   8, 213, 180], dtype=int64)
 array([ 50, 108,  13, 100, 163, 164, 112,  84,  61,  31, 156,  19, 107,
        231, 201, 127, 174], dtype=int64)
 array([178, 221, 212,  49,  72, 234, 188,  12,  59, 223, 102, 209, 219,
        187,   5, 118, 139], dtype=int64)
 array([ 96,  17, 104,  68,  87, 142, 141,  95, 158, 103, 247], dtype=int64)]</t>
  </si>
  <si>
    <t>[array([194,  27,  66, 110, 149, 247,  42, 203, 183, 168, 145, 114,  92,
        229, 150, 102, 143, 170], dtype=int64)
 array([  8,  83, 230, 199, 173,  18, 219, 148,  41, 209,  40,  17, 207,
        225, 165,  63, 179, 216], dtype=int64)
 array([ 95,  49, 212,  72,  64, 167,  54, 217,  87, 104,  15,  68, 234,
        141, 142,  71, 138,  73], dtype=int64)
 array([ 91,  23,  11, 214,  65, 147, 223,  59, 132,  53,  37,  98,  38,
        144,  36, 240, 235, 197], dtype=int64)
 array([188,  12, 236,  44, 153, 246, 134,   1, 192, 131, 172,  30, 248,
        181,  47, 161, 191,  99], dtype=int64)
 array([ 31, 156, 107,  19, 158,  81, 218, 106, 249, 120,  26,  88, 119,
         39, 116, 224, 109, 128], dtype=int64)
 array([242, 176,  82,  75,  69,  24, 202, 232,  48,  78,  89, 123, 184,
        222,  93,  57, 154,  25], dtype=int64)
 array([115,  45,   3,  97, 113, 195, 241,  32,  58, 196,  29, 175, 125,
        190, 129, 185, 226, 193], dtype=int64)
 array([227,   2,  94, 146,  34, 151, 101,  51,  86,  13, 152, 140,  70,
        160, 117, 245, 124,  46], dtype=int64)
 array([ 84,  61,  90,  77, 118, 103,  28,   9, 112, 189,  62, 204,  14,
        210, 133, 187, 215, 200], dtype=int64)
 array([163, 237, 127, 108,   4, 130,  96,  43, 111,  50, 139, 213, 180,
          5, 137, 201, 169, 243], dtype=int64)
 array([182, 171, 164, 155, 206,  52, 100, 121, 228,  60, 208,  55, 205,
        174, 178,   6, 157,  33], dtype=int64)
 array([186, 220, 159, 166,  80, 126, 231, 198, 211,  10,  20, 136, 135,
        233], dtype=int64)
 array([ 21, 122,  56,  35,  16, 162,  76,  79, 221,  74, 239, 244,   7,
        105, 238,  22, 177], dtype=int64)
 array([85, 67], dtype=int64)]</t>
  </si>
  <si>
    <t>[array([177,  22, 243, 206, 137,   5,  82,  75, 176, 242, 191, 184, 222,
         52, 213, 180, 127, 205], dtype=int64)
 array([ 85, 238, 105,   7,  67,  84, 189, 231,  92, 194, 223, 202,  24,
         91,  65,  23, 229,  47], dtype=int64)
 array([ 93, 154,  57, 240,  36, 144,  53, 145, 168, 114, 116,  39, 119,
         38,  98,  66, 110, 147], dtype=int64)
 array([115,   4,   3, 113, 195, 241, 225, 182, 220, 186, 117, 236,  45,
        219, 209,  18, 173, 199], dtype=int64)
 array([122,  21, 171,  74, 221,   6, 178, 227,   2,  34, 101, 151,  51,
         46,  55, 239, 244, 157], dtype=int64)
 array([128, 109, 224, 249,  81, 218, 158, 103,  19, 156,  31, 107,  37,
        197,  26,  88, 120, 106], dtype=int64)
 array([164,  20, 169,   9,  28, 112,  94, 174, 111,  96, 130, 234, 141,
        142, 138,  71,  73, 146], dtype=int64)
 array([136, 159,  80, 166,  10, 211, 126, 200, 204,  14, 210, 133, 215,
        201,  12, 188, 237,  43], dtype=int64)
 array([179,  63,  29,   8,  83, 230, 192,   1,  97,  13, 193, 226, 185,
        129, 190, 140, 152,  70], dtype=int64)
 array([125,  32,  58, 196,  99,  89, 123,  78,  48, 235, 118,  30, 134,
        246, 131, 247,  42, 149], dtype=int64)
 array([ 60,  16,  56,  35, 121, 163, 228, 162,  79,  76, 124, 245, 108,
        155, 198, 232, 233, 135], dtype=int64)
 array([ 50, 139, 150, 181, 248, 172,  54,  95,  86, 165, 207,  17,  40,
         41, 148, 175, 216, 161], dtype=int64)
 array([ 33, 208, 160, 217, 183, 203,  11, 214,  69,  61,  90,  77,  62,
         25, 187, 143, 170, 102], dtype=int64)
 array([100, 153,  44,  27, 132,  59, 212,  49,  72,  87, 167,  64, 104,
         68,  15], dtype=int64)                                         ]</t>
  </si>
  <si>
    <t>[array([194,  27,  66, 110, 149, 247,  42, 203, 183, 168, 145, 114,  92,
        229, 150, 102, 143, 170, 214], dtype=int64)
 array([ 29,   8,  83, 230, 199, 173,  18, 219, 148,  41, 209,  40,  17,
        207, 225, 165,  63, 179, 216], dtype=int64)
 array([248, 181,  11,  23,  65, 147, 223,  59, 132,  53,  37,  98,  38,
        144,  36, 240, 235, 197,  26], dtype=int64)
 array([142, 141, 234,  68,  15, 104,  87, 217,  54, 167,  64,  72, 212,
         49, 175, 125, 196,  58,  32], dtype=int64)
 array([176,  82,  47,  75,  69,  24, 202,  91, 232,  48,  78,  89,  39,
        119,  88, 116, 123, 184, 222], dtype=int64)
 array([242, 161,  44, 153, 246, 134, 131, 172,  30, 192,   1, 195, 241,
        113,  97,   3, 190, 129,  96], dtype=int64)
 array([118,  31, 156, 107,  19, 158,  81, 218, 106, 249, 120, 224, 109,
        154,  57,  93,  25, 128, 103], dtype=int64)
 array([ 70, 140, 152,  13, 193, 185, 226,  86,  95,  71, 138,  73,  51,
        101, 151,  34, 146,  94,   2], dtype=int64)
 array([200, 201,  99, 191, 215, 187, 133, 210,  14, 204,  62,   9,  28,
        112,  61,  90,  77, 189,  84], dtype=int64)
 array([237,   4, 111,  43, 130, 115,  45, 236,  12, 188, 139, 213, 180,
         50, 108,   5, 137, 169, 243], dtype=int64)
 array([ 79,  76,  55, 205, 178, 174, 227,  46, 124, 160, 117, 245, 208,
         60, 121, 228, 163, 100,  35], dtype=int64)
 array([122, 182, 171,  52, 127, 206, 155, 164, 136,  20,  10, 211, 198,
        231, 126,  80, 166, 159, 220], dtype=int64)
 array([177,  22, 238, 105,   7,  33, 157,   6,  74, 221, 239, 244,  16,
        162,  56,  21, 135, 233, 186], dtype=int64)
 array([85, 67], dtype=int64)]</t>
  </si>
  <si>
    <t>[array([ 25,  28, 133, 210,  14, 204, 243, 137, 206, 155, 164, 225, 229,
         92, 230,  40,  17, 207, 145], dtype=int64)
 array([171, 100,   5,  52, 228,  35,  56,  79,  76, 162, 121, 163,  55,
        205, 221,   6, 174,  34, 101], dtype=int64)
 array([147, 194,  66,  27,  91,  23, 202,  24,  69,  82,  75, 176, 242,
         47,  44, 153, 246, 134, 232], dtype=int64)
 array([ 85, 238,  22, 177, 105,  33, 239, 244, 157,  13,  95,  86,  51,
         71, 138, 185, 226, 193,  67], dtype=int64)
 array([184, 222, 154,  57, 128, 192,   1, 131, 172,  30, 248, 181, 191,
         99, 201,  78,  89, 123, 120], dtype=int64)
 array([200,   9,  62,  81, 109, 187,  39, 119, 240, 183, 168, 114, 148,
         41,  18, 219, 209, 247,  42], dtype=int64)
 array([208, 124, 117, 245,  87, 217, 104,  68,  15, 142, 141,  49, 212,
         72,  64, 167,  54,  46, 140], dtype=int64)
 array([233, 135,  20, 186, 169, 236, 195, 241,  58, 216, 179, 165,   8,
         83, 188,  12,  45, 116,  88], dtype=int64)
 array([220, 159, 166, 211,  80, 126, 136, 182,  16,  10, 112,  61,  77,
         90, 103, 158, 106,  21, 122], dtype=int64)
 array([ 74, 178,  94, 146, 152,  70,   4, 130,  96, 111,  43, 108, 127,
        161, 170, 197,  26, 224, 249], dtype=int64)
 array([ 84, 231, 189, 215,  11, 214, 150, 102, 143,  65, 144,  98,  59,
        223,  63,  29,  32, 125, 175], dtype=int64)
 array([110, 149, 132,  53,  37,  38,  48, 235,  19,  31, 156, 107, 218,
         36, 118,   2, 199, 173, 151], dtype=int64)
 array([ 97,   3, 129, 115, 113, 139, 180, 213,  50,  60, 227, 160, 234,
         73, 190, 203,  93, 198,   7], dtype=int64)
 array([237, 196], dtype=int64)]</t>
  </si>
  <si>
    <t>Error de distancia  con el problemset</t>
  </si>
  <si>
    <t>Error de distancia con el problemset</t>
  </si>
  <si>
    <t>Vehiculos usados por el algoritmo CW + ACO</t>
  </si>
  <si>
    <t>Largo de la ruta escogida por el algoritmo CW + 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</si>
</sst>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33" borderId="10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1" xfId="0" applyBorder="1" applyAlignment="1">
      <alignment horizontal="center"/>
    </xf>
    <xf numFmtId="9" fontId="0" fillId="0" borderId="11" xfId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10" xfId="0" applyFont="1" applyBorder="1" applyAlignment="1">
      <alignment horizontal="center" vertical="top"/>
    </xf>
    <xf numFmtId="0" fontId="0" fillId="0" borderId="18" xfId="0" applyBorder="1" applyAlignment="1">
      <alignment horizontal="center" vertical="center"/>
    </xf>
    <xf numFmtId="0" fontId="0" fillId="0" borderId="0" xfId="0" applyBorder="1"/>
    <xf numFmtId="0" fontId="0" fillId="0" borderId="17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 de distancias</a:t>
            </a:r>
            <a:r>
              <a:rPr lang="en-US" baseline="0"/>
              <a:t>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CW+ACO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'resultados_benchmark (1)'!$M$3:$M$80</c:f>
              <c:numCache>
                <c:formatCode>General</c:formatCode>
                <c:ptCount val="78"/>
                <c:pt idx="0">
                  <c:v>-349.58229958239599</c:v>
                </c:pt>
                <c:pt idx="1">
                  <c:v>-513.76661301423201</c:v>
                </c:pt>
                <c:pt idx="2">
                  <c:v>-428.39573836192085</c:v>
                </c:pt>
                <c:pt idx="3">
                  <c:v>-556.63787637065684</c:v>
                </c:pt>
                <c:pt idx="4">
                  <c:v>-190.53610900989884</c:v>
                </c:pt>
                <c:pt idx="5">
                  <c:v>-483.5643190647329</c:v>
                </c:pt>
                <c:pt idx="6">
                  <c:v>-534.76108167577695</c:v>
                </c:pt>
                <c:pt idx="7">
                  <c:v>-463.97543523465197</c:v>
                </c:pt>
                <c:pt idx="8">
                  <c:v>-424.59469106492611</c:v>
                </c:pt>
                <c:pt idx="9">
                  <c:v>-558.62534025178593</c:v>
                </c:pt>
                <c:pt idx="10">
                  <c:v>-586.017774608227</c:v>
                </c:pt>
                <c:pt idx="11">
                  <c:v>-387.42780721304689</c:v>
                </c:pt>
                <c:pt idx="12">
                  <c:v>-299.90718488680295</c:v>
                </c:pt>
                <c:pt idx="13">
                  <c:v>-630.013891089759</c:v>
                </c:pt>
                <c:pt idx="14">
                  <c:v>-494.23478159002502</c:v>
                </c:pt>
                <c:pt idx="15">
                  <c:v>-699.59395880097895</c:v>
                </c:pt>
                <c:pt idx="16">
                  <c:v>-819.87717939327808</c:v>
                </c:pt>
                <c:pt idx="17">
                  <c:v>-2496.4271005224691</c:v>
                </c:pt>
                <c:pt idx="18">
                  <c:v>-2522.6526970528348</c:v>
                </c:pt>
                <c:pt idx="19">
                  <c:v>-2531.4312289296095</c:v>
                </c:pt>
                <c:pt idx="20">
                  <c:v>-2452.2465542260443</c:v>
                </c:pt>
                <c:pt idx="21">
                  <c:v>-2396.7415139784007</c:v>
                </c:pt>
                <c:pt idx="22">
                  <c:v>-2549.7416056957481</c:v>
                </c:pt>
                <c:pt idx="23">
                  <c:v>-2102.6989600669203</c:v>
                </c:pt>
                <c:pt idx="24">
                  <c:v>-2306.5793643067154</c:v>
                </c:pt>
                <c:pt idx="25">
                  <c:v>-2393.318966519525</c:v>
                </c:pt>
                <c:pt idx="26">
                  <c:v>-2264.4811348005364</c:v>
                </c:pt>
                <c:pt idx="27">
                  <c:v>-2289.4132676167883</c:v>
                </c:pt>
                <c:pt idx="28">
                  <c:v>-2624.5255908667182</c:v>
                </c:pt>
                <c:pt idx="29">
                  <c:v>-2705.4053074264884</c:v>
                </c:pt>
                <c:pt idx="30">
                  <c:v>-2302.2172241301737</c:v>
                </c:pt>
                <c:pt idx="31">
                  <c:v>-2739.9012683651376</c:v>
                </c:pt>
                <c:pt idx="32">
                  <c:v>-2940.1251598282333</c:v>
                </c:pt>
                <c:pt idx="33">
                  <c:v>-377.93597232352408</c:v>
                </c:pt>
                <c:pt idx="34">
                  <c:v>-613.104889494963</c:v>
                </c:pt>
                <c:pt idx="35">
                  <c:v>-351.97699850708511</c:v>
                </c:pt>
                <c:pt idx="36">
                  <c:v>-448.304056247218</c:v>
                </c:pt>
                <c:pt idx="37">
                  <c:v>-731.1004615880621</c:v>
                </c:pt>
                <c:pt idx="38">
                  <c:v>-655.35030098543916</c:v>
                </c:pt>
                <c:pt idx="39">
                  <c:v>-472.58548100800203</c:v>
                </c:pt>
                <c:pt idx="40">
                  <c:v>-812.33742674059692</c:v>
                </c:pt>
                <c:pt idx="41">
                  <c:v>-407.66739628499192</c:v>
                </c:pt>
                <c:pt idx="42">
                  <c:v>-536.54972089220803</c:v>
                </c:pt>
                <c:pt idx="43">
                  <c:v>-684.22094283583488</c:v>
                </c:pt>
                <c:pt idx="44">
                  <c:v>-2492.9293308209508</c:v>
                </c:pt>
                <c:pt idx="45">
                  <c:v>-2431.81156358302</c:v>
                </c:pt>
                <c:pt idx="46">
                  <c:v>-2379.0437601059693</c:v>
                </c:pt>
                <c:pt idx="47">
                  <c:v>-2835.4129182073793</c:v>
                </c:pt>
                <c:pt idx="48">
                  <c:v>-2751.9429374599094</c:v>
                </c:pt>
                <c:pt idx="49">
                  <c:v>-2563.4292689220611</c:v>
                </c:pt>
                <c:pt idx="50">
                  <c:v>-2154.0072717176772</c:v>
                </c:pt>
                <c:pt idx="51">
                  <c:v>-2044.0616324992657</c:v>
                </c:pt>
                <c:pt idx="52">
                  <c:v>-1768.8685217326356</c:v>
                </c:pt>
                <c:pt idx="53">
                  <c:v>-1963.0567699142803</c:v>
                </c:pt>
                <c:pt idx="54">
                  <c:v>-1901.3387514820902</c:v>
                </c:pt>
                <c:pt idx="55">
                  <c:v>-2063.6396774134769</c:v>
                </c:pt>
                <c:pt idx="56">
                  <c:v>-2125.473231325449</c:v>
                </c:pt>
                <c:pt idx="57">
                  <c:v>-2130.3923960386724</c:v>
                </c:pt>
                <c:pt idx="58">
                  <c:v>-2140.282017332855</c:v>
                </c:pt>
                <c:pt idx="59">
                  <c:v>-20.81133852553512</c:v>
                </c:pt>
                <c:pt idx="60">
                  <c:v>-57.59822372998741</c:v>
                </c:pt>
                <c:pt idx="61">
                  <c:v>-36.8500961515727</c:v>
                </c:pt>
                <c:pt idx="62">
                  <c:v>-46.512054836395805</c:v>
                </c:pt>
                <c:pt idx="63">
                  <c:v>36.29350945527915</c:v>
                </c:pt>
                <c:pt idx="64">
                  <c:v>110.79779996867012</c:v>
                </c:pt>
                <c:pt idx="65">
                  <c:v>-171.92256719726436</c:v>
                </c:pt>
                <c:pt idx="66">
                  <c:v>-107.31731864777396</c:v>
                </c:pt>
                <c:pt idx="67">
                  <c:v>-60.651015219558076</c:v>
                </c:pt>
                <c:pt idx="68">
                  <c:v>-167.81448177153504</c:v>
                </c:pt>
                <c:pt idx="69">
                  <c:v>-211.03479852523196</c:v>
                </c:pt>
                <c:pt idx="70">
                  <c:v>-41.270138044661508</c:v>
                </c:pt>
                <c:pt idx="71">
                  <c:v>-56.519225782092462</c:v>
                </c:pt>
                <c:pt idx="72">
                  <c:v>-117.21099512754495</c:v>
                </c:pt>
                <c:pt idx="73">
                  <c:v>-139.18950832680582</c:v>
                </c:pt>
                <c:pt idx="74">
                  <c:v>-7.1300298651436833</c:v>
                </c:pt>
                <c:pt idx="75">
                  <c:v>-16.57074615081018</c:v>
                </c:pt>
                <c:pt idx="76">
                  <c:v>-19.464081532597561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D-4462-B2EB-40309EBD4DE6}"/>
            </c:ext>
          </c:extLst>
        </c:ser>
        <c:ser>
          <c:idx val="1"/>
          <c:order val="1"/>
          <c:tx>
            <c:v>Greedy + ACO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'resultados_benchmark (1)'!$V$3:$V$80</c:f>
              <c:numCache>
                <c:formatCode>General</c:formatCode>
                <c:ptCount val="78"/>
                <c:pt idx="0">
                  <c:v>-181.07924206656571</c:v>
                </c:pt>
                <c:pt idx="1">
                  <c:v>-340.88351143293175</c:v>
                </c:pt>
                <c:pt idx="2">
                  <c:v>-92.061184340051113</c:v>
                </c:pt>
                <c:pt idx="3">
                  <c:v>-188.42926098890712</c:v>
                </c:pt>
                <c:pt idx="4">
                  <c:v>-52.071012292628893</c:v>
                </c:pt>
                <c:pt idx="5">
                  <c:v>-292.97797473039282</c:v>
                </c:pt>
                <c:pt idx="6">
                  <c:v>-310.51064476501688</c:v>
                </c:pt>
                <c:pt idx="7">
                  <c:v>-201.56290696013207</c:v>
                </c:pt>
                <c:pt idx="8">
                  <c:v>-242.34045507247606</c:v>
                </c:pt>
                <c:pt idx="9">
                  <c:v>-387.78297804914587</c:v>
                </c:pt>
                <c:pt idx="10">
                  <c:v>-312.48732300116694</c:v>
                </c:pt>
                <c:pt idx="11">
                  <c:v>-213.3335494403068</c:v>
                </c:pt>
                <c:pt idx="12">
                  <c:v>-83.746350683763012</c:v>
                </c:pt>
                <c:pt idx="13">
                  <c:v>-407.52116096324903</c:v>
                </c:pt>
                <c:pt idx="14">
                  <c:v>-177.97770473806509</c:v>
                </c:pt>
                <c:pt idx="15">
                  <c:v>-495.85574536477907</c:v>
                </c:pt>
                <c:pt idx="16">
                  <c:v>-630.51770134497815</c:v>
                </c:pt>
                <c:pt idx="17">
                  <c:v>-2010.1654838832392</c:v>
                </c:pt>
                <c:pt idx="18">
                  <c:v>-2010.8821695331444</c:v>
                </c:pt>
                <c:pt idx="19">
                  <c:v>-1813.0753654969503</c:v>
                </c:pt>
                <c:pt idx="20">
                  <c:v>-1843.2149923134939</c:v>
                </c:pt>
                <c:pt idx="21">
                  <c:v>-1835.9575000232908</c:v>
                </c:pt>
                <c:pt idx="22">
                  <c:v>-1751.4234131614776</c:v>
                </c:pt>
                <c:pt idx="23">
                  <c:v>-1389.9972964634298</c:v>
                </c:pt>
                <c:pt idx="24">
                  <c:v>-1878.2083238271352</c:v>
                </c:pt>
                <c:pt idx="25">
                  <c:v>-1832.9650195991044</c:v>
                </c:pt>
                <c:pt idx="26">
                  <c:v>-1876.4534584631465</c:v>
                </c:pt>
                <c:pt idx="27">
                  <c:v>-1714.2516521293282</c:v>
                </c:pt>
                <c:pt idx="28">
                  <c:v>-2044.7863428048386</c:v>
                </c:pt>
                <c:pt idx="29">
                  <c:v>-2186.939110003098</c:v>
                </c:pt>
                <c:pt idx="30">
                  <c:v>-1607.6829461933239</c:v>
                </c:pt>
                <c:pt idx="31">
                  <c:v>-2131.3365080555377</c:v>
                </c:pt>
                <c:pt idx="32">
                  <c:v>-2363.9449527347838</c:v>
                </c:pt>
                <c:pt idx="33">
                  <c:v>-301.40024082843615</c:v>
                </c:pt>
                <c:pt idx="34">
                  <c:v>-537.67723797695396</c:v>
                </c:pt>
                <c:pt idx="35">
                  <c:v>-265.54044948730211</c:v>
                </c:pt>
                <c:pt idx="36">
                  <c:v>-320.87441295360202</c:v>
                </c:pt>
                <c:pt idx="37">
                  <c:v>-593.43440812929509</c:v>
                </c:pt>
                <c:pt idx="38">
                  <c:v>-514.57547632618912</c:v>
                </c:pt>
                <c:pt idx="39">
                  <c:v>-330.78896962856504</c:v>
                </c:pt>
                <c:pt idx="40">
                  <c:v>-670.39078381764693</c:v>
                </c:pt>
                <c:pt idx="41">
                  <c:v>-264.49735091622495</c:v>
                </c:pt>
                <c:pt idx="42">
                  <c:v>-376.11350582722298</c:v>
                </c:pt>
                <c:pt idx="43">
                  <c:v>-518.74180993171092</c:v>
                </c:pt>
                <c:pt idx="44">
                  <c:v>-2124.0745901357514</c:v>
                </c:pt>
                <c:pt idx="45">
                  <c:v>-1456.3767384939201</c:v>
                </c:pt>
                <c:pt idx="46">
                  <c:v>-1903.006394888489</c:v>
                </c:pt>
                <c:pt idx="47">
                  <c:v>-2148.9059975208893</c:v>
                </c:pt>
                <c:pt idx="48">
                  <c:v>-2222.8408035788198</c:v>
                </c:pt>
                <c:pt idx="49">
                  <c:v>-2110.9454639142605</c:v>
                </c:pt>
                <c:pt idx="50">
                  <c:v>-2071.060418534697</c:v>
                </c:pt>
                <c:pt idx="51">
                  <c:v>-1844.479877503356</c:v>
                </c:pt>
                <c:pt idx="52">
                  <c:v>-1530.4649837333955</c:v>
                </c:pt>
                <c:pt idx="53">
                  <c:v>-1653.5232162310404</c:v>
                </c:pt>
                <c:pt idx="54">
                  <c:v>-1732.0215030653503</c:v>
                </c:pt>
                <c:pt idx="55">
                  <c:v>-1856.2962140688169</c:v>
                </c:pt>
                <c:pt idx="56">
                  <c:v>-1917.8290076788094</c:v>
                </c:pt>
                <c:pt idx="57">
                  <c:v>-1968.0598936375823</c:v>
                </c:pt>
                <c:pt idx="58">
                  <c:v>-1923.827862879305</c:v>
                </c:pt>
                <c:pt idx="59">
                  <c:v>14.840535221214907</c:v>
                </c:pt>
                <c:pt idx="60">
                  <c:v>-18.470317507290417</c:v>
                </c:pt>
                <c:pt idx="61">
                  <c:v>26.258955492181315</c:v>
                </c:pt>
                <c:pt idx="62">
                  <c:v>-28.47559578292578</c:v>
                </c:pt>
                <c:pt idx="63">
                  <c:v>54.329968508749175</c:v>
                </c:pt>
                <c:pt idx="64">
                  <c:v>128.83425902214015</c:v>
                </c:pt>
                <c:pt idx="65">
                  <c:v>-95.645611464727267</c:v>
                </c:pt>
                <c:pt idx="66">
                  <c:v>-21.708609815236855</c:v>
                </c:pt>
                <c:pt idx="67">
                  <c:v>1.2978944141650572E-8</c:v>
                </c:pt>
                <c:pt idx="68">
                  <c:v>5.850869752998733E-2</c:v>
                </c:pt>
                <c:pt idx="69">
                  <c:v>21.351747525763017</c:v>
                </c:pt>
                <c:pt idx="70">
                  <c:v>-41.270138016710575</c:v>
                </c:pt>
                <c:pt idx="71">
                  <c:v>4.5858541852794588E-8</c:v>
                </c:pt>
                <c:pt idx="72">
                  <c:v>11.978776600406036</c:v>
                </c:pt>
                <c:pt idx="73">
                  <c:v>-25.24020075182284</c:v>
                </c:pt>
                <c:pt idx="74">
                  <c:v>-5.4129796358846534</c:v>
                </c:pt>
                <c:pt idx="75">
                  <c:v>64.090062607767834</c:v>
                </c:pt>
                <c:pt idx="76">
                  <c:v>-10.296163376438585</c:v>
                </c:pt>
                <c:pt idx="77">
                  <c:v>-3.2334355637431145E-8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D-4462-B2EB-40309EBD4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579295"/>
        <c:axId val="697571615"/>
      </c:lineChart>
      <c:catAx>
        <c:axId val="697579295"/>
        <c:scaling>
          <c:orientation val="minMax"/>
        </c:scaling>
        <c:delete val="1"/>
        <c:axPos val="b"/>
        <c:majorTickMark val="none"/>
        <c:minorTickMark val="none"/>
        <c:tickLblPos val="nextTo"/>
        <c:crossAx val="697571615"/>
        <c:crosses val="autoZero"/>
        <c:auto val="1"/>
        <c:lblAlgn val="ctr"/>
        <c:lblOffset val="100"/>
        <c:noMultiLvlLbl val="0"/>
      </c:catAx>
      <c:valAx>
        <c:axId val="69757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7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Comparativa</a:t>
            </a:r>
            <a:r>
              <a:rPr lang="en-US" baseline="0"/>
              <a:t> de distancias de rutas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CW + ACO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'resultados_benchmark (1)'!$E$3:$E$80</c:f>
              <c:numCache>
                <c:formatCode>General</c:formatCode>
                <c:ptCount val="78"/>
                <c:pt idx="0">
                  <c:v>2523.3782884841698</c:v>
                </c:pt>
                <c:pt idx="1">
                  <c:v>2243.1560004186999</c:v>
                </c:pt>
                <c:pt idx="2">
                  <c:v>2119.1017969781301</c:v>
                </c:pt>
                <c:pt idx="3">
                  <c:v>2004.9840086182501</c:v>
                </c:pt>
                <c:pt idx="4">
                  <c:v>1980.0031602827301</c:v>
                </c:pt>
                <c:pt idx="5">
                  <c:v>1830.18165166566</c:v>
                </c:pt>
                <c:pt idx="6">
                  <c:v>1330.65151208924</c:v>
                </c:pt>
                <c:pt idx="7">
                  <c:v>1289.39491672548</c:v>
                </c:pt>
                <c:pt idx="8">
                  <c:v>1264.49093500755</c:v>
                </c:pt>
                <c:pt idx="9">
                  <c:v>1253.16660779736</c:v>
                </c:pt>
                <c:pt idx="10">
                  <c:v>1229.22227539294</c:v>
                </c:pt>
                <c:pt idx="11">
                  <c:v>1218.28367022726</c:v>
                </c:pt>
                <c:pt idx="12">
                  <c:v>1217.96900879696</c:v>
                </c:pt>
                <c:pt idx="13">
                  <c:v>1143.39712387349</c:v>
                </c:pt>
                <c:pt idx="14">
                  <c:v>1143.91510414804</c:v>
                </c:pt>
                <c:pt idx="15">
                  <c:v>1130.6756575638001</c:v>
                </c:pt>
                <c:pt idx="16">
                  <c:v>1101.6258409517</c:v>
                </c:pt>
                <c:pt idx="17">
                  <c:v>5889.8668793607703</c:v>
                </c:pt>
                <c:pt idx="18">
                  <c:v>5582.5628234803098</c:v>
                </c:pt>
                <c:pt idx="19">
                  <c:v>5265.2391775673404</c:v>
                </c:pt>
                <c:pt idx="20">
                  <c:v>5050.8235520874496</c:v>
                </c:pt>
                <c:pt idx="21">
                  <c:v>4811.4526290448903</c:v>
                </c:pt>
                <c:pt idx="22">
                  <c:v>4524.1569634657299</c:v>
                </c:pt>
                <c:pt idx="23">
                  <c:v>4405.8576663965096</c:v>
                </c:pt>
                <c:pt idx="24">
                  <c:v>4255.2370265204199</c:v>
                </c:pt>
                <c:pt idx="25">
                  <c:v>4088.7521570795798</c:v>
                </c:pt>
                <c:pt idx="26">
                  <c:v>3973.1655696626099</c:v>
                </c:pt>
                <c:pt idx="27">
                  <c:v>3866.7338235125399</c:v>
                </c:pt>
                <c:pt idx="28">
                  <c:v>3690.73195093812</c:v>
                </c:pt>
                <c:pt idx="29">
                  <c:v>3629.14066157661</c:v>
                </c:pt>
                <c:pt idx="30">
                  <c:v>3525.88086106315</c:v>
                </c:pt>
                <c:pt idx="31">
                  <c:v>3419.2517316904</c:v>
                </c:pt>
                <c:pt idx="32">
                  <c:v>3326.1018979065502</c:v>
                </c:pt>
                <c:pt idx="33">
                  <c:v>840.08516370491202</c:v>
                </c:pt>
                <c:pt idx="34">
                  <c:v>842.98054078199095</c:v>
                </c:pt>
                <c:pt idx="35">
                  <c:v>830.18434618021695</c:v>
                </c:pt>
                <c:pt idx="36">
                  <c:v>812.03940150638402</c:v>
                </c:pt>
                <c:pt idx="37">
                  <c:v>801.802991341233</c:v>
                </c:pt>
                <c:pt idx="38">
                  <c:v>800.74438284074995</c:v>
                </c:pt>
                <c:pt idx="39">
                  <c:v>777.726907620563</c:v>
                </c:pt>
                <c:pt idx="40">
                  <c:v>779.87167297705003</c:v>
                </c:pt>
                <c:pt idx="41">
                  <c:v>776.35337363123301</c:v>
                </c:pt>
                <c:pt idx="42">
                  <c:v>743.518094035015</c:v>
                </c:pt>
                <c:pt idx="43">
                  <c:v>737.18922389587601</c:v>
                </c:pt>
                <c:pt idx="44">
                  <c:v>11550.9741993148</c:v>
                </c:pt>
                <c:pt idx="45">
                  <c:v>10403.6527449109</c:v>
                </c:pt>
                <c:pt idx="46">
                  <c:v>9771.50438478252</c:v>
                </c:pt>
                <c:pt idx="47">
                  <c:v>9052.2253423135098</c:v>
                </c:pt>
                <c:pt idx="48">
                  <c:v>8432.4536651189101</c:v>
                </c:pt>
                <c:pt idx="49">
                  <c:v>8034.0347919921996</c:v>
                </c:pt>
                <c:pt idx="50">
                  <c:v>3978.2041328170199</c:v>
                </c:pt>
                <c:pt idx="51">
                  <c:v>3697.2015820040901</c:v>
                </c:pt>
                <c:pt idx="52">
                  <c:v>3441.3827680007598</c:v>
                </c:pt>
                <c:pt idx="53">
                  <c:v>3272.8251143167599</c:v>
                </c:pt>
                <c:pt idx="54">
                  <c:v>3096.53617958326</c:v>
                </c:pt>
                <c:pt idx="55">
                  <c:v>2871.8110916553401</c:v>
                </c:pt>
                <c:pt idx="56">
                  <c:v>2782.1543553533602</c:v>
                </c:pt>
                <c:pt idx="57">
                  <c:v>2659.0476705989099</c:v>
                </c:pt>
                <c:pt idx="58">
                  <c:v>2607.0565545464501</c:v>
                </c:pt>
                <c:pt idx="59">
                  <c:v>333.32939735324999</c:v>
                </c:pt>
                <c:pt idx="60">
                  <c:v>296.292521177303</c:v>
                </c:pt>
                <c:pt idx="61">
                  <c:v>249.03228275624599</c:v>
                </c:pt>
                <c:pt idx="62">
                  <c:v>669.58615954652998</c:v>
                </c:pt>
                <c:pt idx="63">
                  <c:v>669.58615954652998</c:v>
                </c:pt>
                <c:pt idx="64">
                  <c:v>669.58615954652998</c:v>
                </c:pt>
                <c:pt idx="65">
                  <c:v>612.22190326746295</c:v>
                </c:pt>
                <c:pt idx="66">
                  <c:v>612.22190326746295</c:v>
                </c:pt>
                <c:pt idx="67">
                  <c:v>612.22190326746295</c:v>
                </c:pt>
                <c:pt idx="68">
                  <c:v>922.314679530935</c:v>
                </c:pt>
                <c:pt idx="69">
                  <c:v>733.977080549005</c:v>
                </c:pt>
                <c:pt idx="70">
                  <c:v>651.90134837204903</c:v>
                </c:pt>
                <c:pt idx="71">
                  <c:v>651.90134837204903</c:v>
                </c:pt>
                <c:pt idx="72">
                  <c:v>651.90134837204903</c:v>
                </c:pt>
                <c:pt idx="73">
                  <c:v>672.154040425017</c:v>
                </c:pt>
                <c:pt idx="74">
                  <c:v>543.03381927074099</c:v>
                </c:pt>
                <c:pt idx="75">
                  <c:v>469.422385341422</c:v>
                </c:pt>
                <c:pt idx="76">
                  <c:v>428.64143914384101</c:v>
                </c:pt>
                <c:pt idx="77">
                  <c:v>597.57557993233399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4-4A6F-8AE2-03A2F873457A}"/>
            </c:ext>
          </c:extLst>
        </c:ser>
        <c:ser>
          <c:idx val="1"/>
          <c:order val="1"/>
          <c:tx>
            <c:v>Greedy + ACO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'resultados_benchmark (1)'!$H$3:$H$80</c:f>
              <c:numCache>
                <c:formatCode>General</c:formatCode>
                <c:ptCount val="78"/>
                <c:pt idx="0">
                  <c:v>2691.8813460000001</c:v>
                </c:pt>
                <c:pt idx="1">
                  <c:v>2416.0391020000002</c:v>
                </c:pt>
                <c:pt idx="2">
                  <c:v>2455.4363509999998</c:v>
                </c:pt>
                <c:pt idx="3">
                  <c:v>2373.1926239999998</c:v>
                </c:pt>
                <c:pt idx="4">
                  <c:v>2118.468257</c:v>
                </c:pt>
                <c:pt idx="5">
                  <c:v>2020.767996</c:v>
                </c:pt>
                <c:pt idx="6">
                  <c:v>1554.9019490000001</c:v>
                </c:pt>
                <c:pt idx="7">
                  <c:v>1551.8074449999999</c:v>
                </c:pt>
                <c:pt idx="8">
                  <c:v>1446.745171</c:v>
                </c:pt>
                <c:pt idx="9">
                  <c:v>1424.0089700000001</c:v>
                </c:pt>
                <c:pt idx="10">
                  <c:v>1502.752727</c:v>
                </c:pt>
                <c:pt idx="11">
                  <c:v>1392.3779280000001</c:v>
                </c:pt>
                <c:pt idx="12">
                  <c:v>1434.1298429999999</c:v>
                </c:pt>
                <c:pt idx="13">
                  <c:v>1365.889854</c:v>
                </c:pt>
                <c:pt idx="14">
                  <c:v>1460.1721809999999</c:v>
                </c:pt>
                <c:pt idx="15">
                  <c:v>1334.413871</c:v>
                </c:pt>
                <c:pt idx="16">
                  <c:v>1290.9853189999999</c:v>
                </c:pt>
                <c:pt idx="17">
                  <c:v>6376.1284960000003</c:v>
                </c:pt>
                <c:pt idx="18">
                  <c:v>6094.3333510000002</c:v>
                </c:pt>
                <c:pt idx="19">
                  <c:v>5983.5950409999996</c:v>
                </c:pt>
                <c:pt idx="20">
                  <c:v>5659.855114</c:v>
                </c:pt>
                <c:pt idx="21">
                  <c:v>5372.2366430000002</c:v>
                </c:pt>
                <c:pt idx="22">
                  <c:v>5322.4751560000004</c:v>
                </c:pt>
                <c:pt idx="23">
                  <c:v>5118.55933</c:v>
                </c:pt>
                <c:pt idx="24">
                  <c:v>4683.6080670000001</c:v>
                </c:pt>
                <c:pt idx="25">
                  <c:v>4649.1061040000004</c:v>
                </c:pt>
                <c:pt idx="26">
                  <c:v>4361.1932459999998</c:v>
                </c:pt>
                <c:pt idx="27">
                  <c:v>4441.8954389999999</c:v>
                </c:pt>
                <c:pt idx="28">
                  <c:v>4270.4711989999996</c:v>
                </c:pt>
                <c:pt idx="29">
                  <c:v>4147.6068590000004</c:v>
                </c:pt>
                <c:pt idx="30">
                  <c:v>4220.4151389999997</c:v>
                </c:pt>
                <c:pt idx="31">
                  <c:v>4027.8164919999999</c:v>
                </c:pt>
                <c:pt idx="32">
                  <c:v>3902.2821049999998</c:v>
                </c:pt>
                <c:pt idx="33">
                  <c:v>916.62089519999995</c:v>
                </c:pt>
                <c:pt idx="34">
                  <c:v>918.4081923</c:v>
                </c:pt>
                <c:pt idx="35">
                  <c:v>916.62089519999995</c:v>
                </c:pt>
                <c:pt idx="36">
                  <c:v>939.46904480000001</c:v>
                </c:pt>
                <c:pt idx="37">
                  <c:v>939.46904480000001</c:v>
                </c:pt>
                <c:pt idx="38">
                  <c:v>941.51920749999999</c:v>
                </c:pt>
                <c:pt idx="39">
                  <c:v>919.52341899999999</c:v>
                </c:pt>
                <c:pt idx="40">
                  <c:v>921.81831590000002</c:v>
                </c:pt>
                <c:pt idx="41">
                  <c:v>919.52341899999999</c:v>
                </c:pt>
                <c:pt idx="42">
                  <c:v>903.95430910000005</c:v>
                </c:pt>
                <c:pt idx="43">
                  <c:v>902.66835679999997</c:v>
                </c:pt>
                <c:pt idx="44">
                  <c:v>11919.828939999999</c:v>
                </c:pt>
                <c:pt idx="45">
                  <c:v>11379.08757</c:v>
                </c:pt>
                <c:pt idx="46">
                  <c:v>10247.54175</c:v>
                </c:pt>
                <c:pt idx="47">
                  <c:v>9738.7322629999999</c:v>
                </c:pt>
                <c:pt idx="48">
                  <c:v>8961.5557989999998</c:v>
                </c:pt>
                <c:pt idx="49">
                  <c:v>8486.5185970000002</c:v>
                </c:pt>
                <c:pt idx="50">
                  <c:v>4061.1509860000001</c:v>
                </c:pt>
                <c:pt idx="51">
                  <c:v>3896.7833369999998</c:v>
                </c:pt>
                <c:pt idx="52">
                  <c:v>3679.786306</c:v>
                </c:pt>
                <c:pt idx="53">
                  <c:v>3582.3586679999999</c:v>
                </c:pt>
                <c:pt idx="54">
                  <c:v>3265.8534279999999</c:v>
                </c:pt>
                <c:pt idx="55">
                  <c:v>3079.1545550000001</c:v>
                </c:pt>
                <c:pt idx="56">
                  <c:v>2989.7985789999998</c:v>
                </c:pt>
                <c:pt idx="57">
                  <c:v>2821.380173</c:v>
                </c:pt>
                <c:pt idx="58">
                  <c:v>2823.5107090000001</c:v>
                </c:pt>
                <c:pt idx="59">
                  <c:v>368.98127110000001</c:v>
                </c:pt>
                <c:pt idx="60">
                  <c:v>335.42042739999999</c:v>
                </c:pt>
                <c:pt idx="61">
                  <c:v>312.14133440000001</c:v>
                </c:pt>
                <c:pt idx="62">
                  <c:v>687.62261860000001</c:v>
                </c:pt>
                <c:pt idx="63">
                  <c:v>687.62261860000001</c:v>
                </c:pt>
                <c:pt idx="64">
                  <c:v>687.62261860000001</c:v>
                </c:pt>
                <c:pt idx="65">
                  <c:v>688.49885900000004</c:v>
                </c:pt>
                <c:pt idx="66">
                  <c:v>697.83061210000005</c:v>
                </c:pt>
                <c:pt idx="67">
                  <c:v>672.87291849999997</c:v>
                </c:pt>
                <c:pt idx="68">
                  <c:v>1090.18767</c:v>
                </c:pt>
                <c:pt idx="69">
                  <c:v>966.36362659999998</c:v>
                </c:pt>
                <c:pt idx="70">
                  <c:v>651.90134839999996</c:v>
                </c:pt>
                <c:pt idx="71">
                  <c:v>708.42057420000003</c:v>
                </c:pt>
                <c:pt idx="72">
                  <c:v>781.09112010000001</c:v>
                </c:pt>
                <c:pt idx="73">
                  <c:v>786.10334799999998</c:v>
                </c:pt>
                <c:pt idx="74">
                  <c:v>544.75086950000002</c:v>
                </c:pt>
                <c:pt idx="75">
                  <c:v>550.08319410000001</c:v>
                </c:pt>
                <c:pt idx="76">
                  <c:v>437.80935729999999</c:v>
                </c:pt>
                <c:pt idx="77">
                  <c:v>597.57557989999998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4-4A6F-8AE2-03A2F8734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547615"/>
        <c:axId val="697543295"/>
      </c:lineChart>
      <c:catAx>
        <c:axId val="697547615"/>
        <c:scaling>
          <c:orientation val="minMax"/>
        </c:scaling>
        <c:delete val="1"/>
        <c:axPos val="b"/>
        <c:majorTickMark val="none"/>
        <c:minorTickMark val="none"/>
        <c:tickLblPos val="nextTo"/>
        <c:crossAx val="697543295"/>
        <c:crosses val="autoZero"/>
        <c:auto val="1"/>
        <c:lblAlgn val="ctr"/>
        <c:lblOffset val="100"/>
        <c:noMultiLvlLbl val="0"/>
      </c:catAx>
      <c:valAx>
        <c:axId val="697543295"/>
        <c:scaling>
          <c:orientation val="minMax"/>
          <c:max val="1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4761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1038225</xdr:colOff>
      <xdr:row>55</xdr:row>
      <xdr:rowOff>52387</xdr:rowOff>
    </xdr:from>
    <xdr:to>
      <xdr:col>18</xdr:col>
      <xdr:colOff>209550</xdr:colOff>
      <xdr:row>69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E2EE1-17D6-406B-8E6D-9AD4927CA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1090611</xdr:colOff>
      <xdr:row>81</xdr:row>
      <xdr:rowOff>176212</xdr:rowOff>
    </xdr:from>
    <xdr:to>
      <xdr:col>8</xdr:col>
      <xdr:colOff>1352549</xdr:colOff>
      <xdr:row>107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D29272-6C39-1859-0B89-FEAF83F49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0F42C-2B5C-41FE-B643-E85366BAC69F}">
  <dimension ref="A1:AH80"/>
  <sheetViews>
    <sheetView tabSelected="1" topLeftCell="A77" workbookViewId="0">
      <selection activeCell="K97" sqref="K97"/>
    </sheetView>
  </sheetViews>
  <sheetFormatPr defaultRowHeight="15" x14ac:dyDescent="0.25"/>
  <cols>
    <col min="1" max="1" width="28" style="2" bestFit="1" customWidth="1"/>
    <col min="2" max="2" width="16.140625" style="2" customWidth="1"/>
    <col min="3" max="3" width="32.7109375" style="2" hidden="1" customWidth="1"/>
    <col min="4" max="4" width="21.140625" style="2" customWidth="1"/>
    <col min="5" max="5" width="19.7109375" style="2" customWidth="1"/>
    <col min="6" max="6" width="27.140625" style="2" customWidth="1"/>
    <col min="7" max="7" width="27.5703125" style="2" customWidth="1"/>
    <col min="8" max="9" width="27.140625" style="2" customWidth="1"/>
    <col min="11" max="11" width="21.42578125" style="10" customWidth="1"/>
    <col min="12" max="12" width="19" style="2" bestFit="1" customWidth="1"/>
    <col min="13" max="13" width="19" style="2" customWidth="1"/>
    <col min="14" max="14" width="18.85546875" style="2" bestFit="1" customWidth="1"/>
    <col min="15" max="15" width="18" style="2" bestFit="1" customWidth="1"/>
    <col min="16" max="16" width="17.85546875" style="2" bestFit="1" customWidth="1"/>
    <col min="17" max="17" width="21.85546875" style="10" customWidth="1"/>
    <col min="18" max="18" width="23.28515625" style="10" customWidth="1"/>
    <col min="20" max="20" width="21.42578125" style="10" customWidth="1"/>
    <col min="21" max="21" width="14.5703125" style="17" customWidth="1"/>
    <col min="22" max="23" width="19.5703125" style="17" customWidth="1"/>
    <col min="24" max="26" width="14.5703125" style="17" customWidth="1"/>
    <col min="27" max="27" width="14.5703125" style="18" customWidth="1"/>
    <col min="29" max="34" width="18" style="10" hidden="1" customWidth="1"/>
  </cols>
  <sheetData>
    <row r="1" spans="1:34" x14ac:dyDescent="0.25">
      <c r="A1" s="3" t="s">
        <v>41</v>
      </c>
      <c r="B1" s="4"/>
      <c r="C1" s="4"/>
      <c r="D1" s="4"/>
      <c r="E1" s="4"/>
      <c r="F1" s="4"/>
      <c r="G1" s="4"/>
      <c r="H1" s="4"/>
      <c r="I1" s="5"/>
      <c r="K1" s="16" t="s">
        <v>42</v>
      </c>
      <c r="L1" s="16"/>
      <c r="M1" s="16"/>
      <c r="N1" s="16"/>
      <c r="O1" s="16"/>
      <c r="P1" s="16"/>
      <c r="Q1" s="16"/>
      <c r="R1" s="16"/>
      <c r="T1" s="3" t="s">
        <v>40</v>
      </c>
      <c r="U1" s="4"/>
      <c r="V1" s="4"/>
      <c r="W1" s="4"/>
      <c r="X1" s="4"/>
      <c r="Y1" s="4"/>
      <c r="Z1" s="4"/>
      <c r="AA1" s="5"/>
      <c r="AC1" s="12" t="s">
        <v>39</v>
      </c>
      <c r="AD1" s="13"/>
      <c r="AE1" s="13"/>
      <c r="AF1" s="13"/>
      <c r="AG1" s="13"/>
      <c r="AH1" s="14"/>
    </row>
    <row r="2" spans="1:34" s="9" customFormat="1" ht="45" customHeight="1" x14ac:dyDescent="0.25">
      <c r="A2" s="1" t="s">
        <v>0</v>
      </c>
      <c r="B2" s="1" t="s">
        <v>23</v>
      </c>
      <c r="C2" s="1" t="str">
        <f>A2&amp;" + "&amp;B2</f>
        <v>problema + Capacidad de vehiculos</v>
      </c>
      <c r="D2" s="1" t="s">
        <v>237</v>
      </c>
      <c r="E2" s="1" t="s">
        <v>238</v>
      </c>
      <c r="F2" s="1" t="s">
        <v>16</v>
      </c>
      <c r="G2" s="1" t="s">
        <v>30</v>
      </c>
      <c r="H2" s="1" t="s">
        <v>31</v>
      </c>
      <c r="I2" s="1" t="s">
        <v>32</v>
      </c>
      <c r="K2" s="1" t="s">
        <v>43</v>
      </c>
      <c r="L2" s="1" t="s">
        <v>24</v>
      </c>
      <c r="M2" s="1" t="s">
        <v>235</v>
      </c>
      <c r="N2" s="1" t="s">
        <v>25</v>
      </c>
      <c r="O2" s="1" t="s">
        <v>26</v>
      </c>
      <c r="P2" s="1" t="s">
        <v>27</v>
      </c>
      <c r="Q2" s="1" t="s">
        <v>28</v>
      </c>
      <c r="R2" s="1" t="s">
        <v>29</v>
      </c>
      <c r="T2" s="1" t="s">
        <v>43</v>
      </c>
      <c r="U2" s="1" t="s">
        <v>17</v>
      </c>
      <c r="V2" s="1" t="s">
        <v>236</v>
      </c>
      <c r="W2" s="1" t="s">
        <v>18</v>
      </c>
      <c r="X2" s="1" t="s">
        <v>19</v>
      </c>
      <c r="Y2" s="1" t="s">
        <v>20</v>
      </c>
      <c r="Z2" s="1" t="s">
        <v>21</v>
      </c>
      <c r="AA2" s="1" t="s">
        <v>22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  <c r="AH2" s="1" t="s">
        <v>38</v>
      </c>
    </row>
    <row r="3" spans="1:34" x14ac:dyDescent="0.25">
      <c r="A3" s="2" t="s">
        <v>1</v>
      </c>
      <c r="B3" s="2">
        <v>80</v>
      </c>
      <c r="C3" s="2" t="str">
        <f>A3&amp;" - "&amp;B3</f>
        <v>medium-50n-c80_120-d10_50 - 80</v>
      </c>
      <c r="D3" s="2">
        <v>22</v>
      </c>
      <c r="E3" s="2">
        <v>2523.3782884841698</v>
      </c>
      <c r="F3" s="2">
        <v>2872.9605880665599</v>
      </c>
      <c r="G3" s="2">
        <v>21</v>
      </c>
      <c r="H3" s="2">
        <f>VLOOKUP(C3,'Resultados anteriores'!$C$3:$E$80,3,FALSE)</f>
        <v>2691.8813460000001</v>
      </c>
      <c r="I3" s="2">
        <f>VLOOKUP(C3,'Resultados anteriores'!$C$3:$E$80,2,FALSE)</f>
        <v>20</v>
      </c>
      <c r="K3" s="10">
        <f>D3 - VLOOKUP($C3,'problem set'!$E$2:$N$79,10,0)</f>
        <v>1</v>
      </c>
      <c r="L3" s="10">
        <v>1</v>
      </c>
      <c r="M3" s="10">
        <f>E3-VLOOKUP($C3,'problem set'!$E$2:$N$79,9,0)</f>
        <v>-349.58229958239599</v>
      </c>
      <c r="N3" s="10">
        <v>349.58229958238599</v>
      </c>
      <c r="O3" s="11">
        <v>4.7619047619047603E-2</v>
      </c>
      <c r="P3" s="11">
        <v>0.121680158452033</v>
      </c>
      <c r="Q3" s="10">
        <f>POWER(L3,2)</f>
        <v>1</v>
      </c>
      <c r="R3" s="10">
        <f>POWER(N3,2)</f>
        <v>122207.78418130906</v>
      </c>
      <c r="T3" s="10">
        <f>I3 - VLOOKUP($C3,'problem set'!$E$2:$N$79,10,0)</f>
        <v>-1</v>
      </c>
      <c r="U3" s="10">
        <f>VLOOKUP($C3,'Resultados anteriores'!$C$3:$K$80,4,FALSE)</f>
        <v>1</v>
      </c>
      <c r="V3" s="10">
        <f>H3-VLOOKUP($C3,'problem set'!$E$2:$N$79,9,0)</f>
        <v>-181.07924206656571</v>
      </c>
      <c r="W3" s="10">
        <f>VLOOKUP($C3,'Resultados anteriores'!$C$3:$K$80,5,FALSE)</f>
        <v>181.07924249999999</v>
      </c>
      <c r="X3" s="11">
        <f>VLOOKUP($C3,'Resultados anteriores'!$C$3:$K$80,6,FALSE)</f>
        <v>0.05</v>
      </c>
      <c r="Y3" s="11">
        <f>VLOOKUP($C3,'Resultados anteriores'!$C$3:$K$80,7,FALSE)</f>
        <v>0.06</v>
      </c>
      <c r="Z3" s="10">
        <f>VLOOKUP($C3,'Resultados anteriores'!$C$3:$K$80,8,FALSE)</f>
        <v>1</v>
      </c>
      <c r="AA3" s="10">
        <f>VLOOKUP($C3,'Resultados anteriores'!$C$3:$K$80,9,FALSE)</f>
        <v>32789.692064373805</v>
      </c>
      <c r="AC3" s="10">
        <f>ABS(D3-I3)</f>
        <v>2</v>
      </c>
      <c r="AD3" s="10">
        <f>ABS(E3-H3)</f>
        <v>168.50305751583028</v>
      </c>
      <c r="AE3" s="11">
        <f>AC3/I3</f>
        <v>0.1</v>
      </c>
      <c r="AF3" s="11">
        <f>AD3/H3</f>
        <v>6.259676258250288E-2</v>
      </c>
      <c r="AG3" s="10">
        <f>POWER(AC3,2)</f>
        <v>4</v>
      </c>
      <c r="AH3" s="10">
        <f>POWER(AD3,2)</f>
        <v>28393.280392183206</v>
      </c>
    </row>
    <row r="4" spans="1:34" x14ac:dyDescent="0.25">
      <c r="A4" s="2" t="s">
        <v>1</v>
      </c>
      <c r="B4" s="2">
        <v>87</v>
      </c>
      <c r="C4" s="2" t="str">
        <f t="shared" ref="C4:C67" si="0">A4&amp;" - "&amp;B4</f>
        <v>medium-50n-c80_120-d10_50 - 87</v>
      </c>
      <c r="D4" s="2">
        <v>20</v>
      </c>
      <c r="E4" s="2">
        <v>2243.1560004186999</v>
      </c>
      <c r="F4" s="2">
        <v>2756.9226134329301</v>
      </c>
      <c r="G4" s="2">
        <v>20</v>
      </c>
      <c r="H4" s="2">
        <f>VLOOKUP(C4,'Resultados anteriores'!$C$3:$E$80,3,FALSE)</f>
        <v>2416.0391020000002</v>
      </c>
      <c r="I4" s="2">
        <f>VLOOKUP(C4,'Resultados anteriores'!$C$3:$E$80,2,FALSE)</f>
        <v>19</v>
      </c>
      <c r="K4" s="10">
        <f>D4 - VLOOKUP($C4,'problem set'!$E$2:$N$79,10,0)</f>
        <v>0</v>
      </c>
      <c r="L4" s="10">
        <v>0</v>
      </c>
      <c r="M4" s="10">
        <f>E4-VLOOKUP($C4,'problem set'!$E$2:$N$79,9,0)</f>
        <v>-513.76661301423201</v>
      </c>
      <c r="N4" s="10">
        <v>513.76661301422996</v>
      </c>
      <c r="O4" s="11">
        <v>0</v>
      </c>
      <c r="P4" s="11">
        <v>0.18635510859497201</v>
      </c>
      <c r="Q4" s="10">
        <f t="shared" ref="Q4:Q67" si="1">POWER(L4,2)</f>
        <v>0</v>
      </c>
      <c r="R4" s="10">
        <f t="shared" ref="R4:R67" si="2">POWER(N4,2)</f>
        <v>263956.13264811353</v>
      </c>
      <c r="T4" s="10">
        <f>I4 - VLOOKUP($C4,'problem set'!$E$2:$N$79,10,0)</f>
        <v>-1</v>
      </c>
      <c r="U4" s="10">
        <f>VLOOKUP($C4,'Resultados anteriores'!$C$3:$K$80,4,FALSE)</f>
        <v>1</v>
      </c>
      <c r="V4" s="10">
        <f>H4-VLOOKUP($C4,'problem set'!$E$2:$N$79,9,0)</f>
        <v>-340.88351143293175</v>
      </c>
      <c r="W4" s="10">
        <f>VLOOKUP($C4,'Resultados anteriores'!$C$3:$K$80,5,FALSE)</f>
        <v>340.88351110000002</v>
      </c>
      <c r="X4" s="11">
        <f>VLOOKUP($C4,'Resultados anteriores'!$C$3:$K$80,6,FALSE)</f>
        <v>0.05</v>
      </c>
      <c r="Y4" s="11">
        <f>VLOOKUP($C4,'Resultados anteriores'!$C$3:$K$80,7,FALSE)</f>
        <v>0.12</v>
      </c>
      <c r="Z4" s="10">
        <f>VLOOKUP($C4,'Resultados anteriores'!$C$3:$K$80,8,FALSE)</f>
        <v>1</v>
      </c>
      <c r="AA4" s="10">
        <f>VLOOKUP($C4,'Resultados anteriores'!$C$3:$K$80,9,FALSE)</f>
        <v>116201.56813986384</v>
      </c>
      <c r="AC4" s="10">
        <f>ABS(D4-I4)</f>
        <v>1</v>
      </c>
      <c r="AD4" s="10">
        <f>ABS(E4-H4)</f>
        <v>172.88310158130025</v>
      </c>
      <c r="AE4" s="11">
        <f>AC4/I4</f>
        <v>5.2631578947368418E-2</v>
      </c>
      <c r="AF4" s="11">
        <f>AD4/H4</f>
        <v>7.1556417045646081E-2</v>
      </c>
      <c r="AG4" s="10">
        <f t="shared" ref="AG4:AG67" si="3">POWER(AC4,2)</f>
        <v>1</v>
      </c>
      <c r="AH4" s="10">
        <f t="shared" ref="AH4:AH67" si="4">POWER(AD4,2)</f>
        <v>29888.566812370183</v>
      </c>
    </row>
    <row r="5" spans="1:34" x14ac:dyDescent="0.25">
      <c r="A5" s="2" t="s">
        <v>1</v>
      </c>
      <c r="B5" s="2">
        <v>94</v>
      </c>
      <c r="C5" s="2" t="str">
        <f t="shared" si="0"/>
        <v>medium-50n-c80_120-d10_50 - 94</v>
      </c>
      <c r="D5" s="2">
        <v>19</v>
      </c>
      <c r="E5" s="2">
        <v>2119.1017969781301</v>
      </c>
      <c r="F5" s="2">
        <v>2547.49753534005</v>
      </c>
      <c r="G5" s="2">
        <v>18</v>
      </c>
      <c r="H5" s="2">
        <f>VLOOKUP(C5,'Resultados anteriores'!$C$3:$E$80,3,FALSE)</f>
        <v>2455.4363509999998</v>
      </c>
      <c r="I5" s="2">
        <f>VLOOKUP(C5,'Resultados anteriores'!$C$3:$E$80,2,FALSE)</f>
        <v>18</v>
      </c>
      <c r="K5" s="10">
        <f>D5 - VLOOKUP($C5,'problem set'!$E$2:$N$79,10,0)</f>
        <v>1</v>
      </c>
      <c r="L5" s="10">
        <v>1</v>
      </c>
      <c r="M5" s="10">
        <f>E5-VLOOKUP($C5,'problem set'!$E$2:$N$79,9,0)</f>
        <v>-428.39573836192085</v>
      </c>
      <c r="N5" s="10">
        <v>428.39573836191499</v>
      </c>
      <c r="O5" s="11">
        <v>5.5555555555555497E-2</v>
      </c>
      <c r="P5" s="11">
        <v>0.168163357341475</v>
      </c>
      <c r="Q5" s="10">
        <f t="shared" si="1"/>
        <v>1</v>
      </c>
      <c r="R5" s="10">
        <f t="shared" si="2"/>
        <v>183522.90864665032</v>
      </c>
      <c r="T5" s="10">
        <f>I5 - VLOOKUP($C5,'problem set'!$E$2:$N$79,10,0)</f>
        <v>0</v>
      </c>
      <c r="U5" s="10">
        <f>VLOOKUP($C5,'Resultados anteriores'!$C$3:$K$80,4,FALSE)</f>
        <v>0</v>
      </c>
      <c r="V5" s="10">
        <f>H5-VLOOKUP($C5,'problem set'!$E$2:$N$79,9,0)</f>
        <v>-92.061184340051113</v>
      </c>
      <c r="W5" s="10">
        <f>VLOOKUP($C5,'Resultados anteriores'!$C$3:$K$80,5,FALSE)</f>
        <v>92.061183920000005</v>
      </c>
      <c r="X5" s="11">
        <f>VLOOKUP($C5,'Resultados anteriores'!$C$3:$K$80,6,FALSE)</f>
        <v>0</v>
      </c>
      <c r="Y5" s="11">
        <f>VLOOKUP($C5,'Resultados anteriores'!$C$3:$K$80,7,FALSE)</f>
        <v>0.04</v>
      </c>
      <c r="Z5" s="10">
        <f>VLOOKUP($C5,'Resultados anteriores'!$C$3:$K$80,8,FALSE)</f>
        <v>0</v>
      </c>
      <c r="AA5" s="10">
        <f>VLOOKUP($C5,'Resultados anteriores'!$C$3:$K$80,9,FALSE)</f>
        <v>8475.2615847520683</v>
      </c>
      <c r="AC5" s="10">
        <f>ABS(D5-I5)</f>
        <v>1</v>
      </c>
      <c r="AD5" s="10">
        <f>ABS(E5-H5)</f>
        <v>336.33455402186974</v>
      </c>
      <c r="AE5" s="11">
        <f>AC5/I5</f>
        <v>5.5555555555555552E-2</v>
      </c>
      <c r="AF5" s="11">
        <f>AD5/H5</f>
        <v>0.13697547235744648</v>
      </c>
      <c r="AG5" s="10">
        <f t="shared" si="3"/>
        <v>1</v>
      </c>
      <c r="AH5" s="10">
        <f t="shared" si="4"/>
        <v>113120.93222909002</v>
      </c>
    </row>
    <row r="6" spans="1:34" x14ac:dyDescent="0.25">
      <c r="A6" s="2" t="s">
        <v>1</v>
      </c>
      <c r="B6" s="2">
        <v>101</v>
      </c>
      <c r="C6" s="2" t="str">
        <f t="shared" si="0"/>
        <v>medium-50n-c80_120-d10_50 - 101</v>
      </c>
      <c r="D6" s="2">
        <v>17</v>
      </c>
      <c r="E6" s="2">
        <v>2004.9840086182501</v>
      </c>
      <c r="F6" s="2">
        <v>2561.6218849889001</v>
      </c>
      <c r="G6" s="2">
        <v>16</v>
      </c>
      <c r="H6" s="2">
        <f>VLOOKUP(C6,'Resultados anteriores'!$C$3:$E$80,3,FALSE)</f>
        <v>2373.1926239999998</v>
      </c>
      <c r="I6" s="2">
        <f>VLOOKUP(C6,'Resultados anteriores'!$C$3:$E$80,2,FALSE)</f>
        <v>16</v>
      </c>
      <c r="K6" s="10">
        <f>D6 - VLOOKUP($C6,'problem set'!$E$2:$N$79,10,0)</f>
        <v>1</v>
      </c>
      <c r="L6" s="10">
        <v>1</v>
      </c>
      <c r="M6" s="10">
        <f>E6-VLOOKUP($C6,'problem set'!$E$2:$N$79,9,0)</f>
        <v>-556.63787637065684</v>
      </c>
      <c r="N6" s="10">
        <v>556.637876370654</v>
      </c>
      <c r="O6" s="11">
        <v>6.25E-2</v>
      </c>
      <c r="P6" s="11">
        <v>0.21729900093083501</v>
      </c>
      <c r="Q6" s="10">
        <f t="shared" si="1"/>
        <v>1</v>
      </c>
      <c r="R6" s="10">
        <f t="shared" si="2"/>
        <v>309845.72541043151</v>
      </c>
      <c r="T6" s="10">
        <f>I6 - VLOOKUP($C6,'problem set'!$E$2:$N$79,10,0)</f>
        <v>0</v>
      </c>
      <c r="U6" s="10">
        <f>VLOOKUP($C6,'Resultados anteriores'!$C$3:$K$80,4,FALSE)</f>
        <v>0</v>
      </c>
      <c r="V6" s="10">
        <f>H6-VLOOKUP($C6,'problem set'!$E$2:$N$79,9,0)</f>
        <v>-188.42926098890712</v>
      </c>
      <c r="W6" s="10">
        <f>VLOOKUP($C6,'Resultados anteriores'!$C$3:$K$80,5,FALSE)</f>
        <v>188.4292609</v>
      </c>
      <c r="X6" s="11">
        <f>VLOOKUP($C6,'Resultados anteriores'!$C$3:$K$80,6,FALSE)</f>
        <v>0</v>
      </c>
      <c r="Y6" s="11">
        <f>VLOOKUP($C6,'Resultados anteriores'!$C$3:$K$80,7,FALSE)</f>
        <v>7.0000000000000007E-2</v>
      </c>
      <c r="Z6" s="10">
        <f>VLOOKUP($C6,'Resultados anteriores'!$C$3:$K$80,8,FALSE)</f>
        <v>0</v>
      </c>
      <c r="AA6" s="10">
        <f>VLOOKUP($C6,'Resultados anteriores'!$C$3:$K$80,9,FALSE)</f>
        <v>35505.586363320268</v>
      </c>
      <c r="AC6" s="10">
        <f>ABS(D6-I6)</f>
        <v>1</v>
      </c>
      <c r="AD6" s="10">
        <f>ABS(E6-H6)</f>
        <v>368.20861538174972</v>
      </c>
      <c r="AE6" s="11">
        <f>AC6/I6</f>
        <v>6.25E-2</v>
      </c>
      <c r="AF6" s="11">
        <f>AD6/H6</f>
        <v>0.15515327818655389</v>
      </c>
      <c r="AG6" s="10">
        <f t="shared" si="3"/>
        <v>1</v>
      </c>
      <c r="AH6" s="10">
        <f t="shared" si="4"/>
        <v>135577.5844413453</v>
      </c>
    </row>
    <row r="7" spans="1:34" x14ac:dyDescent="0.25">
      <c r="A7" s="2" t="s">
        <v>1</v>
      </c>
      <c r="B7" s="2">
        <v>108</v>
      </c>
      <c r="C7" s="2" t="str">
        <f t="shared" si="0"/>
        <v>medium-50n-c80_120-d10_50 - 108</v>
      </c>
      <c r="D7" s="2">
        <v>17</v>
      </c>
      <c r="E7" s="2">
        <v>1980.0031602827301</v>
      </c>
      <c r="F7" s="2">
        <v>2170.5392692926198</v>
      </c>
      <c r="G7" s="2">
        <v>15</v>
      </c>
      <c r="H7" s="2">
        <f>VLOOKUP(C7,'Resultados anteriores'!$C$3:$E$80,3,FALSE)</f>
        <v>2118.468257</v>
      </c>
      <c r="I7" s="2">
        <f>VLOOKUP(C7,'Resultados anteriores'!$C$3:$E$80,2,FALSE)</f>
        <v>15</v>
      </c>
      <c r="K7" s="10">
        <f>D7 - VLOOKUP($C7,'problem set'!$E$2:$N$79,10,0)</f>
        <v>2</v>
      </c>
      <c r="L7" s="10">
        <v>2</v>
      </c>
      <c r="M7" s="10">
        <f>E7-VLOOKUP($C7,'problem set'!$E$2:$N$79,9,0)</f>
        <v>-190.53610900989884</v>
      </c>
      <c r="N7" s="10">
        <v>190.53610900989401</v>
      </c>
      <c r="O7" s="11">
        <v>0.133333333333333</v>
      </c>
      <c r="P7" s="11">
        <v>8.7782843510584796E-2</v>
      </c>
      <c r="Q7" s="10">
        <f t="shared" si="1"/>
        <v>4</v>
      </c>
      <c r="R7" s="10">
        <f t="shared" si="2"/>
        <v>36304.008836630208</v>
      </c>
      <c r="T7" s="10">
        <f>I7 - VLOOKUP($C7,'problem set'!$E$2:$N$79,10,0)</f>
        <v>0</v>
      </c>
      <c r="U7" s="10">
        <f>VLOOKUP($C7,'Resultados anteriores'!$C$3:$K$80,4,FALSE)</f>
        <v>0</v>
      </c>
      <c r="V7" s="10">
        <f>H7-VLOOKUP($C7,'problem set'!$E$2:$N$79,9,0)</f>
        <v>-52.071012292628893</v>
      </c>
      <c r="W7" s="10">
        <f>VLOOKUP($C7,'Resultados anteriores'!$C$3:$K$80,5,FALSE)</f>
        <v>52.07101273</v>
      </c>
      <c r="X7" s="11">
        <f>VLOOKUP($C7,'Resultados anteriores'!$C$3:$K$80,6,FALSE)</f>
        <v>0</v>
      </c>
      <c r="Y7" s="11">
        <f>VLOOKUP($C7,'Resultados anteriores'!$C$3:$K$80,7,FALSE)</f>
        <v>0.02</v>
      </c>
      <c r="Z7" s="10">
        <f>VLOOKUP($C7,'Resultados anteriores'!$C$3:$K$80,8,FALSE)</f>
        <v>0</v>
      </c>
      <c r="AA7" s="10">
        <f>VLOOKUP($C7,'Resultados anteriores'!$C$3:$K$80,9,FALSE)</f>
        <v>2711.3903667278219</v>
      </c>
      <c r="AC7" s="10">
        <f>ABS(D7-I7)</f>
        <v>2</v>
      </c>
      <c r="AD7" s="10">
        <f>ABS(E7-H7)</f>
        <v>138.46509671726994</v>
      </c>
      <c r="AE7" s="11">
        <f>AC7/I7</f>
        <v>0.13333333333333333</v>
      </c>
      <c r="AF7" s="11">
        <f>AD7/H7</f>
        <v>6.5360949478352248E-2</v>
      </c>
      <c r="AG7" s="10">
        <f t="shared" si="3"/>
        <v>4</v>
      </c>
      <c r="AH7" s="10">
        <f t="shared" si="4"/>
        <v>19172.58300892292</v>
      </c>
    </row>
    <row r="8" spans="1:34" x14ac:dyDescent="0.25">
      <c r="A8" s="2" t="s">
        <v>1</v>
      </c>
      <c r="B8" s="2">
        <v>115</v>
      </c>
      <c r="C8" s="2" t="str">
        <f t="shared" si="0"/>
        <v>medium-50n-c80_120-d10_50 - 115</v>
      </c>
      <c r="D8" s="2">
        <v>14</v>
      </c>
      <c r="E8" s="2">
        <v>1830.18165166566</v>
      </c>
      <c r="F8" s="2">
        <v>2313.7459707303901</v>
      </c>
      <c r="G8" s="2">
        <v>15</v>
      </c>
      <c r="H8" s="2">
        <f>VLOOKUP(C8,'Resultados anteriores'!$C$3:$E$80,3,FALSE)</f>
        <v>2020.767996</v>
      </c>
      <c r="I8" s="2">
        <f>VLOOKUP(C8,'Resultados anteriores'!$C$3:$E$80,2,FALSE)</f>
        <v>14</v>
      </c>
      <c r="K8" s="10">
        <f>D8 - VLOOKUP($C8,'problem set'!$E$2:$N$79,10,0)</f>
        <v>-1</v>
      </c>
      <c r="L8" s="10">
        <v>1</v>
      </c>
      <c r="M8" s="10">
        <f>E8-VLOOKUP($C8,'problem set'!$E$2:$N$79,9,0)</f>
        <v>-483.5643190647329</v>
      </c>
      <c r="N8" s="10">
        <v>483.56431906473102</v>
      </c>
      <c r="O8" s="11">
        <v>6.6666666666666596E-2</v>
      </c>
      <c r="P8" s="11">
        <v>0.20899628791663799</v>
      </c>
      <c r="Q8" s="10">
        <f t="shared" si="1"/>
        <v>1</v>
      </c>
      <c r="R8" s="10">
        <f t="shared" si="2"/>
        <v>233834.450672537</v>
      </c>
      <c r="T8" s="10">
        <f>I8 - VLOOKUP($C8,'problem set'!$E$2:$N$79,10,0)</f>
        <v>-1</v>
      </c>
      <c r="U8" s="10">
        <f>VLOOKUP($C8,'Resultados anteriores'!$C$3:$K$80,4,FALSE)</f>
        <v>1</v>
      </c>
      <c r="V8" s="10">
        <f>H8-VLOOKUP($C8,'problem set'!$E$2:$N$79,9,0)</f>
        <v>-292.97797473039282</v>
      </c>
      <c r="W8" s="10">
        <f>VLOOKUP($C8,'Resultados anteriores'!$C$3:$K$80,5,FALSE)</f>
        <v>292.97797459999998</v>
      </c>
      <c r="X8" s="11">
        <f>VLOOKUP($C8,'Resultados anteriores'!$C$3:$K$80,6,FALSE)</f>
        <v>7.0000000000000007E-2</v>
      </c>
      <c r="Y8" s="11">
        <f>VLOOKUP($C8,'Resultados anteriores'!$C$3:$K$80,7,FALSE)</f>
        <v>0.13</v>
      </c>
      <c r="Z8" s="10">
        <f>VLOOKUP($C8,'Resultados anteriores'!$C$3:$K$80,8,FALSE)</f>
        <v>1</v>
      </c>
      <c r="AA8" s="10">
        <f>VLOOKUP($C8,'Resultados anteriores'!$C$3:$K$80,9,FALSE)</f>
        <v>85836.093600718232</v>
      </c>
      <c r="AC8" s="10">
        <f>ABS(D8-I8)</f>
        <v>0</v>
      </c>
      <c r="AD8" s="10">
        <f>ABS(E8-H8)</f>
        <v>190.58634433434008</v>
      </c>
      <c r="AE8" s="11">
        <f>AC8/I8</f>
        <v>0</v>
      </c>
      <c r="AF8" s="11">
        <f>AD8/H8</f>
        <v>9.4313817673080405E-2</v>
      </c>
      <c r="AG8" s="10">
        <f t="shared" si="3"/>
        <v>0</v>
      </c>
      <c r="AH8" s="10">
        <f t="shared" si="4"/>
        <v>36323.154646727642</v>
      </c>
    </row>
    <row r="9" spans="1:34" x14ac:dyDescent="0.25">
      <c r="A9" s="2" t="s">
        <v>2</v>
      </c>
      <c r="B9" s="2">
        <v>150</v>
      </c>
      <c r="C9" s="2" t="str">
        <f t="shared" si="0"/>
        <v>medium-50n-c150_200-d10_50 - 150</v>
      </c>
      <c r="D9" s="2">
        <v>11</v>
      </c>
      <c r="E9" s="2">
        <v>1330.65151208924</v>
      </c>
      <c r="F9" s="2">
        <v>1865.4125937650099</v>
      </c>
      <c r="G9" s="2">
        <v>10</v>
      </c>
      <c r="H9" s="2">
        <f>VLOOKUP(C9,'Resultados anteriores'!$C$3:$E$80,3,FALSE)</f>
        <v>1554.9019490000001</v>
      </c>
      <c r="I9" s="2">
        <f>VLOOKUP(C9,'Resultados anteriores'!$C$3:$E$80,2,FALSE)</f>
        <v>10</v>
      </c>
      <c r="K9" s="10">
        <f>D9 - VLOOKUP($C9,'problem set'!$E$2:$N$79,10,0)</f>
        <v>1</v>
      </c>
      <c r="L9" s="10">
        <v>1</v>
      </c>
      <c r="M9" s="10">
        <f>E9-VLOOKUP($C9,'problem set'!$E$2:$N$79,9,0)</f>
        <v>-534.76108167577695</v>
      </c>
      <c r="N9" s="10">
        <v>534.76108167576797</v>
      </c>
      <c r="O9" s="11">
        <v>0.1</v>
      </c>
      <c r="P9" s="11">
        <v>0.28667174407590101</v>
      </c>
      <c r="Q9" s="10">
        <f t="shared" si="1"/>
        <v>1</v>
      </c>
      <c r="R9" s="10">
        <f t="shared" si="2"/>
        <v>285969.41447503737</v>
      </c>
      <c r="T9" s="10">
        <f>I9 - VLOOKUP($C9,'problem set'!$E$2:$N$79,10,0)</f>
        <v>0</v>
      </c>
      <c r="U9" s="10">
        <f>VLOOKUP($C9,'Resultados anteriores'!$C$3:$K$80,4,FALSE)</f>
        <v>0</v>
      </c>
      <c r="V9" s="10">
        <f>H9-VLOOKUP($C9,'problem set'!$E$2:$N$79,9,0)</f>
        <v>-310.51064476501688</v>
      </c>
      <c r="W9" s="10">
        <f>VLOOKUP($C9,'Resultados anteriores'!$C$3:$K$80,5,FALSE)</f>
        <v>310.5106452</v>
      </c>
      <c r="X9" s="11">
        <f>VLOOKUP($C9,'Resultados anteriores'!$C$3:$K$80,6,FALSE)</f>
        <v>0</v>
      </c>
      <c r="Y9" s="11">
        <f>VLOOKUP($C9,'Resultados anteriores'!$C$3:$K$80,7,FALSE)</f>
        <v>0.17</v>
      </c>
      <c r="Z9" s="10">
        <f>VLOOKUP($C9,'Resultados anteriores'!$C$3:$K$80,8,FALSE)</f>
        <v>0</v>
      </c>
      <c r="AA9" s="10">
        <f>VLOOKUP($C9,'Resultados anteriores'!$C$3:$K$80,9,FALSE)</f>
        <v>96416.860782520278</v>
      </c>
      <c r="AC9" s="10">
        <f>ABS(D9-I9)</f>
        <v>1</v>
      </c>
      <c r="AD9" s="10">
        <f>ABS(E9-H9)</f>
        <v>224.25043691076007</v>
      </c>
      <c r="AE9" s="11">
        <f>AC9/I9</f>
        <v>0.1</v>
      </c>
      <c r="AF9" s="11">
        <f>AD9/H9</f>
        <v>0.14422159355770417</v>
      </c>
      <c r="AG9" s="10">
        <f t="shared" si="3"/>
        <v>1</v>
      </c>
      <c r="AH9" s="10">
        <f t="shared" si="4"/>
        <v>50288.258454666786</v>
      </c>
    </row>
    <row r="10" spans="1:34" x14ac:dyDescent="0.25">
      <c r="A10" s="2" t="s">
        <v>2</v>
      </c>
      <c r="B10" s="2">
        <v>155</v>
      </c>
      <c r="C10" s="2" t="str">
        <f t="shared" si="0"/>
        <v>medium-50n-c150_200-d10_50 - 155</v>
      </c>
      <c r="D10" s="2">
        <v>10</v>
      </c>
      <c r="E10" s="2">
        <v>1289.39491672548</v>
      </c>
      <c r="F10" s="2">
        <v>1753.3703519601299</v>
      </c>
      <c r="G10" s="2">
        <v>10</v>
      </c>
      <c r="H10" s="2">
        <f>VLOOKUP(C10,'Resultados anteriores'!$C$3:$E$80,3,FALSE)</f>
        <v>1551.8074449999999</v>
      </c>
      <c r="I10" s="2">
        <f>VLOOKUP(C10,'Resultados anteriores'!$C$3:$E$80,2,FALSE)</f>
        <v>10</v>
      </c>
      <c r="K10" s="10">
        <f>D10 - VLOOKUP($C10,'problem set'!$E$2:$N$79,10,0)</f>
        <v>0</v>
      </c>
      <c r="L10" s="10">
        <v>0</v>
      </c>
      <c r="M10" s="10">
        <f>E10-VLOOKUP($C10,'problem set'!$E$2:$N$79,9,0)</f>
        <v>-463.97543523465197</v>
      </c>
      <c r="N10" s="10">
        <v>463.97543523464202</v>
      </c>
      <c r="O10" s="11">
        <v>0</v>
      </c>
      <c r="P10" s="11">
        <v>0.264619185967159</v>
      </c>
      <c r="Q10" s="10">
        <f t="shared" si="1"/>
        <v>0</v>
      </c>
      <c r="R10" s="10">
        <f t="shared" si="2"/>
        <v>215273.2045011755</v>
      </c>
      <c r="T10" s="10">
        <f>I10 - VLOOKUP($C10,'problem set'!$E$2:$N$79,10,0)</f>
        <v>0</v>
      </c>
      <c r="U10" s="10">
        <f>VLOOKUP($C10,'Resultados anteriores'!$C$3:$K$80,4,FALSE)</f>
        <v>0</v>
      </c>
      <c r="V10" s="10">
        <f>H10-VLOOKUP($C10,'problem set'!$E$2:$N$79,9,0)</f>
        <v>-201.56290696013207</v>
      </c>
      <c r="W10" s="10">
        <f>VLOOKUP($C10,'Resultados anteriores'!$C$3:$K$80,5,FALSE)</f>
        <v>201.56290730000001</v>
      </c>
      <c r="X10" s="11">
        <f>VLOOKUP($C10,'Resultados anteriores'!$C$3:$K$80,6,FALSE)</f>
        <v>0</v>
      </c>
      <c r="Y10" s="11">
        <f>VLOOKUP($C10,'Resultados anteriores'!$C$3:$K$80,7,FALSE)</f>
        <v>0.11</v>
      </c>
      <c r="Z10" s="10">
        <f>VLOOKUP($C10,'Resultados anteriores'!$C$3:$K$80,8,FALSE)</f>
        <v>0</v>
      </c>
      <c r="AA10" s="10">
        <f>VLOOKUP($C10,'Resultados anteriores'!$C$3:$K$80,9,FALSE)</f>
        <v>40627.605599228395</v>
      </c>
      <c r="AC10" s="10">
        <f>ABS(D10-I10)</f>
        <v>0</v>
      </c>
      <c r="AD10" s="10">
        <f>ABS(E10-H10)</f>
        <v>262.4125282745199</v>
      </c>
      <c r="AE10" s="11">
        <f>AC10/I10</f>
        <v>0</v>
      </c>
      <c r="AF10" s="11">
        <f>AD10/H10</f>
        <v>0.16910121749964921</v>
      </c>
      <c r="AG10" s="10">
        <f t="shared" si="3"/>
        <v>0</v>
      </c>
      <c r="AH10" s="10">
        <f t="shared" si="4"/>
        <v>68860.334995425699</v>
      </c>
    </row>
    <row r="11" spans="1:34" x14ac:dyDescent="0.25">
      <c r="A11" s="2" t="s">
        <v>2</v>
      </c>
      <c r="B11" s="2">
        <v>160</v>
      </c>
      <c r="C11" s="2" t="str">
        <f t="shared" si="0"/>
        <v>medium-50n-c150_200-d10_50 - 160</v>
      </c>
      <c r="D11" s="2">
        <v>10</v>
      </c>
      <c r="E11" s="2">
        <v>1264.49093500755</v>
      </c>
      <c r="F11" s="2">
        <v>1689.0856260724699</v>
      </c>
      <c r="G11" s="2">
        <v>10</v>
      </c>
      <c r="H11" s="2">
        <f>VLOOKUP(C11,'Resultados anteriores'!$C$3:$E$80,3,FALSE)</f>
        <v>1446.745171</v>
      </c>
      <c r="I11" s="2">
        <f>VLOOKUP(C11,'Resultados anteriores'!$C$3:$E$80,2,FALSE)</f>
        <v>9</v>
      </c>
      <c r="K11" s="10">
        <f>D11 - VLOOKUP($C11,'problem set'!$E$2:$N$79,10,0)</f>
        <v>0</v>
      </c>
      <c r="L11" s="10">
        <v>0</v>
      </c>
      <c r="M11" s="10">
        <f>E11-VLOOKUP($C11,'problem set'!$E$2:$N$79,9,0)</f>
        <v>-424.59469106492611</v>
      </c>
      <c r="N11" s="10">
        <v>424.59469106492099</v>
      </c>
      <c r="O11" s="11">
        <v>0</v>
      </c>
      <c r="P11" s="11">
        <v>0.25137546878082401</v>
      </c>
      <c r="Q11" s="10">
        <f t="shared" si="1"/>
        <v>0</v>
      </c>
      <c r="R11" s="10">
        <f t="shared" si="2"/>
        <v>180280.6516805157</v>
      </c>
      <c r="T11" s="10">
        <f>I11 - VLOOKUP($C11,'problem set'!$E$2:$N$79,10,0)</f>
        <v>-1</v>
      </c>
      <c r="U11" s="10">
        <f>VLOOKUP($C11,'Resultados anteriores'!$C$3:$K$80,4,FALSE)</f>
        <v>1</v>
      </c>
      <c r="V11" s="10">
        <f>H11-VLOOKUP($C11,'problem set'!$E$2:$N$79,9,0)</f>
        <v>-242.34045507247606</v>
      </c>
      <c r="W11" s="10">
        <f>VLOOKUP($C11,'Resultados anteriores'!$C$3:$K$80,5,FALSE)</f>
        <v>242.34045560000001</v>
      </c>
      <c r="X11" s="11">
        <f>VLOOKUP($C11,'Resultados anteriores'!$C$3:$K$80,6,FALSE)</f>
        <v>0.1</v>
      </c>
      <c r="Y11" s="11">
        <f>VLOOKUP($C11,'Resultados anteriores'!$C$3:$K$80,7,FALSE)</f>
        <v>0.14000000000000001</v>
      </c>
      <c r="Z11" s="10">
        <f>VLOOKUP($C11,'Resultados anteriores'!$C$3:$K$80,8,FALSE)</f>
        <v>1</v>
      </c>
      <c r="AA11" s="10">
        <f>VLOOKUP($C11,'Resultados anteriores'!$C$3:$K$80,9,FALSE)</f>
        <v>58728.896420415578</v>
      </c>
      <c r="AC11" s="10">
        <f>ABS(D11-I11)</f>
        <v>1</v>
      </c>
      <c r="AD11" s="10">
        <f>ABS(E11-H11)</f>
        <v>182.25423599245005</v>
      </c>
      <c r="AE11" s="11">
        <f>AC11/I11</f>
        <v>0.1111111111111111</v>
      </c>
      <c r="AF11" s="11">
        <f>AD11/H11</f>
        <v>0.12597535464139459</v>
      </c>
      <c r="AG11" s="10">
        <f t="shared" si="3"/>
        <v>1</v>
      </c>
      <c r="AH11" s="10">
        <f t="shared" si="4"/>
        <v>33216.606537191677</v>
      </c>
    </row>
    <row r="12" spans="1:34" x14ac:dyDescent="0.25">
      <c r="A12" s="2" t="s">
        <v>2</v>
      </c>
      <c r="B12" s="2">
        <v>165</v>
      </c>
      <c r="C12" s="2" t="str">
        <f t="shared" si="0"/>
        <v>medium-50n-c150_200-d10_50 - 165</v>
      </c>
      <c r="D12" s="2">
        <v>10</v>
      </c>
      <c r="E12" s="2">
        <v>1253.16660779736</v>
      </c>
      <c r="F12" s="2">
        <v>1811.79194804914</v>
      </c>
      <c r="G12" s="2">
        <v>9</v>
      </c>
      <c r="H12" s="2">
        <f>VLOOKUP(C12,'Resultados anteriores'!$C$3:$E$80,3,FALSE)</f>
        <v>1424.0089700000001</v>
      </c>
      <c r="I12" s="2">
        <f>VLOOKUP(C12,'Resultados anteriores'!$C$3:$E$80,2,FALSE)</f>
        <v>9</v>
      </c>
      <c r="K12" s="10">
        <f>D12 - VLOOKUP($C12,'problem set'!$E$2:$N$79,10,0)</f>
        <v>1</v>
      </c>
      <c r="L12" s="10">
        <v>1</v>
      </c>
      <c r="M12" s="10">
        <f>E12-VLOOKUP($C12,'problem set'!$E$2:$N$79,9,0)</f>
        <v>-558.62534025178593</v>
      </c>
      <c r="N12" s="10">
        <v>558.62534025178297</v>
      </c>
      <c r="O12" s="11">
        <v>0.11111111111111099</v>
      </c>
      <c r="P12" s="11">
        <v>0.30832753222757397</v>
      </c>
      <c r="Q12" s="10">
        <f t="shared" si="1"/>
        <v>1</v>
      </c>
      <c r="R12" s="10">
        <f t="shared" si="2"/>
        <v>312062.27077142027</v>
      </c>
      <c r="T12" s="10">
        <f>I12 - VLOOKUP($C12,'problem set'!$E$2:$N$79,10,0)</f>
        <v>0</v>
      </c>
      <c r="U12" s="10">
        <f>VLOOKUP($C12,'Resultados anteriores'!$C$3:$K$80,4,FALSE)</f>
        <v>0</v>
      </c>
      <c r="V12" s="10">
        <f>H12-VLOOKUP($C12,'problem set'!$E$2:$N$79,9,0)</f>
        <v>-387.78297804914587</v>
      </c>
      <c r="W12" s="10">
        <f>VLOOKUP($C12,'Resultados anteriores'!$C$3:$K$80,5,FALSE)</f>
        <v>387.78297789999999</v>
      </c>
      <c r="X12" s="11">
        <f>VLOOKUP($C12,'Resultados anteriores'!$C$3:$K$80,6,FALSE)</f>
        <v>0</v>
      </c>
      <c r="Y12" s="11">
        <f>VLOOKUP($C12,'Resultados anteriores'!$C$3:$K$80,7,FALSE)</f>
        <v>0.21</v>
      </c>
      <c r="Z12" s="10">
        <f>VLOOKUP($C12,'Resultados anteriores'!$C$3:$K$80,8,FALSE)</f>
        <v>0</v>
      </c>
      <c r="AA12" s="10">
        <f>VLOOKUP($C12,'Resultados anteriores'!$C$3:$K$80,9,FALSE)</f>
        <v>150375.63794899188</v>
      </c>
      <c r="AC12" s="10">
        <f>ABS(D12-I12)</f>
        <v>1</v>
      </c>
      <c r="AD12" s="10">
        <f>ABS(E12-H12)</f>
        <v>170.84236220264006</v>
      </c>
      <c r="AE12" s="11">
        <f>AC12/I12</f>
        <v>0.1111111111111111</v>
      </c>
      <c r="AF12" s="11">
        <f>AD12/H12</f>
        <v>0.11997281323490543</v>
      </c>
      <c r="AG12" s="10">
        <f t="shared" si="3"/>
        <v>1</v>
      </c>
      <c r="AH12" s="10">
        <f t="shared" si="4"/>
        <v>29187.112722978058</v>
      </c>
    </row>
    <row r="13" spans="1:34" x14ac:dyDescent="0.25">
      <c r="A13" s="2" t="s">
        <v>2</v>
      </c>
      <c r="B13" s="2">
        <v>170</v>
      </c>
      <c r="C13" s="2" t="str">
        <f t="shared" si="0"/>
        <v>medium-50n-c150_200-d10_50 - 170</v>
      </c>
      <c r="D13" s="2">
        <v>9</v>
      </c>
      <c r="E13" s="2">
        <v>1229.22227539294</v>
      </c>
      <c r="F13" s="2">
        <v>1815.2400500011599</v>
      </c>
      <c r="G13" s="2">
        <v>9</v>
      </c>
      <c r="H13" s="2">
        <f>VLOOKUP(C13,'Resultados anteriores'!$C$3:$E$80,3,FALSE)</f>
        <v>1502.752727</v>
      </c>
      <c r="I13" s="2">
        <f>VLOOKUP(C13,'Resultados anteriores'!$C$3:$E$80,2,FALSE)</f>
        <v>9</v>
      </c>
      <c r="K13" s="10">
        <f>D13 - VLOOKUP($C13,'problem set'!$E$2:$N$79,10,0)</f>
        <v>0</v>
      </c>
      <c r="L13" s="10">
        <v>0</v>
      </c>
      <c r="M13" s="10">
        <f>E13-VLOOKUP($C13,'problem set'!$E$2:$N$79,9,0)</f>
        <v>-586.017774608227</v>
      </c>
      <c r="N13" s="10">
        <v>586.01777460822404</v>
      </c>
      <c r="O13" s="11">
        <v>0</v>
      </c>
      <c r="P13" s="11">
        <v>0.32283210950961899</v>
      </c>
      <c r="Q13" s="10">
        <f t="shared" si="1"/>
        <v>0</v>
      </c>
      <c r="R13" s="10">
        <f>POWER(N13,2)</f>
        <v>343416.83215677529</v>
      </c>
      <c r="T13" s="10">
        <f>I13 - VLOOKUP($C13,'problem set'!$E$2:$N$79,10,0)</f>
        <v>0</v>
      </c>
      <c r="U13" s="10">
        <f>VLOOKUP($C13,'Resultados anteriores'!$C$3:$K$80,4,FALSE)</f>
        <v>0</v>
      </c>
      <c r="V13" s="10">
        <f>H13-VLOOKUP($C13,'problem set'!$E$2:$N$79,9,0)</f>
        <v>-312.48732300116694</v>
      </c>
      <c r="W13" s="10">
        <f>VLOOKUP($C13,'Resultados anteriores'!$C$3:$K$80,5,FALSE)</f>
        <v>312.48732310000003</v>
      </c>
      <c r="X13" s="11">
        <f>VLOOKUP($C13,'Resultados anteriores'!$C$3:$K$80,6,FALSE)</f>
        <v>0</v>
      </c>
      <c r="Y13" s="11">
        <f>VLOOKUP($C13,'Resultados anteriores'!$C$3:$K$80,7,FALSE)</f>
        <v>0.17</v>
      </c>
      <c r="Z13" s="10">
        <f>VLOOKUP($C13,'Resultados anteriores'!$C$3:$K$80,8,FALSE)</f>
        <v>0</v>
      </c>
      <c r="AA13" s="10">
        <f>VLOOKUP($C13,'Resultados anteriores'!$C$3:$K$80,9,FALSE)</f>
        <v>97648.327098203808</v>
      </c>
      <c r="AC13" s="10">
        <f>ABS(D13-I13)</f>
        <v>0</v>
      </c>
      <c r="AD13" s="10">
        <f>ABS(E13-H13)</f>
        <v>273.53045160706006</v>
      </c>
      <c r="AE13" s="11">
        <f>AC13/I13</f>
        <v>0</v>
      </c>
      <c r="AF13" s="11">
        <f>AD13/H13</f>
        <v>0.18201960089143798</v>
      </c>
      <c r="AG13" s="10">
        <f t="shared" si="3"/>
        <v>0</v>
      </c>
      <c r="AH13" s="10">
        <f t="shared" si="4"/>
        <v>74818.907956362222</v>
      </c>
    </row>
    <row r="14" spans="1:34" x14ac:dyDescent="0.25">
      <c r="A14" s="2" t="s">
        <v>2</v>
      </c>
      <c r="B14" s="2">
        <v>175</v>
      </c>
      <c r="C14" s="2" t="str">
        <f t="shared" si="0"/>
        <v>medium-50n-c150_200-d10_50 - 175</v>
      </c>
      <c r="D14" s="2">
        <v>9</v>
      </c>
      <c r="E14" s="2">
        <v>1218.28367022726</v>
      </c>
      <c r="F14" s="2">
        <v>1605.7114774403001</v>
      </c>
      <c r="G14" s="2">
        <v>9</v>
      </c>
      <c r="H14" s="2">
        <f>VLOOKUP(C14,'Resultados anteriores'!$C$3:$E$80,3,FALSE)</f>
        <v>1392.3779280000001</v>
      </c>
      <c r="I14" s="2">
        <f>VLOOKUP(C14,'Resultados anteriores'!$C$3:$E$80,2,FALSE)</f>
        <v>9</v>
      </c>
      <c r="K14" s="10">
        <f>D14 - VLOOKUP($C14,'problem set'!$E$2:$N$79,10,0)</f>
        <v>0</v>
      </c>
      <c r="L14" s="10">
        <v>0</v>
      </c>
      <c r="M14" s="10">
        <f>E14-VLOOKUP($C14,'problem set'!$E$2:$N$79,9,0)</f>
        <v>-387.42780721304689</v>
      </c>
      <c r="N14" s="10">
        <v>387.42780721303802</v>
      </c>
      <c r="O14" s="11">
        <v>0</v>
      </c>
      <c r="P14" s="11">
        <v>0.241281084837634</v>
      </c>
      <c r="Q14" s="10">
        <f t="shared" si="1"/>
        <v>0</v>
      </c>
      <c r="R14" s="10">
        <f>POWER(N14,2)</f>
        <v>150100.30580190296</v>
      </c>
      <c r="T14" s="10">
        <f>I14 - VLOOKUP($C14,'problem set'!$E$2:$N$79,10,0)</f>
        <v>0</v>
      </c>
      <c r="U14" s="10">
        <f>VLOOKUP($C14,'Resultados anteriores'!$C$3:$K$80,4,FALSE)</f>
        <v>0</v>
      </c>
      <c r="V14" s="10">
        <f>H14-VLOOKUP($C14,'problem set'!$E$2:$N$79,9,0)</f>
        <v>-213.3335494403068</v>
      </c>
      <c r="W14" s="10">
        <f>VLOOKUP($C14,'Resultados anteriores'!$C$3:$K$80,5,FALSE)</f>
        <v>213.33354919999999</v>
      </c>
      <c r="X14" s="11">
        <f>VLOOKUP($C14,'Resultados anteriores'!$C$3:$K$80,6,FALSE)</f>
        <v>0</v>
      </c>
      <c r="Y14" s="11">
        <f>VLOOKUP($C14,'Resultados anteriores'!$C$3:$K$80,7,FALSE)</f>
        <v>0.13</v>
      </c>
      <c r="Z14" s="10">
        <f>VLOOKUP($C14,'Resultados anteriores'!$C$3:$K$80,8,FALSE)</f>
        <v>0</v>
      </c>
      <c r="AA14" s="10">
        <f>VLOOKUP($C14,'Resultados anteriores'!$C$3:$K$80,9,FALSE)</f>
        <v>45511.203214268819</v>
      </c>
      <c r="AC14" s="10">
        <f>ABS(D14-I14)</f>
        <v>0</v>
      </c>
      <c r="AD14" s="10">
        <f>ABS(E14-H14)</f>
        <v>174.09425777274009</v>
      </c>
      <c r="AE14" s="11">
        <f>AC14/I14</f>
        <v>0</v>
      </c>
      <c r="AF14" s="11">
        <f>AD14/H14</f>
        <v>0.12503376724939011</v>
      </c>
      <c r="AG14" s="10">
        <f t="shared" si="3"/>
        <v>0</v>
      </c>
      <c r="AH14" s="10">
        <f t="shared" si="4"/>
        <v>30308.810589441273</v>
      </c>
    </row>
    <row r="15" spans="1:34" x14ac:dyDescent="0.25">
      <c r="A15" s="2" t="s">
        <v>2</v>
      </c>
      <c r="B15" s="2">
        <v>180</v>
      </c>
      <c r="C15" s="2" t="str">
        <f t="shared" si="0"/>
        <v>medium-50n-c150_200-d10_50 - 180</v>
      </c>
      <c r="D15" s="2">
        <v>9</v>
      </c>
      <c r="E15" s="2">
        <v>1217.96900879696</v>
      </c>
      <c r="F15" s="2">
        <v>1517.87619368376</v>
      </c>
      <c r="G15" s="2">
        <v>8</v>
      </c>
      <c r="H15" s="2">
        <f>VLOOKUP(C15,'Resultados anteriores'!$C$3:$E$80,3,FALSE)</f>
        <v>1434.1298429999999</v>
      </c>
      <c r="I15" s="2">
        <f>VLOOKUP(C15,'Resultados anteriores'!$C$3:$E$80,2,FALSE)</f>
        <v>8</v>
      </c>
      <c r="K15" s="10">
        <f>D15 - VLOOKUP($C15,'problem set'!$E$2:$N$79,10,0)</f>
        <v>1</v>
      </c>
      <c r="L15" s="10">
        <v>1</v>
      </c>
      <c r="M15" s="10">
        <f>E15-VLOOKUP($C15,'problem set'!$E$2:$N$79,9,0)</f>
        <v>-299.90718488680295</v>
      </c>
      <c r="N15" s="10">
        <v>299.90718488680199</v>
      </c>
      <c r="O15" s="11">
        <v>0.125</v>
      </c>
      <c r="P15" s="11">
        <v>0.19758343014719201</v>
      </c>
      <c r="Q15" s="10">
        <f t="shared" si="1"/>
        <v>1</v>
      </c>
      <c r="R15" s="10">
        <f t="shared" si="2"/>
        <v>89944.31954672643</v>
      </c>
      <c r="T15" s="10">
        <f>I15 - VLOOKUP($C15,'problem set'!$E$2:$N$79,10,0)</f>
        <v>0</v>
      </c>
      <c r="U15" s="10">
        <f>VLOOKUP($C15,'Resultados anteriores'!$C$3:$K$80,4,FALSE)</f>
        <v>0</v>
      </c>
      <c r="V15" s="10">
        <f>H15-VLOOKUP($C15,'problem set'!$E$2:$N$79,9,0)</f>
        <v>-83.746350683763012</v>
      </c>
      <c r="W15" s="10">
        <f>VLOOKUP($C15,'Resultados anteriores'!$C$3:$K$80,5,FALSE)</f>
        <v>83.746350879999994</v>
      </c>
      <c r="X15" s="11">
        <f>VLOOKUP($C15,'Resultados anteriores'!$C$3:$K$80,6,FALSE)</f>
        <v>0</v>
      </c>
      <c r="Y15" s="11">
        <f>VLOOKUP($C15,'Resultados anteriores'!$C$3:$K$80,7,FALSE)</f>
        <v>0.06</v>
      </c>
      <c r="Z15" s="10">
        <f>VLOOKUP($C15,'Resultados anteriores'!$C$3:$K$80,8,FALSE)</f>
        <v>0</v>
      </c>
      <c r="AA15" s="10">
        <f>VLOOKUP($C15,'Resultados anteriores'!$C$3:$K$80,9,FALSE)</f>
        <v>7013.4512857160762</v>
      </c>
      <c r="AC15" s="10">
        <f>ABS(D15-I15)</f>
        <v>1</v>
      </c>
      <c r="AD15" s="10">
        <f>ABS(E15-H15)</f>
        <v>216.16083420303994</v>
      </c>
      <c r="AE15" s="11">
        <f>AC15/I15</f>
        <v>0.125</v>
      </c>
      <c r="AF15" s="11">
        <f>AD15/H15</f>
        <v>0.15072612515395509</v>
      </c>
      <c r="AG15" s="10">
        <f t="shared" si="3"/>
        <v>1</v>
      </c>
      <c r="AH15" s="10">
        <f t="shared" si="4"/>
        <v>46725.506243354124</v>
      </c>
    </row>
    <row r="16" spans="1:34" x14ac:dyDescent="0.25">
      <c r="A16" s="2" t="s">
        <v>2</v>
      </c>
      <c r="B16" s="2">
        <v>185</v>
      </c>
      <c r="C16" s="2" t="str">
        <f t="shared" si="0"/>
        <v>medium-50n-c150_200-d10_50 - 185</v>
      </c>
      <c r="D16" s="2">
        <v>8</v>
      </c>
      <c r="E16" s="2">
        <v>1143.39712387349</v>
      </c>
      <c r="F16" s="2">
        <v>1773.4110149632399</v>
      </c>
      <c r="G16" s="2">
        <v>8</v>
      </c>
      <c r="H16" s="2">
        <f>VLOOKUP(C16,'Resultados anteriores'!$C$3:$E$80,3,FALSE)</f>
        <v>1365.889854</v>
      </c>
      <c r="I16" s="2">
        <f>VLOOKUP(C16,'Resultados anteriores'!$C$3:$E$80,2,FALSE)</f>
        <v>8</v>
      </c>
      <c r="K16" s="10">
        <f>D16 - VLOOKUP($C16,'problem set'!$E$2:$N$79,10,0)</f>
        <v>0</v>
      </c>
      <c r="L16" s="10">
        <v>0</v>
      </c>
      <c r="M16" s="10">
        <f>E16-VLOOKUP($C16,'problem set'!$E$2:$N$79,9,0)</f>
        <v>-630.013891089759</v>
      </c>
      <c r="N16" s="10">
        <v>630.01389108975002</v>
      </c>
      <c r="O16" s="11">
        <v>0</v>
      </c>
      <c r="P16" s="11">
        <v>0.355255429099049</v>
      </c>
      <c r="Q16" s="10">
        <f t="shared" si="1"/>
        <v>0</v>
      </c>
      <c r="R16" s="10">
        <f t="shared" si="2"/>
        <v>396917.50296604738</v>
      </c>
      <c r="T16" s="10">
        <f>I16 - VLOOKUP($C16,'problem set'!$E$2:$N$79,10,0)</f>
        <v>0</v>
      </c>
      <c r="U16" s="10">
        <f>VLOOKUP($C16,'Resultados anteriores'!$C$3:$K$80,4,FALSE)</f>
        <v>0</v>
      </c>
      <c r="V16" s="10">
        <f>H16-VLOOKUP($C16,'problem set'!$E$2:$N$79,9,0)</f>
        <v>-407.52116096324903</v>
      </c>
      <c r="W16" s="10">
        <f>VLOOKUP($C16,'Resultados anteriores'!$C$3:$K$80,5,FALSE)</f>
        <v>407.52116050000001</v>
      </c>
      <c r="X16" s="11">
        <f>VLOOKUP($C16,'Resultados anteriores'!$C$3:$K$80,6,FALSE)</f>
        <v>0</v>
      </c>
      <c r="Y16" s="11">
        <f>VLOOKUP($C16,'Resultados anteriores'!$C$3:$K$80,7,FALSE)</f>
        <v>0.23</v>
      </c>
      <c r="Z16" s="10">
        <f>VLOOKUP($C16,'Resultados anteriores'!$C$3:$K$80,8,FALSE)</f>
        <v>0</v>
      </c>
      <c r="AA16" s="10">
        <f>VLOOKUP($C16,'Resultados anteriores'!$C$3:$K$80,9,FALSE)</f>
        <v>166073.49625526677</v>
      </c>
      <c r="AC16" s="10">
        <f>ABS(D16-I16)</f>
        <v>0</v>
      </c>
      <c r="AD16" s="10">
        <f>ABS(E16-H16)</f>
        <v>222.49273012650997</v>
      </c>
      <c r="AE16" s="11">
        <f>AC16/I16</f>
        <v>0</v>
      </c>
      <c r="AF16" s="11">
        <f>AD16/H16</f>
        <v>0.1628921464457338</v>
      </c>
      <c r="AG16" s="10">
        <f t="shared" si="3"/>
        <v>0</v>
      </c>
      <c r="AH16" s="10">
        <f t="shared" si="4"/>
        <v>49503.014959147993</v>
      </c>
    </row>
    <row r="17" spans="1:34" x14ac:dyDescent="0.25">
      <c r="A17" s="2" t="s">
        <v>2</v>
      </c>
      <c r="B17" s="2">
        <v>190</v>
      </c>
      <c r="C17" s="2" t="str">
        <f t="shared" si="0"/>
        <v>medium-50n-c150_200-d10_50 - 190</v>
      </c>
      <c r="D17" s="2">
        <v>8</v>
      </c>
      <c r="E17" s="2">
        <v>1143.91510414804</v>
      </c>
      <c r="F17" s="2">
        <v>1638.14988573806</v>
      </c>
      <c r="G17" s="2">
        <v>8</v>
      </c>
      <c r="H17" s="2">
        <f>VLOOKUP(C17,'Resultados anteriores'!$C$3:$E$80,3,FALSE)</f>
        <v>1460.1721809999999</v>
      </c>
      <c r="I17" s="2">
        <f>VLOOKUP(C17,'Resultados anteriores'!$C$3:$E$80,2,FALSE)</f>
        <v>8</v>
      </c>
      <c r="K17" s="10">
        <f>D17 - VLOOKUP($C17,'problem set'!$E$2:$N$79,10,0)</f>
        <v>0</v>
      </c>
      <c r="L17" s="10">
        <v>0</v>
      </c>
      <c r="M17" s="10">
        <f>E17-VLOOKUP($C17,'problem set'!$E$2:$N$79,9,0)</f>
        <v>-494.23478159002502</v>
      </c>
      <c r="N17" s="10">
        <v>494.23478159001797</v>
      </c>
      <c r="O17" s="11">
        <v>0</v>
      </c>
      <c r="P17" s="11">
        <v>0.30170302845477498</v>
      </c>
      <c r="Q17" s="10">
        <f t="shared" si="1"/>
        <v>0</v>
      </c>
      <c r="R17" s="10">
        <f t="shared" si="2"/>
        <v>244268.01933333278</v>
      </c>
      <c r="T17" s="10">
        <f>I17 - VLOOKUP($C17,'problem set'!$E$2:$N$79,10,0)</f>
        <v>0</v>
      </c>
      <c r="U17" s="10">
        <f>VLOOKUP($C17,'Resultados anteriores'!$C$3:$K$80,4,FALSE)</f>
        <v>0</v>
      </c>
      <c r="V17" s="10">
        <f>H17-VLOOKUP($C17,'problem set'!$E$2:$N$79,9,0)</f>
        <v>-177.97770473806509</v>
      </c>
      <c r="W17" s="10">
        <f>VLOOKUP($C17,'Resultados anteriores'!$C$3:$K$80,5,FALSE)</f>
        <v>177.97770510000001</v>
      </c>
      <c r="X17" s="11">
        <f>VLOOKUP($C17,'Resultados anteriores'!$C$3:$K$80,6,FALSE)</f>
        <v>0</v>
      </c>
      <c r="Y17" s="11">
        <f>VLOOKUP($C17,'Resultados anteriores'!$C$3:$K$80,7,FALSE)</f>
        <v>0.11</v>
      </c>
      <c r="Z17" s="10">
        <f>VLOOKUP($C17,'Resultados anteriores'!$C$3:$K$80,8,FALSE)</f>
        <v>0</v>
      </c>
      <c r="AA17" s="10">
        <f>VLOOKUP($C17,'Resultados anteriores'!$C$3:$K$80,9,FALSE)</f>
        <v>31676.063512662568</v>
      </c>
      <c r="AC17" s="10">
        <f>ABS(D17-I17)</f>
        <v>0</v>
      </c>
      <c r="AD17" s="10">
        <f>ABS(E17-H17)</f>
        <v>316.25707685195994</v>
      </c>
      <c r="AE17" s="11">
        <f>AC17/I17</f>
        <v>0</v>
      </c>
      <c r="AF17" s="11">
        <f>AD17/H17</f>
        <v>0.21658889339705886</v>
      </c>
      <c r="AG17" s="10">
        <f t="shared" si="3"/>
        <v>0</v>
      </c>
      <c r="AH17" s="10">
        <f t="shared" si="4"/>
        <v>100018.53865894649</v>
      </c>
    </row>
    <row r="18" spans="1:34" x14ac:dyDescent="0.25">
      <c r="A18" s="2" t="s">
        <v>2</v>
      </c>
      <c r="B18" s="2">
        <v>195</v>
      </c>
      <c r="C18" s="2" t="str">
        <f t="shared" si="0"/>
        <v>medium-50n-c150_200-d10_50 - 195</v>
      </c>
      <c r="D18" s="2">
        <v>8</v>
      </c>
      <c r="E18" s="2">
        <v>1130.6756575638001</v>
      </c>
      <c r="F18" s="2">
        <v>1830.2696163647699</v>
      </c>
      <c r="G18" s="2">
        <v>8</v>
      </c>
      <c r="H18" s="2">
        <f>VLOOKUP(C18,'Resultados anteriores'!$C$3:$E$80,3,FALSE)</f>
        <v>1334.413871</v>
      </c>
      <c r="I18" s="2">
        <f>VLOOKUP(C18,'Resultados anteriores'!$C$3:$E$80,2,FALSE)</f>
        <v>8</v>
      </c>
      <c r="K18" s="10">
        <f>D18 - VLOOKUP($C18,'problem set'!$E$2:$N$79,10,0)</f>
        <v>0</v>
      </c>
      <c r="L18" s="10">
        <v>0</v>
      </c>
      <c r="M18" s="10">
        <f>E18-VLOOKUP($C18,'problem set'!$E$2:$N$79,9,0)</f>
        <v>-699.59395880097895</v>
      </c>
      <c r="N18" s="10">
        <v>699.59395880097304</v>
      </c>
      <c r="O18" s="11">
        <v>0</v>
      </c>
      <c r="P18" s="11">
        <v>0.38223546549960402</v>
      </c>
      <c r="Q18" s="10">
        <f t="shared" si="1"/>
        <v>0</v>
      </c>
      <c r="R18" s="10">
        <f t="shared" si="2"/>
        <v>489431.70719081757</v>
      </c>
      <c r="T18" s="10">
        <f>I18 - VLOOKUP($C18,'problem set'!$E$2:$N$79,10,0)</f>
        <v>0</v>
      </c>
      <c r="U18" s="10">
        <f>VLOOKUP($C18,'Resultados anteriores'!$C$3:$K$80,4,FALSE)</f>
        <v>0</v>
      </c>
      <c r="V18" s="10">
        <f>H18-VLOOKUP($C18,'problem set'!$E$2:$N$79,9,0)</f>
        <v>-495.85574536477907</v>
      </c>
      <c r="W18" s="10">
        <f>VLOOKUP($C18,'Resultados anteriores'!$C$3:$K$80,5,FALSE)</f>
        <v>495.85574489999999</v>
      </c>
      <c r="X18" s="11">
        <f>VLOOKUP($C18,'Resultados anteriores'!$C$3:$K$80,6,FALSE)</f>
        <v>0</v>
      </c>
      <c r="Y18" s="11">
        <f>VLOOKUP($C18,'Resultados anteriores'!$C$3:$K$80,7,FALSE)</f>
        <v>0.27</v>
      </c>
      <c r="Z18" s="10">
        <f>VLOOKUP($C18,'Resultados anteriores'!$C$3:$K$80,8,FALSE)</f>
        <v>0</v>
      </c>
      <c r="AA18" s="10">
        <f>VLOOKUP($C18,'Resultados anteriores'!$C$3:$K$80,9,FALSE)</f>
        <v>245872.91975033388</v>
      </c>
      <c r="AC18" s="10">
        <f>ABS(D18-I18)</f>
        <v>0</v>
      </c>
      <c r="AD18" s="10">
        <f>ABS(E18-H18)</f>
        <v>203.73821343619989</v>
      </c>
      <c r="AE18" s="11">
        <f>AC18/I18</f>
        <v>0</v>
      </c>
      <c r="AF18" s="11">
        <f>AD18/H18</f>
        <v>0.15267992776747738</v>
      </c>
      <c r="AG18" s="10">
        <f t="shared" si="3"/>
        <v>0</v>
      </c>
      <c r="AH18" s="10">
        <f t="shared" si="4"/>
        <v>41509.259614174538</v>
      </c>
    </row>
    <row r="19" spans="1:34" x14ac:dyDescent="0.25">
      <c r="A19" s="2" t="s">
        <v>2</v>
      </c>
      <c r="B19" s="2">
        <v>200</v>
      </c>
      <c r="C19" s="2" t="str">
        <f t="shared" si="0"/>
        <v>medium-50n-c150_200-d10_50 - 200</v>
      </c>
      <c r="D19" s="2">
        <v>8</v>
      </c>
      <c r="E19" s="2">
        <v>1101.6258409517</v>
      </c>
      <c r="F19" s="2">
        <v>1921.5030203449701</v>
      </c>
      <c r="G19" s="2">
        <v>8</v>
      </c>
      <c r="H19" s="2">
        <f>VLOOKUP(C19,'Resultados anteriores'!$C$3:$E$80,3,FALSE)</f>
        <v>1290.9853189999999</v>
      </c>
      <c r="I19" s="2">
        <f>VLOOKUP(C19,'Resultados anteriores'!$C$3:$E$80,2,FALSE)</f>
        <v>8</v>
      </c>
      <c r="K19" s="10">
        <f>D19 - VLOOKUP($C19,'problem set'!$E$2:$N$79,10,0)</f>
        <v>0</v>
      </c>
      <c r="L19" s="10">
        <v>0</v>
      </c>
      <c r="M19" s="10">
        <f>E19-VLOOKUP($C19,'problem set'!$E$2:$N$79,9,0)</f>
        <v>-819.87717939327808</v>
      </c>
      <c r="N19" s="10">
        <v>819.87717939327399</v>
      </c>
      <c r="O19" s="11">
        <v>0</v>
      </c>
      <c r="P19" s="11">
        <v>0.42668534512429501</v>
      </c>
      <c r="Q19" s="10">
        <f t="shared" si="1"/>
        <v>0</v>
      </c>
      <c r="R19" s="10">
        <f t="shared" si="2"/>
        <v>672198.58928987081</v>
      </c>
      <c r="T19" s="10">
        <f>I19 - VLOOKUP($C19,'problem set'!$E$2:$N$79,10,0)</f>
        <v>0</v>
      </c>
      <c r="U19" s="10">
        <f>VLOOKUP($C19,'Resultados anteriores'!$C$3:$K$80,4,FALSE)</f>
        <v>0</v>
      </c>
      <c r="V19" s="10">
        <f>H19-VLOOKUP($C19,'problem set'!$E$2:$N$79,9,0)</f>
        <v>-630.51770134497815</v>
      </c>
      <c r="W19" s="10">
        <f>VLOOKUP($C19,'Resultados anteriores'!$C$3:$K$80,5,FALSE)</f>
        <v>630.51770160000001</v>
      </c>
      <c r="X19" s="11">
        <f>VLOOKUP($C19,'Resultados anteriores'!$C$3:$K$80,6,FALSE)</f>
        <v>0</v>
      </c>
      <c r="Y19" s="11">
        <f>VLOOKUP($C19,'Resultados anteriores'!$C$3:$K$80,7,FALSE)</f>
        <v>0.33</v>
      </c>
      <c r="Z19" s="10">
        <f>VLOOKUP($C19,'Resultados anteriores'!$C$3:$K$80,8,FALSE)</f>
        <v>0</v>
      </c>
      <c r="AA19" s="10">
        <f>VLOOKUP($C19,'Resultados anteriores'!$C$3:$K$80,9,FALSE)</f>
        <v>397552.57203094667</v>
      </c>
      <c r="AC19" s="10">
        <f>ABS(D19-I19)</f>
        <v>0</v>
      </c>
      <c r="AD19" s="10">
        <f>ABS(E19-H19)</f>
        <v>189.35947804829993</v>
      </c>
      <c r="AE19" s="11">
        <f>AC19/I19</f>
        <v>0</v>
      </c>
      <c r="AF19" s="11">
        <f>AD19/H19</f>
        <v>0.14667825827405861</v>
      </c>
      <c r="AG19" s="10">
        <f t="shared" si="3"/>
        <v>0</v>
      </c>
      <c r="AH19" s="10">
        <f t="shared" si="4"/>
        <v>35857.011926724583</v>
      </c>
    </row>
    <row r="20" spans="1:34" x14ac:dyDescent="0.25">
      <c r="A20" s="2" t="s">
        <v>3</v>
      </c>
      <c r="B20" s="2">
        <v>150</v>
      </c>
      <c r="C20" s="2" t="str">
        <f t="shared" si="0"/>
        <v>big-250n-c150_300-d10_50 - 150</v>
      </c>
      <c r="D20" s="2">
        <v>52</v>
      </c>
      <c r="E20" s="2">
        <v>5889.8668793607703</v>
      </c>
      <c r="F20" s="2">
        <v>8386.2939798832394</v>
      </c>
      <c r="G20" s="2">
        <v>51</v>
      </c>
      <c r="H20" s="2">
        <f>VLOOKUP(C20,'Resultados anteriores'!$C$3:$E$80,3,FALSE)</f>
        <v>6376.1284960000003</v>
      </c>
      <c r="I20" s="2">
        <f>VLOOKUP(C20,'Resultados anteriores'!$C$3:$E$80,2,FALSE)</f>
        <v>50</v>
      </c>
      <c r="K20" s="10">
        <f>D20 - VLOOKUP($C20,'problem set'!$E$2:$N$79,10,0)</f>
        <v>1</v>
      </c>
      <c r="L20" s="10">
        <v>1</v>
      </c>
      <c r="M20" s="10">
        <f>E20-VLOOKUP($C20,'problem set'!$E$2:$N$79,9,0)</f>
        <v>-2496.4271005224691</v>
      </c>
      <c r="N20" s="10">
        <v>2496.42710052246</v>
      </c>
      <c r="O20" s="11">
        <v>1.9607843137254902E-2</v>
      </c>
      <c r="P20" s="11">
        <v>0.29767941673769099</v>
      </c>
      <c r="Q20" s="10">
        <f t="shared" si="1"/>
        <v>1</v>
      </c>
      <c r="R20" s="10">
        <f t="shared" si="2"/>
        <v>6232148.2682229765</v>
      </c>
      <c r="T20" s="10">
        <f>I20 - VLOOKUP($C20,'problem set'!$E$2:$N$79,10,0)</f>
        <v>-1</v>
      </c>
      <c r="U20" s="10">
        <f>VLOOKUP($C20,'Resultados anteriores'!$C$3:$K$80,4,FALSE)</f>
        <v>1</v>
      </c>
      <c r="V20" s="10">
        <f>H20-VLOOKUP($C20,'problem set'!$E$2:$N$79,9,0)</f>
        <v>-2010.1654838832392</v>
      </c>
      <c r="W20" s="10">
        <f>VLOOKUP($C20,'Resultados anteriores'!$C$3:$K$80,5,FALSE)</f>
        <v>2010.1654840000001</v>
      </c>
      <c r="X20" s="11">
        <f>VLOOKUP($C20,'Resultados anteriores'!$C$3:$K$80,6,FALSE)</f>
        <v>0.02</v>
      </c>
      <c r="Y20" s="11">
        <f>VLOOKUP($C20,'Resultados anteriores'!$C$3:$K$80,7,FALSE)</f>
        <v>0.24</v>
      </c>
      <c r="Z20" s="10">
        <f>VLOOKUP($C20,'Resultados anteriores'!$C$3:$K$80,8,FALSE)</f>
        <v>1</v>
      </c>
      <c r="AA20" s="10">
        <f>VLOOKUP($C20,'Resultados anteriores'!$C$3:$K$80,9,FALSE)</f>
        <v>4040765.2730649547</v>
      </c>
      <c r="AC20" s="10">
        <f>ABS(D20-I20)</f>
        <v>2</v>
      </c>
      <c r="AD20" s="10">
        <f>ABS(E20-H20)</f>
        <v>486.26161663922994</v>
      </c>
      <c r="AE20" s="11">
        <f>AC20/I20</f>
        <v>0.04</v>
      </c>
      <c r="AF20" s="11">
        <f>AD20/H20</f>
        <v>7.6262832053068136E-2</v>
      </c>
      <c r="AG20" s="10">
        <f t="shared" si="3"/>
        <v>4</v>
      </c>
      <c r="AH20" s="10">
        <f t="shared" si="4"/>
        <v>236450.35981659743</v>
      </c>
    </row>
    <row r="21" spans="1:34" x14ac:dyDescent="0.25">
      <c r="A21" s="2" t="s">
        <v>3</v>
      </c>
      <c r="B21" s="2">
        <v>160</v>
      </c>
      <c r="C21" s="2" t="str">
        <f t="shared" si="0"/>
        <v>big-250n-c150_300-d10_50 - 160</v>
      </c>
      <c r="D21" s="2">
        <v>49</v>
      </c>
      <c r="E21" s="2">
        <v>5582.5628234803098</v>
      </c>
      <c r="F21" s="2">
        <v>8105.2155205331401</v>
      </c>
      <c r="G21" s="2">
        <v>47</v>
      </c>
      <c r="H21" s="2">
        <f>VLOOKUP(C21,'Resultados anteriores'!$C$3:$E$80,3,FALSE)</f>
        <v>6094.3333510000002</v>
      </c>
      <c r="I21" s="2">
        <f>VLOOKUP(C21,'Resultados anteriores'!$C$3:$E$80,2,FALSE)</f>
        <v>47</v>
      </c>
      <c r="K21" s="10">
        <f>D21 - VLOOKUP($C21,'problem set'!$E$2:$N$79,10,0)</f>
        <v>2</v>
      </c>
      <c r="L21" s="10">
        <v>2</v>
      </c>
      <c r="M21" s="10">
        <f>E21-VLOOKUP($C21,'problem set'!$E$2:$N$79,9,0)</f>
        <v>-2522.6526970528348</v>
      </c>
      <c r="N21" s="10">
        <v>2522.6526970528198</v>
      </c>
      <c r="O21" s="11">
        <v>4.2553191489361701E-2</v>
      </c>
      <c r="P21" s="11">
        <v>0.31123820096604798</v>
      </c>
      <c r="Q21" s="10">
        <f t="shared" si="1"/>
        <v>4</v>
      </c>
      <c r="R21" s="10">
        <f t="shared" si="2"/>
        <v>6363776.6299478663</v>
      </c>
      <c r="T21" s="10">
        <f>I21 - VLOOKUP($C21,'problem set'!$E$2:$N$79,10,0)</f>
        <v>0</v>
      </c>
      <c r="U21" s="10">
        <f>VLOOKUP($C21,'Resultados anteriores'!$C$3:$K$80,4,FALSE)</f>
        <v>0</v>
      </c>
      <c r="V21" s="10">
        <f>H21-VLOOKUP($C21,'problem set'!$E$2:$N$79,9,0)</f>
        <v>-2010.8821695331444</v>
      </c>
      <c r="W21" s="10">
        <f>VLOOKUP($C21,'Resultados anteriores'!$C$3:$K$80,5,FALSE)</f>
        <v>2010.8821700000001</v>
      </c>
      <c r="X21" s="11">
        <f>VLOOKUP($C21,'Resultados anteriores'!$C$3:$K$80,6,FALSE)</f>
        <v>0</v>
      </c>
      <c r="Y21" s="11">
        <f>VLOOKUP($C21,'Resultados anteriores'!$C$3:$K$80,7,FALSE)</f>
        <v>0.25</v>
      </c>
      <c r="Z21" s="10">
        <f>VLOOKUP($C21,'Resultados anteriores'!$C$3:$K$80,8,FALSE)</f>
        <v>0</v>
      </c>
      <c r="AA21" s="10">
        <f>VLOOKUP($C21,'Resultados anteriores'!$C$3:$K$80,9,FALSE)</f>
        <v>4043647.1016239091</v>
      </c>
      <c r="AC21" s="10">
        <f>ABS(D21-I21)</f>
        <v>2</v>
      </c>
      <c r="AD21" s="10">
        <f>ABS(E21-H21)</f>
        <v>511.7705275196904</v>
      </c>
      <c r="AE21" s="11">
        <f>AC21/I21</f>
        <v>4.2553191489361701E-2</v>
      </c>
      <c r="AF21" s="11">
        <f>AD21/H21</f>
        <v>8.3974816939692928E-2</v>
      </c>
      <c r="AG21" s="10">
        <f t="shared" si="3"/>
        <v>4</v>
      </c>
      <c r="AH21" s="10">
        <f t="shared" si="4"/>
        <v>261909.07283778218</v>
      </c>
    </row>
    <row r="22" spans="1:34" x14ac:dyDescent="0.25">
      <c r="A22" s="2" t="s">
        <v>3</v>
      </c>
      <c r="B22" s="2">
        <v>170</v>
      </c>
      <c r="C22" s="2" t="str">
        <f t="shared" si="0"/>
        <v>big-250n-c150_300-d10_50 - 170</v>
      </c>
      <c r="D22" s="2">
        <v>46</v>
      </c>
      <c r="E22" s="2">
        <v>5265.2391775673404</v>
      </c>
      <c r="F22" s="2">
        <v>7796.6704064969499</v>
      </c>
      <c r="G22" s="2">
        <v>44</v>
      </c>
      <c r="H22" s="2">
        <f>VLOOKUP(C22,'Resultados anteriores'!$C$3:$E$80,3,FALSE)</f>
        <v>5983.5950409999996</v>
      </c>
      <c r="I22" s="2">
        <f>VLOOKUP(C22,'Resultados anteriores'!$C$3:$E$80,2,FALSE)</f>
        <v>44</v>
      </c>
      <c r="K22" s="10">
        <f>D22 - VLOOKUP($C22,'problem set'!$E$2:$N$79,10,0)</f>
        <v>2</v>
      </c>
      <c r="L22" s="10">
        <v>2</v>
      </c>
      <c r="M22" s="10">
        <f>E22-VLOOKUP($C22,'problem set'!$E$2:$N$79,9,0)</f>
        <v>-2531.4312289296095</v>
      </c>
      <c r="N22" s="10">
        <v>2531.4312289295999</v>
      </c>
      <c r="O22" s="11">
        <v>4.54545454545454E-2</v>
      </c>
      <c r="P22" s="11">
        <v>0.32468106216471199</v>
      </c>
      <c r="Q22" s="10">
        <f t="shared" si="1"/>
        <v>4</v>
      </c>
      <c r="R22" s="10">
        <f t="shared" si="2"/>
        <v>6408144.0668000244</v>
      </c>
      <c r="T22" s="10">
        <f>I22 - VLOOKUP($C22,'problem set'!$E$2:$N$79,10,0)</f>
        <v>0</v>
      </c>
      <c r="U22" s="10">
        <f>VLOOKUP($C22,'Resultados anteriores'!$C$3:$K$80,4,FALSE)</f>
        <v>0</v>
      </c>
      <c r="V22" s="10">
        <f>H22-VLOOKUP($C22,'problem set'!$E$2:$N$79,9,0)</f>
        <v>-1813.0753654969503</v>
      </c>
      <c r="W22" s="10">
        <f>VLOOKUP($C22,'Resultados anteriores'!$C$3:$K$80,5,FALSE)</f>
        <v>1813.0753649999999</v>
      </c>
      <c r="X22" s="11">
        <f>VLOOKUP($C22,'Resultados anteriores'!$C$3:$K$80,6,FALSE)</f>
        <v>0</v>
      </c>
      <c r="Y22" s="11">
        <f>VLOOKUP($C22,'Resultados anteriores'!$C$3:$K$80,7,FALSE)</f>
        <v>0.23</v>
      </c>
      <c r="Z22" s="10">
        <f>VLOOKUP($C22,'Resultados anteriores'!$C$3:$K$80,8,FALSE)</f>
        <v>0</v>
      </c>
      <c r="AA22" s="10">
        <f>VLOOKUP($C22,'Resultados anteriores'!$C$3:$K$80,9,FALSE)</f>
        <v>3287242.2791698831</v>
      </c>
      <c r="AC22" s="10">
        <f>ABS(D22-I22)</f>
        <v>2</v>
      </c>
      <c r="AD22" s="10">
        <f>ABS(E22-H22)</f>
        <v>718.35586343265913</v>
      </c>
      <c r="AE22" s="11">
        <f>AC22/I22</f>
        <v>4.5454545454545456E-2</v>
      </c>
      <c r="AF22" s="11">
        <f>AD22/H22</f>
        <v>0.1200542246777123</v>
      </c>
      <c r="AG22" s="10">
        <f t="shared" si="3"/>
        <v>4</v>
      </c>
      <c r="AH22" s="10">
        <f t="shared" si="4"/>
        <v>516035.14652808121</v>
      </c>
    </row>
    <row r="23" spans="1:34" x14ac:dyDescent="0.25">
      <c r="A23" s="2" t="s">
        <v>3</v>
      </c>
      <c r="B23" s="2">
        <v>180</v>
      </c>
      <c r="C23" s="2" t="str">
        <f t="shared" si="0"/>
        <v>big-250n-c150_300-d10_50 - 180</v>
      </c>
      <c r="D23" s="2">
        <v>43</v>
      </c>
      <c r="E23" s="2">
        <v>5050.8235520874496</v>
      </c>
      <c r="F23" s="2">
        <v>7503.0701063134902</v>
      </c>
      <c r="G23" s="2">
        <v>42</v>
      </c>
      <c r="H23" s="2">
        <f>VLOOKUP(C23,'Resultados anteriores'!$C$3:$E$80,3,FALSE)</f>
        <v>5659.855114</v>
      </c>
      <c r="I23" s="2">
        <f>VLOOKUP(C23,'Resultados anteriores'!$C$3:$E$80,2,FALSE)</f>
        <v>42</v>
      </c>
      <c r="K23" s="10">
        <f>D23 - VLOOKUP($C23,'problem set'!$E$2:$N$79,10,0)</f>
        <v>1</v>
      </c>
      <c r="L23" s="10">
        <v>1</v>
      </c>
      <c r="M23" s="10">
        <f>E23-VLOOKUP($C23,'problem set'!$E$2:$N$79,9,0)</f>
        <v>-2452.2465542260443</v>
      </c>
      <c r="N23" s="10">
        <v>2452.2465542260402</v>
      </c>
      <c r="O23" s="11">
        <v>2.3809523809523801E-2</v>
      </c>
      <c r="P23" s="11">
        <v>0.32683241919365502</v>
      </c>
      <c r="Q23" s="10">
        <f t="shared" si="1"/>
        <v>1</v>
      </c>
      <c r="R23" s="10">
        <f t="shared" si="2"/>
        <v>6013513.1627134876</v>
      </c>
      <c r="T23" s="10">
        <f>I23 - VLOOKUP($C23,'problem set'!$E$2:$N$79,10,0)</f>
        <v>0</v>
      </c>
      <c r="U23" s="10">
        <f>VLOOKUP($C23,'Resultados anteriores'!$C$3:$K$80,4,FALSE)</f>
        <v>0</v>
      </c>
      <c r="V23" s="10">
        <f>H23-VLOOKUP($C23,'problem set'!$E$2:$N$79,9,0)</f>
        <v>-1843.2149923134939</v>
      </c>
      <c r="W23" s="10">
        <f>VLOOKUP($C23,'Resultados anteriores'!$C$3:$K$80,5,FALSE)</f>
        <v>1843.2149919999999</v>
      </c>
      <c r="X23" s="11">
        <f>VLOOKUP($C23,'Resultados anteriores'!$C$3:$K$80,6,FALSE)</f>
        <v>0</v>
      </c>
      <c r="Y23" s="11">
        <f>VLOOKUP($C23,'Resultados anteriores'!$C$3:$K$80,7,FALSE)</f>
        <v>0.25</v>
      </c>
      <c r="Z23" s="10">
        <f>VLOOKUP($C23,'Resultados anteriores'!$C$3:$K$80,8,FALSE)</f>
        <v>0</v>
      </c>
      <c r="AA23" s="10">
        <f>VLOOKUP($C23,'Resultados anteriores'!$C$3:$K$80,9,FALSE)</f>
        <v>3397441.50673356</v>
      </c>
      <c r="AC23" s="10">
        <f>ABS(D23-I23)</f>
        <v>1</v>
      </c>
      <c r="AD23" s="10">
        <f>ABS(E23-H23)</f>
        <v>609.03156191255039</v>
      </c>
      <c r="AE23" s="11">
        <f>AC23/I23</f>
        <v>2.3809523809523808E-2</v>
      </c>
      <c r="AF23" s="11">
        <f>AD23/H23</f>
        <v>0.10760550396529998</v>
      </c>
      <c r="AG23" s="10">
        <f t="shared" si="3"/>
        <v>1</v>
      </c>
      <c r="AH23" s="10">
        <f t="shared" si="4"/>
        <v>370919.44340564072</v>
      </c>
    </row>
    <row r="24" spans="1:34" x14ac:dyDescent="0.25">
      <c r="A24" s="2" t="s">
        <v>3</v>
      </c>
      <c r="B24" s="2">
        <v>190</v>
      </c>
      <c r="C24" s="2" t="str">
        <f t="shared" si="0"/>
        <v>big-250n-c150_300-d10_50 - 190</v>
      </c>
      <c r="D24" s="2">
        <v>40</v>
      </c>
      <c r="E24" s="2">
        <v>4811.4526290448903</v>
      </c>
      <c r="F24" s="2">
        <v>7208.1941430232901</v>
      </c>
      <c r="G24" s="2">
        <v>40</v>
      </c>
      <c r="H24" s="2">
        <f>VLOOKUP(C24,'Resultados anteriores'!$C$3:$E$80,3,FALSE)</f>
        <v>5372.2366430000002</v>
      </c>
      <c r="I24" s="2">
        <f>VLOOKUP(C24,'Resultados anteriores'!$C$3:$E$80,2,FALSE)</f>
        <v>40</v>
      </c>
      <c r="K24" s="10">
        <f>D24 - VLOOKUP($C24,'problem set'!$E$2:$N$79,10,0)</f>
        <v>0</v>
      </c>
      <c r="L24" s="10">
        <v>0</v>
      </c>
      <c r="M24" s="10">
        <f>E24-VLOOKUP($C24,'problem set'!$E$2:$N$79,9,0)</f>
        <v>-2396.7415139784007</v>
      </c>
      <c r="N24" s="10">
        <v>2396.7415139783898</v>
      </c>
      <c r="O24" s="11">
        <v>0</v>
      </c>
      <c r="P24" s="11">
        <v>0.33250235307523801</v>
      </c>
      <c r="Q24" s="10">
        <f t="shared" si="1"/>
        <v>0</v>
      </c>
      <c r="R24" s="10">
        <f t="shared" si="2"/>
        <v>5744369.8848274238</v>
      </c>
      <c r="T24" s="10">
        <f>I24 - VLOOKUP($C24,'problem set'!$E$2:$N$79,10,0)</f>
        <v>0</v>
      </c>
      <c r="U24" s="10">
        <f>VLOOKUP($C24,'Resultados anteriores'!$C$3:$K$80,4,FALSE)</f>
        <v>0</v>
      </c>
      <c r="V24" s="10">
        <f>H24-VLOOKUP($C24,'problem set'!$E$2:$N$79,9,0)</f>
        <v>-1835.9575000232908</v>
      </c>
      <c r="W24" s="10">
        <f>VLOOKUP($C24,'Resultados anteriores'!$C$3:$K$80,5,FALSE)</f>
        <v>1835.9575</v>
      </c>
      <c r="X24" s="11">
        <f>VLOOKUP($C24,'Resultados anteriores'!$C$3:$K$80,6,FALSE)</f>
        <v>0</v>
      </c>
      <c r="Y24" s="11">
        <f>VLOOKUP($C24,'Resultados anteriores'!$C$3:$K$80,7,FALSE)</f>
        <v>0.25</v>
      </c>
      <c r="Z24" s="10">
        <f>VLOOKUP($C24,'Resultados anteriores'!$C$3:$K$80,8,FALSE)</f>
        <v>0</v>
      </c>
      <c r="AA24" s="10">
        <f>VLOOKUP($C24,'Resultados anteriores'!$C$3:$K$80,9,FALSE)</f>
        <v>3370739.9418062498</v>
      </c>
      <c r="AC24" s="10">
        <f>ABS(D24-I24)</f>
        <v>0</v>
      </c>
      <c r="AD24" s="10">
        <f>ABS(E24-H24)</f>
        <v>560.78401395510991</v>
      </c>
      <c r="AE24" s="11">
        <f>AC24/I24</f>
        <v>0</v>
      </c>
      <c r="AF24" s="11">
        <f>AD24/H24</f>
        <v>0.10438557554716227</v>
      </c>
      <c r="AG24" s="10">
        <f t="shared" si="3"/>
        <v>0</v>
      </c>
      <c r="AH24" s="10">
        <f t="shared" si="4"/>
        <v>314478.71030760492</v>
      </c>
    </row>
    <row r="25" spans="1:34" x14ac:dyDescent="0.25">
      <c r="A25" s="2" t="s">
        <v>3</v>
      </c>
      <c r="B25" s="2">
        <v>200</v>
      </c>
      <c r="C25" s="2" t="str">
        <f t="shared" si="0"/>
        <v>big-250n-c150_300-d10_50 - 200</v>
      </c>
      <c r="D25" s="2">
        <v>38</v>
      </c>
      <c r="E25" s="2">
        <v>4524.1569634657299</v>
      </c>
      <c r="F25" s="2">
        <v>7073.8985691614698</v>
      </c>
      <c r="G25" s="2">
        <v>38</v>
      </c>
      <c r="H25" s="2">
        <f>VLOOKUP(C25,'Resultados anteriores'!$C$3:$E$80,3,FALSE)</f>
        <v>5322.4751560000004</v>
      </c>
      <c r="I25" s="2">
        <f>VLOOKUP(C25,'Resultados anteriores'!$C$3:$E$80,2,FALSE)</f>
        <v>38</v>
      </c>
      <c r="K25" s="10">
        <f>D25 - VLOOKUP($C25,'problem set'!$E$2:$N$79,10,0)</f>
        <v>0</v>
      </c>
      <c r="L25" s="10">
        <v>0</v>
      </c>
      <c r="M25" s="10">
        <f>E25-VLOOKUP($C25,'problem set'!$E$2:$N$79,9,0)</f>
        <v>-2549.7416056957481</v>
      </c>
      <c r="N25" s="10">
        <v>2549.74160569574</v>
      </c>
      <c r="O25" s="11">
        <v>0</v>
      </c>
      <c r="P25" s="11">
        <v>0.36044361970516298</v>
      </c>
      <c r="Q25" s="10">
        <f t="shared" si="1"/>
        <v>0</v>
      </c>
      <c r="R25" s="10">
        <f t="shared" si="2"/>
        <v>6501182.2558158906</v>
      </c>
      <c r="T25" s="10">
        <f>I25 - VLOOKUP($C25,'problem set'!$E$2:$N$79,10,0)</f>
        <v>0</v>
      </c>
      <c r="U25" s="10">
        <f>VLOOKUP($C25,'Resultados anteriores'!$C$3:$K$80,4,FALSE)</f>
        <v>0</v>
      </c>
      <c r="V25" s="10">
        <f>H25-VLOOKUP($C25,'problem set'!$E$2:$N$79,9,0)</f>
        <v>-1751.4234131614776</v>
      </c>
      <c r="W25" s="10">
        <f>VLOOKUP($C25,'Resultados anteriores'!$C$3:$K$80,5,FALSE)</f>
        <v>1751.423413</v>
      </c>
      <c r="X25" s="11">
        <f>VLOOKUP($C25,'Resultados anteriores'!$C$3:$K$80,6,FALSE)</f>
        <v>0</v>
      </c>
      <c r="Y25" s="11">
        <f>VLOOKUP($C25,'Resultados anteriores'!$C$3:$K$80,7,FALSE)</f>
        <v>0.25</v>
      </c>
      <c r="Z25" s="10">
        <f>VLOOKUP($C25,'Resultados anteriores'!$C$3:$K$80,8,FALSE)</f>
        <v>0</v>
      </c>
      <c r="AA25" s="10">
        <f>VLOOKUP($C25,'Resultados anteriores'!$C$3:$K$80,9,FALSE)</f>
        <v>3067483.9716045684</v>
      </c>
      <c r="AC25" s="10">
        <f>ABS(D25-I25)</f>
        <v>0</v>
      </c>
      <c r="AD25" s="10">
        <f>ABS(E25-H25)</f>
        <v>798.31819253427057</v>
      </c>
      <c r="AE25" s="11">
        <f>AC25/I25</f>
        <v>0</v>
      </c>
      <c r="AF25" s="11">
        <f>AD25/H25</f>
        <v>0.14999002703363121</v>
      </c>
      <c r="AG25" s="10">
        <f t="shared" si="3"/>
        <v>0</v>
      </c>
      <c r="AH25" s="10">
        <f t="shared" si="4"/>
        <v>637311.93653118471</v>
      </c>
    </row>
    <row r="26" spans="1:34" x14ac:dyDescent="0.25">
      <c r="A26" s="2" t="s">
        <v>3</v>
      </c>
      <c r="B26" s="2">
        <v>210</v>
      </c>
      <c r="C26" s="2" t="str">
        <f t="shared" si="0"/>
        <v>big-250n-c150_300-d10_50 - 210</v>
      </c>
      <c r="D26" s="2">
        <v>36</v>
      </c>
      <c r="E26" s="2">
        <v>4405.8576663965096</v>
      </c>
      <c r="F26" s="2">
        <v>6508.5566264634299</v>
      </c>
      <c r="G26" s="2">
        <v>36</v>
      </c>
      <c r="H26" s="2">
        <f>VLOOKUP(C26,'Resultados anteriores'!$C$3:$E$80,3,FALSE)</f>
        <v>5118.55933</v>
      </c>
      <c r="I26" s="2">
        <f>VLOOKUP(C26,'Resultados anteriores'!$C$3:$E$80,2,FALSE)</f>
        <v>36</v>
      </c>
      <c r="K26" s="10">
        <f>D26 - VLOOKUP($C26,'problem set'!$E$2:$N$79,10,0)</f>
        <v>0</v>
      </c>
      <c r="L26" s="10">
        <v>0</v>
      </c>
      <c r="M26" s="10">
        <f>E26-VLOOKUP($C26,'problem set'!$E$2:$N$79,9,0)</f>
        <v>-2102.6989600669203</v>
      </c>
      <c r="N26" s="10">
        <v>2102.6989600669099</v>
      </c>
      <c r="O26" s="11">
        <v>0</v>
      </c>
      <c r="P26" s="11">
        <v>0.32306686117125499</v>
      </c>
      <c r="Q26" s="10">
        <f t="shared" si="1"/>
        <v>0</v>
      </c>
      <c r="R26" s="10">
        <f t="shared" si="2"/>
        <v>4421342.9166664639</v>
      </c>
      <c r="T26" s="10">
        <f>I26 - VLOOKUP($C26,'problem set'!$E$2:$N$79,10,0)</f>
        <v>0</v>
      </c>
      <c r="U26" s="10">
        <f>VLOOKUP($C26,'Resultados anteriores'!$C$3:$K$80,4,FALSE)</f>
        <v>0</v>
      </c>
      <c r="V26" s="10">
        <f>H26-VLOOKUP($C26,'problem set'!$E$2:$N$79,9,0)</f>
        <v>-1389.9972964634298</v>
      </c>
      <c r="W26" s="10">
        <f>VLOOKUP($C26,'Resultados anteriores'!$C$3:$K$80,5,FALSE)</f>
        <v>1389.9972969999999</v>
      </c>
      <c r="X26" s="11">
        <f>VLOOKUP($C26,'Resultados anteriores'!$C$3:$K$80,6,FALSE)</f>
        <v>0</v>
      </c>
      <c r="Y26" s="11">
        <f>VLOOKUP($C26,'Resultados anteriores'!$C$3:$K$80,7,FALSE)</f>
        <v>0.21</v>
      </c>
      <c r="Z26" s="10">
        <f>VLOOKUP($C26,'Resultados anteriores'!$C$3:$K$80,8,FALSE)</f>
        <v>0</v>
      </c>
      <c r="AA26" s="10">
        <f>VLOOKUP($C26,'Resultados anteriores'!$C$3:$K$80,9,FALSE)</f>
        <v>1932092.485667306</v>
      </c>
      <c r="AC26" s="10">
        <f>ABS(D26-I26)</f>
        <v>0</v>
      </c>
      <c r="AD26" s="10">
        <f>ABS(E26-H26)</f>
        <v>712.70166360349049</v>
      </c>
      <c r="AE26" s="11">
        <f>AC26/I26</f>
        <v>0</v>
      </c>
      <c r="AF26" s="11">
        <f>AD26/H26</f>
        <v>0.13923872278403199</v>
      </c>
      <c r="AG26" s="10">
        <f t="shared" si="3"/>
        <v>0</v>
      </c>
      <c r="AH26" s="10">
        <f t="shared" si="4"/>
        <v>507943.66130318289</v>
      </c>
    </row>
    <row r="27" spans="1:34" x14ac:dyDescent="0.25">
      <c r="A27" s="2" t="s">
        <v>3</v>
      </c>
      <c r="B27" s="2">
        <v>220</v>
      </c>
      <c r="C27" s="2" t="str">
        <f t="shared" si="0"/>
        <v>big-250n-c150_300-d10_50 - 220</v>
      </c>
      <c r="D27" s="2">
        <v>35</v>
      </c>
      <c r="E27" s="2">
        <v>4255.2370265204199</v>
      </c>
      <c r="F27" s="2">
        <v>6561.8163908271299</v>
      </c>
      <c r="G27" s="2">
        <v>34</v>
      </c>
      <c r="H27" s="2">
        <f>VLOOKUP(C27,'Resultados anteriores'!$C$3:$E$80,3,FALSE)</f>
        <v>4683.6080670000001</v>
      </c>
      <c r="I27" s="2">
        <f>VLOOKUP(C27,'Resultados anteriores'!$C$3:$E$80,2,FALSE)</f>
        <v>34</v>
      </c>
      <c r="K27" s="10">
        <f>D27 - VLOOKUP($C27,'problem set'!$E$2:$N$79,10,0)</f>
        <v>1</v>
      </c>
      <c r="L27" s="10">
        <v>1</v>
      </c>
      <c r="M27" s="10">
        <f>E27-VLOOKUP($C27,'problem set'!$E$2:$N$79,9,0)</f>
        <v>-2306.5793643067154</v>
      </c>
      <c r="N27" s="10">
        <v>2306.57936430671</v>
      </c>
      <c r="O27" s="11">
        <v>2.94117647058823E-2</v>
      </c>
      <c r="P27" s="11">
        <v>0.35151537728655602</v>
      </c>
      <c r="Q27" s="10">
        <f t="shared" si="1"/>
        <v>1</v>
      </c>
      <c r="R27" s="10">
        <f t="shared" si="2"/>
        <v>5320308.3638455467</v>
      </c>
      <c r="T27" s="10">
        <f>I27 - VLOOKUP($C27,'problem set'!$E$2:$N$79,10,0)</f>
        <v>0</v>
      </c>
      <c r="U27" s="10">
        <f>VLOOKUP($C27,'Resultados anteriores'!$C$3:$K$80,4,FALSE)</f>
        <v>0</v>
      </c>
      <c r="V27" s="10">
        <f>H27-VLOOKUP($C27,'problem set'!$E$2:$N$79,9,0)</f>
        <v>-1878.2083238271352</v>
      </c>
      <c r="W27" s="10">
        <f>VLOOKUP($C27,'Resultados anteriores'!$C$3:$K$80,5,FALSE)</f>
        <v>1878.2083239999999</v>
      </c>
      <c r="X27" s="11">
        <f>VLOOKUP($C27,'Resultados anteriores'!$C$3:$K$80,6,FALSE)</f>
        <v>0</v>
      </c>
      <c r="Y27" s="11">
        <f>VLOOKUP($C27,'Resultados anteriores'!$C$3:$K$80,7,FALSE)</f>
        <v>0.28999999999999998</v>
      </c>
      <c r="Z27" s="10">
        <f>VLOOKUP($C27,'Resultados anteriores'!$C$3:$K$80,8,FALSE)</f>
        <v>0</v>
      </c>
      <c r="AA27" s="10">
        <f>VLOOKUP($C27,'Resultados anteriores'!$C$3:$K$80,9,FALSE)</f>
        <v>3527666.5083428887</v>
      </c>
      <c r="AC27" s="10">
        <f>ABS(D27-I27)</f>
        <v>1</v>
      </c>
      <c r="AD27" s="10">
        <f>ABS(E27-H27)</f>
        <v>428.37104047958019</v>
      </c>
      <c r="AE27" s="11">
        <f>AC27/I27</f>
        <v>2.9411764705882353E-2</v>
      </c>
      <c r="AF27" s="11">
        <f>AD27/H27</f>
        <v>9.14617607518909E-2</v>
      </c>
      <c r="AG27" s="10">
        <f t="shared" si="3"/>
        <v>1</v>
      </c>
      <c r="AH27" s="10">
        <f t="shared" si="4"/>
        <v>183501.74832155812</v>
      </c>
    </row>
    <row r="28" spans="1:34" x14ac:dyDescent="0.25">
      <c r="A28" s="2" t="s">
        <v>3</v>
      </c>
      <c r="B28" s="2">
        <v>230</v>
      </c>
      <c r="C28" s="2" t="str">
        <f t="shared" si="0"/>
        <v>big-250n-c150_300-d10_50 - 230</v>
      </c>
      <c r="D28" s="2">
        <v>33</v>
      </c>
      <c r="E28" s="2">
        <v>4088.7521570795798</v>
      </c>
      <c r="F28" s="2">
        <v>6482.0711235991002</v>
      </c>
      <c r="G28" s="2">
        <v>33</v>
      </c>
      <c r="H28" s="2">
        <f>VLOOKUP(C28,'Resultados anteriores'!$C$3:$E$80,3,FALSE)</f>
        <v>4649.1061040000004</v>
      </c>
      <c r="I28" s="2">
        <f>VLOOKUP(C28,'Resultados anteriores'!$C$3:$E$80,2,FALSE)</f>
        <v>33</v>
      </c>
      <c r="K28" s="10">
        <f>D28 - VLOOKUP($C28,'problem set'!$E$2:$N$79,10,0)</f>
        <v>0</v>
      </c>
      <c r="L28" s="10">
        <v>0</v>
      </c>
      <c r="M28" s="10">
        <f>E28-VLOOKUP($C28,'problem set'!$E$2:$N$79,9,0)</f>
        <v>-2393.318966519525</v>
      </c>
      <c r="N28" s="10">
        <v>2393.31896651952</v>
      </c>
      <c r="O28" s="11">
        <v>0</v>
      </c>
      <c r="P28" s="11">
        <v>0.369221336959143</v>
      </c>
      <c r="Q28" s="10">
        <f t="shared" si="1"/>
        <v>0</v>
      </c>
      <c r="R28" s="10">
        <f t="shared" si="2"/>
        <v>5727975.6755020637</v>
      </c>
      <c r="T28" s="10">
        <f>I28 - VLOOKUP($C28,'problem set'!$E$2:$N$79,10,0)</f>
        <v>0</v>
      </c>
      <c r="U28" s="10">
        <f>VLOOKUP($C28,'Resultados anteriores'!$C$3:$K$80,4,FALSE)</f>
        <v>0</v>
      </c>
      <c r="V28" s="10">
        <f>H28-VLOOKUP($C28,'problem set'!$E$2:$N$79,9,0)</f>
        <v>-1832.9650195991044</v>
      </c>
      <c r="W28" s="10">
        <f>VLOOKUP($C28,'Resultados anteriores'!$C$3:$K$80,5,FALSE)</f>
        <v>1832.965019</v>
      </c>
      <c r="X28" s="11">
        <f>VLOOKUP($C28,'Resultados anteriores'!$C$3:$K$80,6,FALSE)</f>
        <v>0</v>
      </c>
      <c r="Y28" s="11">
        <f>VLOOKUP($C28,'Resultados anteriores'!$C$3:$K$80,7,FALSE)</f>
        <v>0.28000000000000003</v>
      </c>
      <c r="Z28" s="10">
        <f>VLOOKUP($C28,'Resultados anteriores'!$C$3:$K$80,8,FALSE)</f>
        <v>0</v>
      </c>
      <c r="AA28" s="10">
        <f>VLOOKUP($C28,'Resultados anteriores'!$C$3:$K$80,9,FALSE)</f>
        <v>3359760.7608776703</v>
      </c>
      <c r="AC28" s="10">
        <f>ABS(D28-I28)</f>
        <v>0</v>
      </c>
      <c r="AD28" s="10">
        <f>ABS(E28-H28)</f>
        <v>560.35394692042064</v>
      </c>
      <c r="AE28" s="11">
        <f>AC28/I28</f>
        <v>0</v>
      </c>
      <c r="AF28" s="11">
        <f>AD28/H28</f>
        <v>0.12052939519670308</v>
      </c>
      <c r="AG28" s="10">
        <f t="shared" si="3"/>
        <v>0</v>
      </c>
      <c r="AH28" s="10">
        <f t="shared" si="4"/>
        <v>313996.54582929361</v>
      </c>
    </row>
    <row r="29" spans="1:34" x14ac:dyDescent="0.25">
      <c r="A29" s="2" t="s">
        <v>3</v>
      </c>
      <c r="B29" s="2">
        <v>240</v>
      </c>
      <c r="C29" s="2" t="str">
        <f t="shared" si="0"/>
        <v>big-250n-c150_300-d10_50 - 240</v>
      </c>
      <c r="D29" s="2">
        <v>32</v>
      </c>
      <c r="E29" s="2">
        <v>3973.1655696626099</v>
      </c>
      <c r="F29" s="2">
        <v>6237.6467044631399</v>
      </c>
      <c r="G29" s="2">
        <v>31</v>
      </c>
      <c r="H29" s="2">
        <f>VLOOKUP(C29,'Resultados anteriores'!$C$3:$E$80,3,FALSE)</f>
        <v>4361.1932459999998</v>
      </c>
      <c r="I29" s="2">
        <f>VLOOKUP(C29,'Resultados anteriores'!$C$3:$E$80,2,FALSE)</f>
        <v>31</v>
      </c>
      <c r="K29" s="10">
        <f>D29 - VLOOKUP($C29,'problem set'!$E$2:$N$79,10,0)</f>
        <v>1</v>
      </c>
      <c r="L29" s="10">
        <v>1</v>
      </c>
      <c r="M29" s="10">
        <f>E29-VLOOKUP($C29,'problem set'!$E$2:$N$79,9,0)</f>
        <v>-2264.4811348005364</v>
      </c>
      <c r="N29" s="10">
        <v>2264.4811348005201</v>
      </c>
      <c r="O29" s="11">
        <v>3.2258064516128997E-2</v>
      </c>
      <c r="P29" s="11">
        <v>0.36303452922081197</v>
      </c>
      <c r="Q29" s="10">
        <f t="shared" si="1"/>
        <v>1</v>
      </c>
      <c r="R29" s="10">
        <f t="shared" si="2"/>
        <v>5127874.809867451</v>
      </c>
      <c r="T29" s="10">
        <f>I29 - VLOOKUP($C29,'problem set'!$E$2:$N$79,10,0)</f>
        <v>0</v>
      </c>
      <c r="U29" s="10">
        <f>VLOOKUP($C29,'Resultados anteriores'!$C$3:$K$80,4,FALSE)</f>
        <v>0</v>
      </c>
      <c r="V29" s="10">
        <f>H29-VLOOKUP($C29,'problem set'!$E$2:$N$79,9,0)</f>
        <v>-1876.4534584631465</v>
      </c>
      <c r="W29" s="10">
        <f>VLOOKUP($C29,'Resultados anteriores'!$C$3:$K$80,5,FALSE)</f>
        <v>1876.453458</v>
      </c>
      <c r="X29" s="11">
        <f>VLOOKUP($C29,'Resultados anteriores'!$C$3:$K$80,6,FALSE)</f>
        <v>0</v>
      </c>
      <c r="Y29" s="11">
        <f>VLOOKUP($C29,'Resultados anteriores'!$C$3:$K$80,7,FALSE)</f>
        <v>0.3</v>
      </c>
      <c r="Z29" s="10">
        <f>VLOOKUP($C29,'Resultados anteriores'!$C$3:$K$80,8,FALSE)</f>
        <v>0</v>
      </c>
      <c r="AA29" s="10">
        <f>VLOOKUP($C29,'Resultados anteriores'!$C$3:$K$80,9,FALSE)</f>
        <v>3521077.5800401578</v>
      </c>
      <c r="AC29" s="10">
        <f>ABS(D29-I29)</f>
        <v>1</v>
      </c>
      <c r="AD29" s="10">
        <f>ABS(E29-H29)</f>
        <v>388.02767633738995</v>
      </c>
      <c r="AE29" s="11">
        <f>AC29/I29</f>
        <v>3.2258064516129031E-2</v>
      </c>
      <c r="AF29" s="11">
        <f>AD29/H29</f>
        <v>8.8972823365091935E-2</v>
      </c>
      <c r="AG29" s="10">
        <f t="shared" si="3"/>
        <v>1</v>
      </c>
      <c r="AH29" s="10">
        <f t="shared" si="4"/>
        <v>150565.47760379425</v>
      </c>
    </row>
    <row r="30" spans="1:34" x14ac:dyDescent="0.25">
      <c r="A30" s="2" t="s">
        <v>3</v>
      </c>
      <c r="B30" s="2">
        <v>250</v>
      </c>
      <c r="C30" s="2" t="str">
        <f t="shared" si="0"/>
        <v>big-250n-c150_300-d10_50 - 250</v>
      </c>
      <c r="D30" s="2">
        <v>31</v>
      </c>
      <c r="E30" s="2">
        <v>3866.7338235125399</v>
      </c>
      <c r="F30" s="2">
        <v>6156.14709112932</v>
      </c>
      <c r="G30" s="2">
        <v>30</v>
      </c>
      <c r="H30" s="2">
        <f>VLOOKUP(C30,'Resultados anteriores'!$C$3:$E$80,3,FALSE)</f>
        <v>4441.8954389999999</v>
      </c>
      <c r="I30" s="2">
        <f>VLOOKUP(C30,'Resultados anteriores'!$C$3:$E$80,2,FALSE)</f>
        <v>30</v>
      </c>
      <c r="K30" s="10">
        <f>D30 - VLOOKUP($C30,'problem set'!$E$2:$N$79,10,0)</f>
        <v>1</v>
      </c>
      <c r="L30" s="10">
        <v>1</v>
      </c>
      <c r="M30" s="10">
        <f>E30-VLOOKUP($C30,'problem set'!$E$2:$N$79,9,0)</f>
        <v>-2289.4132676167883</v>
      </c>
      <c r="N30" s="10">
        <v>2289.4132676167701</v>
      </c>
      <c r="O30" s="11">
        <v>3.3333333333333298E-2</v>
      </c>
      <c r="P30" s="11">
        <v>0.37189060523191497</v>
      </c>
      <c r="Q30" s="10">
        <f t="shared" si="1"/>
        <v>1</v>
      </c>
      <c r="R30" s="10">
        <f t="shared" si="2"/>
        <v>5241413.1099396963</v>
      </c>
      <c r="T30" s="10">
        <f>I30 - VLOOKUP($C30,'problem set'!$E$2:$N$79,10,0)</f>
        <v>0</v>
      </c>
      <c r="U30" s="10">
        <f>VLOOKUP($C30,'Resultados anteriores'!$C$3:$K$80,4,FALSE)</f>
        <v>0</v>
      </c>
      <c r="V30" s="10">
        <f>H30-VLOOKUP($C30,'problem set'!$E$2:$N$79,9,0)</f>
        <v>-1714.2516521293282</v>
      </c>
      <c r="W30" s="10">
        <f>VLOOKUP($C30,'Resultados anteriores'!$C$3:$K$80,5,FALSE)</f>
        <v>1714.2516519999999</v>
      </c>
      <c r="X30" s="11">
        <f>VLOOKUP($C30,'Resultados anteriores'!$C$3:$K$80,6,FALSE)</f>
        <v>0</v>
      </c>
      <c r="Y30" s="11">
        <f>VLOOKUP($C30,'Resultados anteriores'!$C$3:$K$80,7,FALSE)</f>
        <v>0.28000000000000003</v>
      </c>
      <c r="Z30" s="10">
        <f>VLOOKUP($C30,'Resultados anteriores'!$C$3:$K$80,8,FALSE)</f>
        <v>0</v>
      </c>
      <c r="AA30" s="10">
        <f>VLOOKUP($C30,'Resultados anteriores'!$C$3:$K$80,9,FALSE)</f>
        <v>2938658.7263847287</v>
      </c>
      <c r="AC30" s="10">
        <f>ABS(D30-I30)</f>
        <v>1</v>
      </c>
      <c r="AD30" s="10">
        <f>ABS(E30-H30)</f>
        <v>575.16161548746004</v>
      </c>
      <c r="AE30" s="11">
        <f>AC30/I30</f>
        <v>3.3333333333333333E-2</v>
      </c>
      <c r="AF30" s="11">
        <f>AD30/H30</f>
        <v>0.12948562688745904</v>
      </c>
      <c r="AG30" s="10">
        <f t="shared" si="3"/>
        <v>1</v>
      </c>
      <c r="AH30" s="10">
        <f t="shared" si="4"/>
        <v>330810.88393014483</v>
      </c>
    </row>
    <row r="31" spans="1:34" x14ac:dyDescent="0.25">
      <c r="A31" s="2" t="s">
        <v>3</v>
      </c>
      <c r="B31" s="2">
        <v>260</v>
      </c>
      <c r="C31" s="2" t="str">
        <f t="shared" si="0"/>
        <v>big-250n-c150_300-d10_50 - 260</v>
      </c>
      <c r="D31" s="2">
        <v>29</v>
      </c>
      <c r="E31" s="2">
        <v>3690.73195093812</v>
      </c>
      <c r="F31" s="2">
        <v>6315.25754180483</v>
      </c>
      <c r="G31" s="2">
        <v>29</v>
      </c>
      <c r="H31" s="2">
        <f>VLOOKUP(C31,'Resultados anteriores'!$C$3:$E$80,3,FALSE)</f>
        <v>4270.4711989999996</v>
      </c>
      <c r="I31" s="2">
        <f>VLOOKUP(C31,'Resultados anteriores'!$C$3:$E$80,2,FALSE)</f>
        <v>29</v>
      </c>
      <c r="K31" s="10">
        <f>D31 - VLOOKUP($C31,'problem set'!$E$2:$N$79,10,0)</f>
        <v>0</v>
      </c>
      <c r="L31" s="10">
        <v>0</v>
      </c>
      <c r="M31" s="10">
        <f>E31-VLOOKUP($C31,'problem set'!$E$2:$N$79,9,0)</f>
        <v>-2624.5255908667182</v>
      </c>
      <c r="N31" s="10">
        <v>2624.5255908667</v>
      </c>
      <c r="O31" s="11">
        <v>0</v>
      </c>
      <c r="P31" s="11">
        <v>0.41558488683846201</v>
      </c>
      <c r="Q31" s="10">
        <f t="shared" si="1"/>
        <v>0</v>
      </c>
      <c r="R31" s="10">
        <f t="shared" si="2"/>
        <v>6888134.5771142002</v>
      </c>
      <c r="T31" s="10">
        <f>I31 - VLOOKUP($C31,'problem set'!$E$2:$N$79,10,0)</f>
        <v>0</v>
      </c>
      <c r="U31" s="10">
        <f>VLOOKUP($C31,'Resultados anteriores'!$C$3:$K$80,4,FALSE)</f>
        <v>0</v>
      </c>
      <c r="V31" s="10">
        <f>H31-VLOOKUP($C31,'problem set'!$E$2:$N$79,9,0)</f>
        <v>-2044.7863428048386</v>
      </c>
      <c r="W31" s="10">
        <f>VLOOKUP($C31,'Resultados anteriores'!$C$3:$K$80,5,FALSE)</f>
        <v>2044.786343</v>
      </c>
      <c r="X31" s="11">
        <f>VLOOKUP($C31,'Resultados anteriores'!$C$3:$K$80,6,FALSE)</f>
        <v>0</v>
      </c>
      <c r="Y31" s="11">
        <f>VLOOKUP($C31,'Resultados anteriores'!$C$3:$K$80,7,FALSE)</f>
        <v>0.32</v>
      </c>
      <c r="Z31" s="10">
        <f>VLOOKUP($C31,'Resultados anteriores'!$C$3:$K$80,8,FALSE)</f>
        <v>0</v>
      </c>
      <c r="AA31" s="10">
        <f>VLOOKUP($C31,'Resultados anteriores'!$C$3:$K$80,9,FALSE)</f>
        <v>4181151.1885193135</v>
      </c>
      <c r="AC31" s="10">
        <f>ABS(D31-I31)</f>
        <v>0</v>
      </c>
      <c r="AD31" s="10">
        <f>ABS(E31-H31)</f>
        <v>579.73924806187961</v>
      </c>
      <c r="AE31" s="11">
        <f>AC31/I31</f>
        <v>0</v>
      </c>
      <c r="AF31" s="11">
        <f>AD31/H31</f>
        <v>0.13575533496107758</v>
      </c>
      <c r="AG31" s="10">
        <f t="shared" si="3"/>
        <v>0</v>
      </c>
      <c r="AH31" s="10">
        <f t="shared" si="4"/>
        <v>336097.5957433536</v>
      </c>
    </row>
    <row r="32" spans="1:34" x14ac:dyDescent="0.25">
      <c r="A32" s="2" t="s">
        <v>3</v>
      </c>
      <c r="B32" s="2">
        <v>270</v>
      </c>
      <c r="C32" s="2" t="str">
        <f t="shared" si="0"/>
        <v>big-250n-c150_300-d10_50 - 270</v>
      </c>
      <c r="D32" s="2">
        <v>28</v>
      </c>
      <c r="E32" s="2">
        <v>3629.14066157661</v>
      </c>
      <c r="F32" s="2">
        <v>6334.5459690030902</v>
      </c>
      <c r="G32" s="2">
        <v>28</v>
      </c>
      <c r="H32" s="2">
        <f>VLOOKUP(C32,'Resultados anteriores'!$C$3:$E$80,3,FALSE)</f>
        <v>4147.6068590000004</v>
      </c>
      <c r="I32" s="2">
        <f>VLOOKUP(C32,'Resultados anteriores'!$C$3:$E$80,2,FALSE)</f>
        <v>28</v>
      </c>
      <c r="K32" s="10">
        <f>D32 - VLOOKUP($C32,'problem set'!$E$2:$N$79,10,0)</f>
        <v>0</v>
      </c>
      <c r="L32" s="10">
        <v>0</v>
      </c>
      <c r="M32" s="10">
        <f>E32-VLOOKUP($C32,'problem set'!$E$2:$N$79,9,0)</f>
        <v>-2705.4053074264884</v>
      </c>
      <c r="N32" s="10">
        <v>2705.4053074264798</v>
      </c>
      <c r="O32" s="11">
        <v>0</v>
      </c>
      <c r="P32" s="11">
        <v>0.42708748514334999</v>
      </c>
      <c r="Q32" s="10">
        <f t="shared" si="1"/>
        <v>0</v>
      </c>
      <c r="R32" s="10">
        <f t="shared" si="2"/>
        <v>7319217.8774513658</v>
      </c>
      <c r="T32" s="10">
        <f>I32 - VLOOKUP($C32,'problem set'!$E$2:$N$79,10,0)</f>
        <v>0</v>
      </c>
      <c r="U32" s="10">
        <f>VLOOKUP($C32,'Resultados anteriores'!$C$3:$K$80,4,FALSE)</f>
        <v>0</v>
      </c>
      <c r="V32" s="10">
        <f>H32-VLOOKUP($C32,'problem set'!$E$2:$N$79,9,0)</f>
        <v>-2186.939110003098</v>
      </c>
      <c r="W32" s="10">
        <f>VLOOKUP($C32,'Resultados anteriores'!$C$3:$K$80,5,FALSE)</f>
        <v>2186.9391099999998</v>
      </c>
      <c r="X32" s="11">
        <f>VLOOKUP($C32,'Resultados anteriores'!$C$3:$K$80,6,FALSE)</f>
        <v>0</v>
      </c>
      <c r="Y32" s="11">
        <f>VLOOKUP($C32,'Resultados anteriores'!$C$3:$K$80,7,FALSE)</f>
        <v>0.35</v>
      </c>
      <c r="Z32" s="10">
        <f>VLOOKUP($C32,'Resultados anteriores'!$C$3:$K$80,8,FALSE)</f>
        <v>0</v>
      </c>
      <c r="AA32" s="10">
        <f>VLOOKUP($C32,'Resultados anteriores'!$C$3:$K$80,9,FALSE)</f>
        <v>4782702.670847591</v>
      </c>
      <c r="AC32" s="10">
        <f>ABS(D32-I32)</f>
        <v>0</v>
      </c>
      <c r="AD32" s="10">
        <f>ABS(E32-H32)</f>
        <v>518.46619742339044</v>
      </c>
      <c r="AE32" s="11">
        <f>AC32/I32</f>
        <v>0</v>
      </c>
      <c r="AF32" s="11">
        <f>AD32/H32</f>
        <v>0.1250036985299986</v>
      </c>
      <c r="AG32" s="10">
        <f t="shared" si="3"/>
        <v>0</v>
      </c>
      <c r="AH32" s="10">
        <f t="shared" si="4"/>
        <v>268807.19787067006</v>
      </c>
    </row>
    <row r="33" spans="1:34" x14ac:dyDescent="0.25">
      <c r="A33" s="2" t="s">
        <v>3</v>
      </c>
      <c r="B33" s="2">
        <v>280</v>
      </c>
      <c r="C33" s="2" t="str">
        <f t="shared" si="0"/>
        <v>big-250n-c150_300-d10_50 - 280</v>
      </c>
      <c r="D33" s="2">
        <v>28</v>
      </c>
      <c r="E33" s="2">
        <v>3525.88086106315</v>
      </c>
      <c r="F33" s="2">
        <v>5828.09808519332</v>
      </c>
      <c r="G33" s="2">
        <v>27</v>
      </c>
      <c r="H33" s="2">
        <f>VLOOKUP(C33,'Resultados anteriores'!$C$3:$E$80,3,FALSE)</f>
        <v>4220.4151389999997</v>
      </c>
      <c r="I33" s="2">
        <f>VLOOKUP(C33,'Resultados anteriores'!$C$3:$E$80,2,FALSE)</f>
        <v>27</v>
      </c>
      <c r="K33" s="10">
        <f>D33 - VLOOKUP($C33,'problem set'!$E$2:$N$79,10,0)</f>
        <v>1</v>
      </c>
      <c r="L33" s="10">
        <v>1</v>
      </c>
      <c r="M33" s="10">
        <f>E33-VLOOKUP($C33,'problem set'!$E$2:$N$79,9,0)</f>
        <v>-2302.2172241301737</v>
      </c>
      <c r="N33" s="10">
        <v>2302.21722413016</v>
      </c>
      <c r="O33" s="11">
        <v>3.7037037037037E-2</v>
      </c>
      <c r="P33" s="11">
        <v>0.39502032918407898</v>
      </c>
      <c r="Q33" s="10">
        <f t="shared" si="1"/>
        <v>1</v>
      </c>
      <c r="R33" s="10">
        <f t="shared" si="2"/>
        <v>5300204.14708158</v>
      </c>
      <c r="T33" s="10">
        <f>I33 - VLOOKUP($C33,'problem set'!$E$2:$N$79,10,0)</f>
        <v>0</v>
      </c>
      <c r="U33" s="10">
        <f>VLOOKUP($C33,'Resultados anteriores'!$C$3:$K$80,4,FALSE)</f>
        <v>0</v>
      </c>
      <c r="V33" s="10">
        <f>H33-VLOOKUP($C33,'problem set'!$E$2:$N$79,9,0)</f>
        <v>-1607.6829461933239</v>
      </c>
      <c r="W33" s="10">
        <f>VLOOKUP($C33,'Resultados anteriores'!$C$3:$K$80,5,FALSE)</f>
        <v>1607.6829459999999</v>
      </c>
      <c r="X33" s="11">
        <f>VLOOKUP($C33,'Resultados anteriores'!$C$3:$K$80,6,FALSE)</f>
        <v>0</v>
      </c>
      <c r="Y33" s="11">
        <f>VLOOKUP($C33,'Resultados anteriores'!$C$3:$K$80,7,FALSE)</f>
        <v>0.28000000000000003</v>
      </c>
      <c r="Z33" s="10">
        <f>VLOOKUP($C33,'Resultados anteriores'!$C$3:$K$80,8,FALSE)</f>
        <v>0</v>
      </c>
      <c r="AA33" s="10">
        <f>VLOOKUP($C33,'Resultados anteriores'!$C$3:$K$80,9,FALSE)</f>
        <v>2584644.4548592386</v>
      </c>
      <c r="AC33" s="10">
        <f>ABS(D33-I33)</f>
        <v>1</v>
      </c>
      <c r="AD33" s="10">
        <f>ABS(E33-H33)</f>
        <v>694.53427793684978</v>
      </c>
      <c r="AE33" s="11">
        <f>AC33/I33</f>
        <v>3.7037037037037035E-2</v>
      </c>
      <c r="AF33" s="11">
        <f>AD33/H33</f>
        <v>0.1645653934653962</v>
      </c>
      <c r="AG33" s="10">
        <f t="shared" si="3"/>
        <v>1</v>
      </c>
      <c r="AH33" s="10">
        <f t="shared" si="4"/>
        <v>482377.8632292613</v>
      </c>
    </row>
    <row r="34" spans="1:34" x14ac:dyDescent="0.25">
      <c r="A34" s="2" t="s">
        <v>3</v>
      </c>
      <c r="B34" s="2">
        <v>290</v>
      </c>
      <c r="C34" s="2" t="str">
        <f t="shared" si="0"/>
        <v>big-250n-c150_300-d10_50 - 290</v>
      </c>
      <c r="D34" s="2">
        <v>26</v>
      </c>
      <c r="E34" s="2">
        <v>3419.2517316904</v>
      </c>
      <c r="F34" s="2">
        <v>6159.1530000555304</v>
      </c>
      <c r="G34" s="2">
        <v>26</v>
      </c>
      <c r="H34" s="2">
        <f>VLOOKUP(C34,'Resultados anteriores'!$C$3:$E$80,3,FALSE)</f>
        <v>4027.8164919999999</v>
      </c>
      <c r="I34" s="2">
        <f>VLOOKUP(C34,'Resultados anteriores'!$C$3:$E$80,2,FALSE)</f>
        <v>26</v>
      </c>
      <c r="K34" s="10">
        <f>D34 - VLOOKUP($C34,'problem set'!$E$2:$N$79,10,0)</f>
        <v>0</v>
      </c>
      <c r="L34" s="10">
        <v>0</v>
      </c>
      <c r="M34" s="10">
        <f>E34-VLOOKUP($C34,'problem set'!$E$2:$N$79,9,0)</f>
        <v>-2739.9012683651376</v>
      </c>
      <c r="N34" s="10">
        <v>2739.9012683651299</v>
      </c>
      <c r="O34" s="11">
        <v>0</v>
      </c>
      <c r="P34" s="11">
        <v>0.44485033385928602</v>
      </c>
      <c r="Q34" s="10">
        <f t="shared" si="1"/>
        <v>0</v>
      </c>
      <c r="R34" s="10">
        <f t="shared" si="2"/>
        <v>7507058.9603888476</v>
      </c>
      <c r="T34" s="10">
        <f>I34 - VLOOKUP($C34,'problem set'!$E$2:$N$79,10,0)</f>
        <v>0</v>
      </c>
      <c r="U34" s="10">
        <f>VLOOKUP($C34,'Resultados anteriores'!$C$3:$K$80,4,FALSE)</f>
        <v>0</v>
      </c>
      <c r="V34" s="10">
        <f>H34-VLOOKUP($C34,'problem set'!$E$2:$N$79,9,0)</f>
        <v>-2131.3365080555377</v>
      </c>
      <c r="W34" s="10">
        <f>VLOOKUP($C34,'Resultados anteriores'!$C$3:$K$80,5,FALSE)</f>
        <v>2131.3365079999999</v>
      </c>
      <c r="X34" s="11">
        <f>VLOOKUP($C34,'Resultados anteriores'!$C$3:$K$80,6,FALSE)</f>
        <v>0</v>
      </c>
      <c r="Y34" s="11">
        <f>VLOOKUP($C34,'Resultados anteriores'!$C$3:$K$80,7,FALSE)</f>
        <v>0.35</v>
      </c>
      <c r="Z34" s="10">
        <f>VLOOKUP($C34,'Resultados anteriores'!$C$3:$K$80,8,FALSE)</f>
        <v>0</v>
      </c>
      <c r="AA34" s="10">
        <f>VLOOKUP($C34,'Resultados anteriores'!$C$3:$K$80,9,FALSE)</f>
        <v>4542595.3103336338</v>
      </c>
      <c r="AC34" s="10">
        <f>ABS(D34-I34)</f>
        <v>0</v>
      </c>
      <c r="AD34" s="10">
        <f>ABS(E34-H34)</f>
        <v>608.56476030959993</v>
      </c>
      <c r="AE34" s="11">
        <f>AC34/I34</f>
        <v>0</v>
      </c>
      <c r="AF34" s="11">
        <f>AD34/H34</f>
        <v>0.15109048823806245</v>
      </c>
      <c r="AG34" s="10">
        <f t="shared" si="3"/>
        <v>0</v>
      </c>
      <c r="AH34" s="10">
        <f t="shared" si="4"/>
        <v>370351.06749068084</v>
      </c>
    </row>
    <row r="35" spans="1:34" x14ac:dyDescent="0.25">
      <c r="A35" s="2" t="s">
        <v>3</v>
      </c>
      <c r="B35" s="2">
        <v>300</v>
      </c>
      <c r="C35" s="2" t="str">
        <f t="shared" si="0"/>
        <v>big-250n-c150_300-d10_50 - 300</v>
      </c>
      <c r="D35" s="2">
        <v>25</v>
      </c>
      <c r="E35" s="2">
        <v>3326.1018979065502</v>
      </c>
      <c r="F35" s="2">
        <v>6266.2270577347799</v>
      </c>
      <c r="G35" s="2">
        <v>25</v>
      </c>
      <c r="H35" s="2">
        <f>VLOOKUP(C35,'Resultados anteriores'!$C$3:$E$80,3,FALSE)</f>
        <v>3902.2821049999998</v>
      </c>
      <c r="I35" s="2">
        <f>VLOOKUP(C35,'Resultados anteriores'!$C$3:$E$80,2,FALSE)</f>
        <v>25</v>
      </c>
      <c r="K35" s="10">
        <f>D35 - VLOOKUP($C35,'problem set'!$E$2:$N$79,10,0)</f>
        <v>0</v>
      </c>
      <c r="L35" s="10">
        <v>0</v>
      </c>
      <c r="M35" s="10">
        <f>E35-VLOOKUP($C35,'problem set'!$E$2:$N$79,9,0)</f>
        <v>-2940.1251598282333</v>
      </c>
      <c r="N35" s="10">
        <v>2940.1251598282302</v>
      </c>
      <c r="O35" s="11">
        <v>0</v>
      </c>
      <c r="P35" s="11">
        <v>0.46920182316072501</v>
      </c>
      <c r="Q35" s="10">
        <f t="shared" si="1"/>
        <v>0</v>
      </c>
      <c r="R35" s="10">
        <f t="shared" si="2"/>
        <v>8644335.9554549754</v>
      </c>
      <c r="T35" s="10">
        <f>I35 - VLOOKUP($C35,'problem set'!$E$2:$N$79,10,0)</f>
        <v>0</v>
      </c>
      <c r="U35" s="10">
        <f>VLOOKUP($C35,'Resultados anteriores'!$C$3:$K$80,4,FALSE)</f>
        <v>0</v>
      </c>
      <c r="V35" s="10">
        <f>H35-VLOOKUP($C35,'problem set'!$E$2:$N$79,9,0)</f>
        <v>-2363.9449527347838</v>
      </c>
      <c r="W35" s="10">
        <f>VLOOKUP($C35,'Resultados anteriores'!$C$3:$K$80,5,FALSE)</f>
        <v>2363.9449530000002</v>
      </c>
      <c r="X35" s="11">
        <f>VLOOKUP($C35,'Resultados anteriores'!$C$3:$K$80,6,FALSE)</f>
        <v>0</v>
      </c>
      <c r="Y35" s="11">
        <f>VLOOKUP($C35,'Resultados anteriores'!$C$3:$K$80,7,FALSE)</f>
        <v>0.38</v>
      </c>
      <c r="Z35" s="10">
        <f>VLOOKUP($C35,'Resultados anteriores'!$C$3:$K$80,8,FALSE)</f>
        <v>0</v>
      </c>
      <c r="AA35" s="10">
        <f>VLOOKUP($C35,'Resultados anteriores'!$C$3:$K$80,9,FALSE)</f>
        <v>5588235.7408141727</v>
      </c>
      <c r="AC35" s="10">
        <f>ABS(D35-I35)</f>
        <v>0</v>
      </c>
      <c r="AD35" s="10">
        <f>ABS(E35-H35)</f>
        <v>576.18020709344955</v>
      </c>
      <c r="AE35" s="11">
        <f>AC35/I35</f>
        <v>0</v>
      </c>
      <c r="AF35" s="11">
        <f>AD35/H35</f>
        <v>0.14765211524691899</v>
      </c>
      <c r="AG35" s="10">
        <f t="shared" si="3"/>
        <v>0</v>
      </c>
      <c r="AH35" s="10">
        <f t="shared" si="4"/>
        <v>331983.6310462504</v>
      </c>
    </row>
    <row r="36" spans="1:34" x14ac:dyDescent="0.25">
      <c r="A36" s="2" t="s">
        <v>4</v>
      </c>
      <c r="B36" s="2">
        <v>150</v>
      </c>
      <c r="C36" s="2" t="str">
        <f t="shared" si="0"/>
        <v>medium-50n-c150_200-d15 - 150</v>
      </c>
      <c r="D36" s="2">
        <v>5</v>
      </c>
      <c r="E36" s="2">
        <v>840.08516370491202</v>
      </c>
      <c r="F36" s="2">
        <v>1218.02113602843</v>
      </c>
      <c r="G36" s="2">
        <v>5</v>
      </c>
      <c r="H36" s="2">
        <f>VLOOKUP(C36,'Resultados anteriores'!$C$3:$E$80,3,FALSE)</f>
        <v>916.62089519999995</v>
      </c>
      <c r="I36" s="2">
        <f>VLOOKUP(C36,'Resultados anteriores'!$C$3:$E$80,2,FALSE)</f>
        <v>5</v>
      </c>
      <c r="K36" s="10">
        <f>D36 - VLOOKUP($C36,'problem set'!$E$2:$N$79,10,0)</f>
        <v>0</v>
      </c>
      <c r="L36" s="10">
        <v>0</v>
      </c>
      <c r="M36" s="10">
        <f>E36-VLOOKUP($C36,'problem set'!$E$2:$N$79,9,0)</f>
        <v>-377.93597232352408</v>
      </c>
      <c r="N36" s="10">
        <v>377.935972323523</v>
      </c>
      <c r="O36" s="11">
        <v>0</v>
      </c>
      <c r="P36" s="11">
        <v>0.31028687528021598</v>
      </c>
      <c r="Q36" s="10">
        <f t="shared" si="1"/>
        <v>0</v>
      </c>
      <c r="R36" s="10">
        <f t="shared" si="2"/>
        <v>142835.59917612674</v>
      </c>
      <c r="T36" s="10">
        <f>I36 - VLOOKUP($C36,'problem set'!$E$2:$N$79,10,0)</f>
        <v>0</v>
      </c>
      <c r="U36" s="10">
        <f>VLOOKUP($C36,'Resultados anteriores'!$C$3:$K$80,4,FALSE)</f>
        <v>0</v>
      </c>
      <c r="V36" s="10">
        <f>H36-VLOOKUP($C36,'problem set'!$E$2:$N$79,9,0)</f>
        <v>-301.40024082843615</v>
      </c>
      <c r="W36" s="10">
        <f>VLOOKUP($C36,'Resultados anteriores'!$C$3:$K$80,5,FALSE)</f>
        <v>301.40024089999997</v>
      </c>
      <c r="X36" s="11">
        <f>VLOOKUP($C36,'Resultados anteriores'!$C$3:$K$80,6,FALSE)</f>
        <v>0</v>
      </c>
      <c r="Y36" s="11">
        <f>VLOOKUP($C36,'Resultados anteriores'!$C$3:$K$80,7,FALSE)</f>
        <v>0.25</v>
      </c>
      <c r="Z36" s="10">
        <f>VLOOKUP($C36,'Resultados anteriores'!$C$3:$K$80,8,FALSE)</f>
        <v>0</v>
      </c>
      <c r="AA36" s="10">
        <f>VLOOKUP($C36,'Resultados anteriores'!$C$3:$K$80,9,FALSE)</f>
        <v>90842.105214578012</v>
      </c>
      <c r="AC36" s="10">
        <f>ABS(D36-I36)</f>
        <v>0</v>
      </c>
      <c r="AD36" s="10">
        <f>ABS(E36-H36)</f>
        <v>76.53573149508793</v>
      </c>
      <c r="AE36" s="11">
        <f>AC36/I36</f>
        <v>0</v>
      </c>
      <c r="AF36" s="11">
        <f>AD36/H36</f>
        <v>8.3497694516759188E-2</v>
      </c>
      <c r="AG36" s="10">
        <f t="shared" si="3"/>
        <v>0</v>
      </c>
      <c r="AH36" s="10">
        <f t="shared" si="4"/>
        <v>5857.7181954881944</v>
      </c>
    </row>
    <row r="37" spans="1:34" x14ac:dyDescent="0.25">
      <c r="A37" s="2" t="s">
        <v>4</v>
      </c>
      <c r="B37" s="2">
        <v>155</v>
      </c>
      <c r="C37" s="2" t="str">
        <f t="shared" si="0"/>
        <v>medium-50n-c150_200-d15 - 155</v>
      </c>
      <c r="D37" s="2">
        <v>5</v>
      </c>
      <c r="E37" s="2">
        <v>842.98054078199095</v>
      </c>
      <c r="F37" s="2">
        <v>1456.0854302769501</v>
      </c>
      <c r="G37" s="2">
        <v>5</v>
      </c>
      <c r="H37" s="2">
        <f>VLOOKUP(C37,'Resultados anteriores'!$C$3:$E$80,3,FALSE)</f>
        <v>918.4081923</v>
      </c>
      <c r="I37" s="2">
        <f>VLOOKUP(C37,'Resultados anteriores'!$C$3:$E$80,2,FALSE)</f>
        <v>5</v>
      </c>
      <c r="K37" s="10">
        <f>D37 - VLOOKUP($C37,'problem set'!$E$2:$N$79,10,0)</f>
        <v>0</v>
      </c>
      <c r="L37" s="10">
        <v>0</v>
      </c>
      <c r="M37" s="10">
        <f>E37-VLOOKUP($C37,'problem set'!$E$2:$N$79,9,0)</f>
        <v>-613.104889494963</v>
      </c>
      <c r="N37" s="10">
        <v>613.10488949496198</v>
      </c>
      <c r="O37" s="11">
        <v>0</v>
      </c>
      <c r="P37" s="11">
        <v>0.421063817236566</v>
      </c>
      <c r="Q37" s="10">
        <f t="shared" si="1"/>
        <v>0</v>
      </c>
      <c r="R37" s="10">
        <f t="shared" si="2"/>
        <v>375897.60552262951</v>
      </c>
      <c r="T37" s="10">
        <f>I37 - VLOOKUP($C37,'problem set'!$E$2:$N$79,10,0)</f>
        <v>0</v>
      </c>
      <c r="U37" s="10">
        <f>VLOOKUP($C37,'Resultados anteriores'!$C$3:$K$80,4,FALSE)</f>
        <v>0</v>
      </c>
      <c r="V37" s="10">
        <f>H37-VLOOKUP($C37,'problem set'!$E$2:$N$79,9,0)</f>
        <v>-537.67723797695396</v>
      </c>
      <c r="W37" s="10">
        <f>VLOOKUP($C37,'Resultados anteriores'!$C$3:$K$80,5,FALSE)</f>
        <v>537.67723799999999</v>
      </c>
      <c r="X37" s="11">
        <f>VLOOKUP($C37,'Resultados anteriores'!$C$3:$K$80,6,FALSE)</f>
        <v>0</v>
      </c>
      <c r="Y37" s="11">
        <f>VLOOKUP($C37,'Resultados anteriores'!$C$3:$K$80,7,FALSE)</f>
        <v>0.37</v>
      </c>
      <c r="Z37" s="10">
        <f>VLOOKUP($C37,'Resultados anteriores'!$C$3:$K$80,8,FALSE)</f>
        <v>0</v>
      </c>
      <c r="AA37" s="10">
        <f>VLOOKUP($C37,'Resultados anteriores'!$C$3:$K$80,9,FALSE)</f>
        <v>289096.81226330862</v>
      </c>
      <c r="AC37" s="10">
        <f>ABS(D37-I37)</f>
        <v>0</v>
      </c>
      <c r="AD37" s="10">
        <f>ABS(E37-H37)</f>
        <v>75.427651518009043</v>
      </c>
      <c r="AE37" s="11">
        <f>AC37/I37</f>
        <v>0</v>
      </c>
      <c r="AF37" s="11">
        <f>AD37/H37</f>
        <v>8.212867889289302E-2</v>
      </c>
      <c r="AG37" s="10">
        <f t="shared" si="3"/>
        <v>0</v>
      </c>
      <c r="AH37" s="10">
        <f t="shared" si="4"/>
        <v>5689.3306135222119</v>
      </c>
    </row>
    <row r="38" spans="1:34" x14ac:dyDescent="0.25">
      <c r="A38" s="2" t="s">
        <v>4</v>
      </c>
      <c r="B38" s="2">
        <v>160</v>
      </c>
      <c r="C38" s="2" t="str">
        <f t="shared" si="0"/>
        <v>medium-50n-c150_200-d15 - 160</v>
      </c>
      <c r="D38" s="2">
        <v>5</v>
      </c>
      <c r="E38" s="2">
        <v>830.18434618021695</v>
      </c>
      <c r="F38" s="2">
        <v>1182.1613446873</v>
      </c>
      <c r="G38" s="2">
        <v>5</v>
      </c>
      <c r="H38" s="2">
        <f>VLOOKUP(C38,'Resultados anteriores'!$C$3:$E$80,3,FALSE)</f>
        <v>916.62089519999995</v>
      </c>
      <c r="I38" s="2">
        <f>VLOOKUP(C38,'Resultados anteriores'!$C$3:$E$80,2,FALSE)</f>
        <v>5</v>
      </c>
      <c r="K38" s="10">
        <f>D38 - VLOOKUP($C38,'problem set'!$E$2:$N$79,10,0)</f>
        <v>0</v>
      </c>
      <c r="L38" s="10">
        <v>0</v>
      </c>
      <c r="M38" s="10">
        <f>E38-VLOOKUP($C38,'problem set'!$E$2:$N$79,9,0)</f>
        <v>-351.97699850708511</v>
      </c>
      <c r="N38" s="10">
        <v>351.976998507085</v>
      </c>
      <c r="O38" s="11">
        <v>0</v>
      </c>
      <c r="P38" s="11">
        <v>0.29774023663427002</v>
      </c>
      <c r="Q38" s="10">
        <f t="shared" si="1"/>
        <v>0</v>
      </c>
      <c r="R38" s="10">
        <f t="shared" si="2"/>
        <v>123887.80747805652</v>
      </c>
      <c r="T38" s="10">
        <f>I38 - VLOOKUP($C38,'problem set'!$E$2:$N$79,10,0)</f>
        <v>0</v>
      </c>
      <c r="U38" s="10">
        <f>VLOOKUP($C38,'Resultados anteriores'!$C$3:$K$80,4,FALSE)</f>
        <v>0</v>
      </c>
      <c r="V38" s="10">
        <f>H38-VLOOKUP($C38,'problem set'!$E$2:$N$79,9,0)</f>
        <v>-265.54044948730211</v>
      </c>
      <c r="W38" s="10">
        <f>VLOOKUP($C38,'Resultados anteriores'!$C$3:$K$80,5,FALSE)</f>
        <v>265.54044950000002</v>
      </c>
      <c r="X38" s="11">
        <f>VLOOKUP($C38,'Resultados anteriores'!$C$3:$K$80,6,FALSE)</f>
        <v>0</v>
      </c>
      <c r="Y38" s="11">
        <f>VLOOKUP($C38,'Resultados anteriores'!$C$3:$K$80,7,FALSE)</f>
        <v>0.22</v>
      </c>
      <c r="Z38" s="10">
        <f>VLOOKUP($C38,'Resultados anteriores'!$C$3:$K$80,8,FALSE)</f>
        <v>0</v>
      </c>
      <c r="AA38" s="10">
        <f>VLOOKUP($C38,'Resultados anteriores'!$C$3:$K$80,9,FALSE)</f>
        <v>70511.730320662056</v>
      </c>
      <c r="AC38" s="10">
        <f>ABS(D38-I38)</f>
        <v>0</v>
      </c>
      <c r="AD38" s="10">
        <f>ABS(E38-H38)</f>
        <v>86.436549019783001</v>
      </c>
      <c r="AE38" s="11">
        <f>AC38/I38</f>
        <v>0</v>
      </c>
      <c r="AF38" s="11">
        <f>AD38/H38</f>
        <v>9.4299125704442058E-2</v>
      </c>
      <c r="AG38" s="10">
        <f t="shared" si="3"/>
        <v>0</v>
      </c>
      <c r="AH38" s="10">
        <f t="shared" si="4"/>
        <v>7471.2770064493498</v>
      </c>
    </row>
    <row r="39" spans="1:34" x14ac:dyDescent="0.25">
      <c r="A39" s="2" t="s">
        <v>4</v>
      </c>
      <c r="B39" s="2">
        <v>165</v>
      </c>
      <c r="C39" s="2" t="str">
        <f t="shared" si="0"/>
        <v>medium-50n-c150_200-d15 - 165</v>
      </c>
      <c r="D39" s="2">
        <v>5</v>
      </c>
      <c r="E39" s="2">
        <v>812.03940150638402</v>
      </c>
      <c r="F39" s="2">
        <v>1260.3434577536</v>
      </c>
      <c r="G39" s="2">
        <v>5</v>
      </c>
      <c r="H39" s="2">
        <f>VLOOKUP(C39,'Resultados anteriores'!$C$3:$E$80,3,FALSE)</f>
        <v>939.46904480000001</v>
      </c>
      <c r="I39" s="2">
        <f>VLOOKUP(C39,'Resultados anteriores'!$C$3:$E$80,2,FALSE)</f>
        <v>5</v>
      </c>
      <c r="K39" s="10">
        <f>D39 - VLOOKUP($C39,'problem set'!$E$2:$N$79,10,0)</f>
        <v>0</v>
      </c>
      <c r="L39" s="10">
        <v>0</v>
      </c>
      <c r="M39" s="10">
        <f>E39-VLOOKUP($C39,'problem set'!$E$2:$N$79,9,0)</f>
        <v>-448.304056247218</v>
      </c>
      <c r="N39" s="10">
        <v>448.30405624721698</v>
      </c>
      <c r="O39" s="11">
        <v>0</v>
      </c>
      <c r="P39" s="11">
        <v>0.35569991139261398</v>
      </c>
      <c r="Q39" s="10">
        <f t="shared" si="1"/>
        <v>0</v>
      </c>
      <c r="R39" s="10">
        <f t="shared" si="2"/>
        <v>200976.52684770789</v>
      </c>
      <c r="T39" s="10">
        <f>I39 - VLOOKUP($C39,'problem set'!$E$2:$N$79,10,0)</f>
        <v>0</v>
      </c>
      <c r="U39" s="10">
        <f>VLOOKUP($C39,'Resultados anteriores'!$C$3:$K$80,4,FALSE)</f>
        <v>0</v>
      </c>
      <c r="V39" s="10">
        <f>H39-VLOOKUP($C39,'problem set'!$E$2:$N$79,9,0)</f>
        <v>-320.87441295360202</v>
      </c>
      <c r="W39" s="10">
        <f>VLOOKUP($C39,'Resultados anteriores'!$C$3:$K$80,5,FALSE)</f>
        <v>320.87441289999998</v>
      </c>
      <c r="X39" s="11">
        <f>VLOOKUP($C39,'Resultados anteriores'!$C$3:$K$80,6,FALSE)</f>
        <v>0</v>
      </c>
      <c r="Y39" s="11">
        <f>VLOOKUP($C39,'Resultados anteriores'!$C$3:$K$80,7,FALSE)</f>
        <v>0.25</v>
      </c>
      <c r="Z39" s="10">
        <f>VLOOKUP($C39,'Resultados anteriores'!$C$3:$K$80,8,FALSE)</f>
        <v>0</v>
      </c>
      <c r="AA39" s="10">
        <f>VLOOKUP($C39,'Resultados anteriores'!$C$3:$K$80,9,FALSE)</f>
        <v>102960.38885391968</v>
      </c>
      <c r="AC39" s="10">
        <f>ABS(D39-I39)</f>
        <v>0</v>
      </c>
      <c r="AD39" s="10">
        <f>ABS(E39-H39)</f>
        <v>127.42964329361598</v>
      </c>
      <c r="AE39" s="11">
        <f>AC39/I39</f>
        <v>0</v>
      </c>
      <c r="AF39" s="11">
        <f>AD39/H39</f>
        <v>0.1356400660553366</v>
      </c>
      <c r="AG39" s="10">
        <f t="shared" si="3"/>
        <v>0</v>
      </c>
      <c r="AH39" s="10">
        <f t="shared" si="4"/>
        <v>16238.313989938208</v>
      </c>
    </row>
    <row r="40" spans="1:34" x14ac:dyDescent="0.25">
      <c r="A40" s="2" t="s">
        <v>4</v>
      </c>
      <c r="B40" s="2">
        <v>170</v>
      </c>
      <c r="C40" s="2" t="str">
        <f t="shared" si="0"/>
        <v>medium-50n-c150_200-d15 - 170</v>
      </c>
      <c r="D40" s="2">
        <v>5</v>
      </c>
      <c r="E40" s="2">
        <v>801.802991341233</v>
      </c>
      <c r="F40" s="2">
        <v>1532.9034529292901</v>
      </c>
      <c r="G40" s="2">
        <v>5</v>
      </c>
      <c r="H40" s="2">
        <f>VLOOKUP(C40,'Resultados anteriores'!$C$3:$E$80,3,FALSE)</f>
        <v>939.46904480000001</v>
      </c>
      <c r="I40" s="2">
        <f>VLOOKUP(C40,'Resultados anteriores'!$C$3:$E$80,2,FALSE)</f>
        <v>5</v>
      </c>
      <c r="K40" s="10">
        <f>D40 - VLOOKUP($C40,'problem set'!$E$2:$N$79,10,0)</f>
        <v>0</v>
      </c>
      <c r="L40" s="10">
        <v>0</v>
      </c>
      <c r="M40" s="10">
        <f>E40-VLOOKUP($C40,'problem set'!$E$2:$N$79,9,0)</f>
        <v>-731.1004615880621</v>
      </c>
      <c r="N40" s="10">
        <v>731.10046158806097</v>
      </c>
      <c r="O40" s="11">
        <v>0</v>
      </c>
      <c r="P40" s="11">
        <v>0.47693836176764298</v>
      </c>
      <c r="Q40" s="10">
        <f t="shared" si="1"/>
        <v>0</v>
      </c>
      <c r="R40" s="10">
        <f t="shared" si="2"/>
        <v>534507.88493427576</v>
      </c>
      <c r="T40" s="10">
        <f>I40 - VLOOKUP($C40,'problem set'!$E$2:$N$79,10,0)</f>
        <v>0</v>
      </c>
      <c r="U40" s="10">
        <f>VLOOKUP($C40,'Resultados anteriores'!$C$3:$K$80,4,FALSE)</f>
        <v>0</v>
      </c>
      <c r="V40" s="10">
        <f>H40-VLOOKUP($C40,'problem set'!$E$2:$N$79,9,0)</f>
        <v>-593.43440812929509</v>
      </c>
      <c r="W40" s="10">
        <f>VLOOKUP($C40,'Resultados anteriores'!$C$3:$K$80,5,FALSE)</f>
        <v>593.43440810000004</v>
      </c>
      <c r="X40" s="11">
        <f>VLOOKUP($C40,'Resultados anteriores'!$C$3:$K$80,6,FALSE)</f>
        <v>0</v>
      </c>
      <c r="Y40" s="11">
        <f>VLOOKUP($C40,'Resultados anteriores'!$C$3:$K$80,7,FALSE)</f>
        <v>0.39</v>
      </c>
      <c r="Z40" s="10">
        <f>VLOOKUP($C40,'Resultados anteriores'!$C$3:$K$80,8,FALSE)</f>
        <v>0</v>
      </c>
      <c r="AA40" s="10">
        <f>VLOOKUP($C40,'Resultados anteriores'!$C$3:$K$80,9,FALSE)</f>
        <v>352164.39671699738</v>
      </c>
      <c r="AC40" s="10">
        <f>ABS(D40-I40)</f>
        <v>0</v>
      </c>
      <c r="AD40" s="10">
        <f>ABS(E40-H40)</f>
        <v>137.66605345876701</v>
      </c>
      <c r="AE40" s="11">
        <f>AC40/I40</f>
        <v>0</v>
      </c>
      <c r="AF40" s="11">
        <f>AD40/H40</f>
        <v>0.14653601863813853</v>
      </c>
      <c r="AG40" s="10">
        <f t="shared" si="3"/>
        <v>0</v>
      </c>
      <c r="AH40" s="10">
        <f t="shared" si="4"/>
        <v>18951.942274912097</v>
      </c>
    </row>
    <row r="41" spans="1:34" x14ac:dyDescent="0.25">
      <c r="A41" s="2" t="s">
        <v>4</v>
      </c>
      <c r="B41" s="2">
        <v>175</v>
      </c>
      <c r="C41" s="2" t="str">
        <f t="shared" si="0"/>
        <v>medium-50n-c150_200-d15 - 175</v>
      </c>
      <c r="D41" s="2">
        <v>5</v>
      </c>
      <c r="E41" s="2">
        <v>800.74438284074995</v>
      </c>
      <c r="F41" s="2">
        <v>1456.09468382618</v>
      </c>
      <c r="G41" s="2">
        <v>5</v>
      </c>
      <c r="H41" s="2">
        <f>VLOOKUP(C41,'Resultados anteriores'!$C$3:$E$80,3,FALSE)</f>
        <v>941.51920749999999</v>
      </c>
      <c r="I41" s="2">
        <f>VLOOKUP(C41,'Resultados anteriores'!$C$3:$E$80,2,FALSE)</f>
        <v>5</v>
      </c>
      <c r="K41" s="10">
        <f>D41 - VLOOKUP($C41,'problem set'!$E$2:$N$79,10,0)</f>
        <v>0</v>
      </c>
      <c r="L41" s="10">
        <v>0</v>
      </c>
      <c r="M41" s="10">
        <f>E41-VLOOKUP($C41,'problem set'!$E$2:$N$79,9,0)</f>
        <v>-655.35030098543916</v>
      </c>
      <c r="N41" s="10">
        <v>655.35030098543905</v>
      </c>
      <c r="O41" s="11">
        <v>0</v>
      </c>
      <c r="P41" s="11">
        <v>0.45007396034395902</v>
      </c>
      <c r="Q41" s="10">
        <f t="shared" si="1"/>
        <v>0</v>
      </c>
      <c r="R41" s="10">
        <f t="shared" si="2"/>
        <v>429484.01700170554</v>
      </c>
      <c r="T41" s="10">
        <f>I41 - VLOOKUP($C41,'problem set'!$E$2:$N$79,10,0)</f>
        <v>0</v>
      </c>
      <c r="U41" s="10">
        <f>VLOOKUP($C41,'Resultados anteriores'!$C$3:$K$80,4,FALSE)</f>
        <v>0</v>
      </c>
      <c r="V41" s="10">
        <f>H41-VLOOKUP($C41,'problem set'!$E$2:$N$79,9,0)</f>
        <v>-514.57547632618912</v>
      </c>
      <c r="W41" s="10">
        <f>VLOOKUP($C41,'Resultados anteriores'!$C$3:$K$80,5,FALSE)</f>
        <v>514.57547629999999</v>
      </c>
      <c r="X41" s="11">
        <f>VLOOKUP($C41,'Resultados anteriores'!$C$3:$K$80,6,FALSE)</f>
        <v>0</v>
      </c>
      <c r="Y41" s="11">
        <f>VLOOKUP($C41,'Resultados anteriores'!$C$3:$K$80,7,FALSE)</f>
        <v>0.35</v>
      </c>
      <c r="Z41" s="10">
        <f>VLOOKUP($C41,'Resultados anteriores'!$C$3:$K$80,8,FALSE)</f>
        <v>0</v>
      </c>
      <c r="AA41" s="10">
        <f>VLOOKUP($C41,'Resultados anteriores'!$C$3:$K$80,9,FALSE)</f>
        <v>264787.92080937186</v>
      </c>
      <c r="AC41" s="10">
        <f>ABS(D41-I41)</f>
        <v>0</v>
      </c>
      <c r="AD41" s="10">
        <f>ABS(E41-H41)</f>
        <v>140.77482465925004</v>
      </c>
      <c r="AE41" s="11">
        <f>AC41/I41</f>
        <v>0</v>
      </c>
      <c r="AF41" s="11">
        <f>AD41/H41</f>
        <v>0.14951880273695856</v>
      </c>
      <c r="AG41" s="10">
        <f t="shared" si="3"/>
        <v>0</v>
      </c>
      <c r="AH41" s="10">
        <f t="shared" si="4"/>
        <v>19817.551257842595</v>
      </c>
    </row>
    <row r="42" spans="1:34" x14ac:dyDescent="0.25">
      <c r="A42" s="2" t="s">
        <v>4</v>
      </c>
      <c r="B42" s="2">
        <v>180</v>
      </c>
      <c r="C42" s="2" t="str">
        <f t="shared" si="0"/>
        <v>medium-50n-c150_200-d15 - 180</v>
      </c>
      <c r="D42" s="2">
        <v>5</v>
      </c>
      <c r="E42" s="2">
        <v>777.726907620563</v>
      </c>
      <c r="F42" s="2">
        <v>1250.31238862856</v>
      </c>
      <c r="G42" s="2">
        <v>5</v>
      </c>
      <c r="H42" s="2">
        <f>VLOOKUP(C42,'Resultados anteriores'!$C$3:$E$80,3,FALSE)</f>
        <v>919.52341899999999</v>
      </c>
      <c r="I42" s="2">
        <f>VLOOKUP(C42,'Resultados anteriores'!$C$3:$E$80,2,FALSE)</f>
        <v>5</v>
      </c>
      <c r="K42" s="10">
        <f>D42 - VLOOKUP($C42,'problem set'!$E$2:$N$79,10,0)</f>
        <v>0</v>
      </c>
      <c r="L42" s="10">
        <v>0</v>
      </c>
      <c r="M42" s="10">
        <f>E42-VLOOKUP($C42,'problem set'!$E$2:$N$79,9,0)</f>
        <v>-472.58548100800203</v>
      </c>
      <c r="N42" s="10">
        <v>472.58548100800101</v>
      </c>
      <c r="O42" s="11">
        <v>0</v>
      </c>
      <c r="P42" s="11">
        <v>0.37797392500154903</v>
      </c>
      <c r="Q42" s="10">
        <f t="shared" si="1"/>
        <v>0</v>
      </c>
      <c r="R42" s="10">
        <f t="shared" si="2"/>
        <v>223337.0368595637</v>
      </c>
      <c r="T42" s="10">
        <f>I42 - VLOOKUP($C42,'problem set'!$E$2:$N$79,10,0)</f>
        <v>0</v>
      </c>
      <c r="U42" s="10">
        <f>VLOOKUP($C42,'Resultados anteriores'!$C$3:$K$80,4,FALSE)</f>
        <v>0</v>
      </c>
      <c r="V42" s="10">
        <f>H42-VLOOKUP($C42,'problem set'!$E$2:$N$79,9,0)</f>
        <v>-330.78896962856504</v>
      </c>
      <c r="W42" s="10">
        <f>VLOOKUP($C42,'Resultados anteriores'!$C$3:$K$80,5,FALSE)</f>
        <v>330.78896959999997</v>
      </c>
      <c r="X42" s="11">
        <f>VLOOKUP($C42,'Resultados anteriores'!$C$3:$K$80,6,FALSE)</f>
        <v>0</v>
      </c>
      <c r="Y42" s="11">
        <f>VLOOKUP($C42,'Resultados anteriores'!$C$3:$K$80,7,FALSE)</f>
        <v>0.26</v>
      </c>
      <c r="Z42" s="10">
        <f>VLOOKUP($C42,'Resultados anteriores'!$C$3:$K$80,8,FALSE)</f>
        <v>0</v>
      </c>
      <c r="AA42" s="10">
        <f>VLOOKUP($C42,'Resultados anteriores'!$C$3:$K$80,9,FALSE)</f>
        <v>109421.3424090297</v>
      </c>
      <c r="AC42" s="10">
        <f>ABS(D42-I42)</f>
        <v>0</v>
      </c>
      <c r="AD42" s="10">
        <f>ABS(E42-H42)</f>
        <v>141.79651137943699</v>
      </c>
      <c r="AE42" s="11">
        <f>AC42/I42</f>
        <v>0</v>
      </c>
      <c r="AF42" s="11">
        <f>AD42/H42</f>
        <v>0.15420652530377477</v>
      </c>
      <c r="AG42" s="10">
        <f t="shared" si="3"/>
        <v>0</v>
      </c>
      <c r="AH42" s="10">
        <f t="shared" si="4"/>
        <v>20106.250639378806</v>
      </c>
    </row>
    <row r="43" spans="1:34" x14ac:dyDescent="0.25">
      <c r="A43" s="2" t="s">
        <v>4</v>
      </c>
      <c r="B43" s="2">
        <v>185</v>
      </c>
      <c r="C43" s="2" t="str">
        <f t="shared" si="0"/>
        <v>medium-50n-c150_200-d15 - 185</v>
      </c>
      <c r="D43" s="2">
        <v>5</v>
      </c>
      <c r="E43" s="2">
        <v>779.87167297705003</v>
      </c>
      <c r="F43" s="2">
        <v>1592.2090997176399</v>
      </c>
      <c r="G43" s="2">
        <v>5</v>
      </c>
      <c r="H43" s="2">
        <f>VLOOKUP(C43,'Resultados anteriores'!$C$3:$E$80,3,FALSE)</f>
        <v>921.81831590000002</v>
      </c>
      <c r="I43" s="2">
        <f>VLOOKUP(C43,'Resultados anteriores'!$C$3:$E$80,2,FALSE)</f>
        <v>5</v>
      </c>
      <c r="K43" s="10">
        <f>D43 - VLOOKUP($C43,'problem set'!$E$2:$N$79,10,0)</f>
        <v>0</v>
      </c>
      <c r="L43" s="10">
        <v>0</v>
      </c>
      <c r="M43" s="10">
        <f>E43-VLOOKUP($C43,'problem set'!$E$2:$N$79,9,0)</f>
        <v>-812.33742674059692</v>
      </c>
      <c r="N43" s="10">
        <v>812.33742674059602</v>
      </c>
      <c r="O43" s="11">
        <v>0</v>
      </c>
      <c r="P43" s="11">
        <v>0.51019519162693505</v>
      </c>
      <c r="Q43" s="10">
        <f t="shared" si="1"/>
        <v>0</v>
      </c>
      <c r="R43" s="10">
        <f t="shared" si="2"/>
        <v>659892.09488353319</v>
      </c>
      <c r="T43" s="10">
        <f>I43 - VLOOKUP($C43,'problem set'!$E$2:$N$79,10,0)</f>
        <v>0</v>
      </c>
      <c r="U43" s="10">
        <f>VLOOKUP($C43,'Resultados anteriores'!$C$3:$K$80,4,FALSE)</f>
        <v>0</v>
      </c>
      <c r="V43" s="10">
        <f>H43-VLOOKUP($C43,'problem set'!$E$2:$N$79,9,0)</f>
        <v>-670.39078381764693</v>
      </c>
      <c r="W43" s="10">
        <f>VLOOKUP($C43,'Resultados anteriores'!$C$3:$K$80,5,FALSE)</f>
        <v>670.39078380000001</v>
      </c>
      <c r="X43" s="11">
        <f>VLOOKUP($C43,'Resultados anteriores'!$C$3:$K$80,6,FALSE)</f>
        <v>0</v>
      </c>
      <c r="Y43" s="11">
        <f>VLOOKUP($C43,'Resultados anteriores'!$C$3:$K$80,7,FALSE)</f>
        <v>0.42</v>
      </c>
      <c r="Z43" s="10">
        <f>VLOOKUP($C43,'Resultados anteriores'!$C$3:$K$80,8,FALSE)</f>
        <v>0</v>
      </c>
      <c r="AA43" s="10">
        <f>VLOOKUP($C43,'Resultados anteriores'!$C$3:$K$80,9,FALSE)</f>
        <v>449423.80300397833</v>
      </c>
      <c r="AC43" s="10">
        <f>ABS(D43-I43)</f>
        <v>0</v>
      </c>
      <c r="AD43" s="10">
        <f>ABS(E43-H43)</f>
        <v>141.94664292294999</v>
      </c>
      <c r="AE43" s="11">
        <f>AC43/I43</f>
        <v>0</v>
      </c>
      <c r="AF43" s="11">
        <f>AD43/H43</f>
        <v>0.15398548767645504</v>
      </c>
      <c r="AG43" s="10">
        <f t="shared" si="3"/>
        <v>0</v>
      </c>
      <c r="AH43" s="10">
        <f t="shared" si="4"/>
        <v>20148.849437095469</v>
      </c>
    </row>
    <row r="44" spans="1:34" x14ac:dyDescent="0.25">
      <c r="A44" s="2" t="s">
        <v>4</v>
      </c>
      <c r="B44" s="2">
        <v>190</v>
      </c>
      <c r="C44" s="2" t="str">
        <f t="shared" si="0"/>
        <v>medium-50n-c150_200-d15 - 190</v>
      </c>
      <c r="D44" s="2">
        <v>5</v>
      </c>
      <c r="E44" s="2">
        <v>776.35337363123301</v>
      </c>
      <c r="F44" s="2">
        <v>1184.0207699162199</v>
      </c>
      <c r="G44" s="2">
        <v>5</v>
      </c>
      <c r="H44" s="2">
        <f>VLOOKUP(C44,'Resultados anteriores'!$C$3:$E$80,3,FALSE)</f>
        <v>919.52341899999999</v>
      </c>
      <c r="I44" s="2">
        <f>VLOOKUP(C44,'Resultados anteriores'!$C$3:$E$80,2,FALSE)</f>
        <v>5</v>
      </c>
      <c r="K44" s="10">
        <f>D44 - VLOOKUP($C44,'problem set'!$E$2:$N$79,10,0)</f>
        <v>0</v>
      </c>
      <c r="L44" s="10">
        <v>0</v>
      </c>
      <c r="M44" s="10">
        <f>E44-VLOOKUP($C44,'problem set'!$E$2:$N$79,9,0)</f>
        <v>-407.66739628499192</v>
      </c>
      <c r="N44" s="10">
        <v>407.66739628499101</v>
      </c>
      <c r="O44" s="11">
        <v>0</v>
      </c>
      <c r="P44" s="11">
        <v>0.34430763939540898</v>
      </c>
      <c r="Q44" s="10">
        <f t="shared" si="1"/>
        <v>0</v>
      </c>
      <c r="R44" s="10">
        <f t="shared" si="2"/>
        <v>166192.70599378389</v>
      </c>
      <c r="T44" s="10">
        <f>I44 - VLOOKUP($C44,'problem set'!$E$2:$N$79,10,0)</f>
        <v>0</v>
      </c>
      <c r="U44" s="10">
        <f>VLOOKUP($C44,'Resultados anteriores'!$C$3:$K$80,4,FALSE)</f>
        <v>0</v>
      </c>
      <c r="V44" s="10">
        <f>H44-VLOOKUP($C44,'problem set'!$E$2:$N$79,9,0)</f>
        <v>-264.49735091622495</v>
      </c>
      <c r="W44" s="10">
        <f>VLOOKUP($C44,'Resultados anteriores'!$C$3:$K$80,5,FALSE)</f>
        <v>264.49735090000001</v>
      </c>
      <c r="X44" s="11">
        <f>VLOOKUP($C44,'Resultados anteriores'!$C$3:$K$80,6,FALSE)</f>
        <v>0</v>
      </c>
      <c r="Y44" s="11">
        <f>VLOOKUP($C44,'Resultados anteriores'!$C$3:$K$80,7,FALSE)</f>
        <v>0.22</v>
      </c>
      <c r="Z44" s="10">
        <f>VLOOKUP($C44,'Resultados anteriores'!$C$3:$K$80,8,FALSE)</f>
        <v>0</v>
      </c>
      <c r="AA44" s="10">
        <f>VLOOKUP($C44,'Resultados anteriores'!$C$3:$K$80,9,FALSE)</f>
        <v>69958.848633117741</v>
      </c>
      <c r="AC44" s="10">
        <f>ABS(D44-I44)</f>
        <v>0</v>
      </c>
      <c r="AD44" s="10">
        <f>ABS(E44-H44)</f>
        <v>143.17004536876698</v>
      </c>
      <c r="AE44" s="11">
        <f>AC44/I44</f>
        <v>0</v>
      </c>
      <c r="AF44" s="11">
        <f>AD44/H44</f>
        <v>0.15570027082558402</v>
      </c>
      <c r="AG44" s="10">
        <f t="shared" si="3"/>
        <v>0</v>
      </c>
      <c r="AH44" s="10">
        <f t="shared" si="4"/>
        <v>20497.661890894793</v>
      </c>
    </row>
    <row r="45" spans="1:34" x14ac:dyDescent="0.25">
      <c r="A45" s="2" t="s">
        <v>4</v>
      </c>
      <c r="B45" s="2">
        <v>195</v>
      </c>
      <c r="C45" s="2" t="str">
        <f t="shared" si="0"/>
        <v>medium-50n-c150_200-d15 - 195</v>
      </c>
      <c r="D45" s="2">
        <v>4</v>
      </c>
      <c r="E45" s="2">
        <v>743.518094035015</v>
      </c>
      <c r="F45" s="2">
        <v>1280.0678149272201</v>
      </c>
      <c r="G45" s="2">
        <v>4</v>
      </c>
      <c r="H45" s="2">
        <f>VLOOKUP(C45,'Resultados anteriores'!$C$3:$E$80,3,FALSE)</f>
        <v>903.95430910000005</v>
      </c>
      <c r="I45" s="2">
        <f>VLOOKUP(C45,'Resultados anteriores'!$C$3:$E$80,2,FALSE)</f>
        <v>4</v>
      </c>
      <c r="K45" s="10">
        <f>D45 - VLOOKUP($C45,'problem set'!$E$2:$N$79,10,0)</f>
        <v>0</v>
      </c>
      <c r="L45" s="10">
        <v>0</v>
      </c>
      <c r="M45" s="10">
        <f>E45-VLOOKUP($C45,'problem set'!$E$2:$N$79,9,0)</f>
        <v>-536.54972089220803</v>
      </c>
      <c r="N45" s="10">
        <v>536.54972089220701</v>
      </c>
      <c r="O45" s="11">
        <v>0</v>
      </c>
      <c r="P45" s="11">
        <v>0.41915726232263101</v>
      </c>
      <c r="Q45" s="10">
        <f t="shared" si="1"/>
        <v>0</v>
      </c>
      <c r="R45" s="10">
        <f t="shared" si="2"/>
        <v>287885.60298950522</v>
      </c>
      <c r="T45" s="10">
        <f>I45 - VLOOKUP($C45,'problem set'!$E$2:$N$79,10,0)</f>
        <v>0</v>
      </c>
      <c r="U45" s="10">
        <f>VLOOKUP($C45,'Resultados anteriores'!$C$3:$K$80,4,FALSE)</f>
        <v>0</v>
      </c>
      <c r="V45" s="10">
        <f>H45-VLOOKUP($C45,'problem set'!$E$2:$N$79,9,0)</f>
        <v>-376.11350582722298</v>
      </c>
      <c r="W45" s="10">
        <f>VLOOKUP($C45,'Resultados anteriores'!$C$3:$K$80,5,FALSE)</f>
        <v>376.11350579999998</v>
      </c>
      <c r="X45" s="11">
        <f>VLOOKUP($C45,'Resultados anteriores'!$C$3:$K$80,6,FALSE)</f>
        <v>0</v>
      </c>
      <c r="Y45" s="11">
        <f>VLOOKUP($C45,'Resultados anteriores'!$C$3:$K$80,7,FALSE)</f>
        <v>0.28999999999999998</v>
      </c>
      <c r="Z45" s="10">
        <f>VLOOKUP($C45,'Resultados anteriores'!$C$3:$K$80,8,FALSE)</f>
        <v>0</v>
      </c>
      <c r="AA45" s="10">
        <f>VLOOKUP($C45,'Resultados anteriores'!$C$3:$K$80,9,FALSE)</f>
        <v>141461.36924516663</v>
      </c>
      <c r="AC45" s="10">
        <f>ABS(D45-I45)</f>
        <v>0</v>
      </c>
      <c r="AD45" s="10">
        <f>ABS(E45-H45)</f>
        <v>160.43621506498505</v>
      </c>
      <c r="AE45" s="11">
        <f>AC45/I45</f>
        <v>0</v>
      </c>
      <c r="AF45" s="11">
        <f>AD45/H45</f>
        <v>0.17748265974274677</v>
      </c>
      <c r="AG45" s="10">
        <f t="shared" si="3"/>
        <v>0</v>
      </c>
      <c r="AH45" s="10">
        <f t="shared" si="4"/>
        <v>25739.779104378136</v>
      </c>
    </row>
    <row r="46" spans="1:34" x14ac:dyDescent="0.25">
      <c r="A46" s="2" t="s">
        <v>4</v>
      </c>
      <c r="B46" s="2">
        <v>200</v>
      </c>
      <c r="C46" s="2" t="str">
        <f t="shared" si="0"/>
        <v>medium-50n-c150_200-d15 - 200</v>
      </c>
      <c r="D46" s="2">
        <v>4</v>
      </c>
      <c r="E46" s="2">
        <v>737.18922389587601</v>
      </c>
      <c r="F46" s="2">
        <v>1421.41016673171</v>
      </c>
      <c r="G46" s="2">
        <v>4</v>
      </c>
      <c r="H46" s="2">
        <f>VLOOKUP(C46,'Resultados anteriores'!$C$3:$E$80,3,FALSE)</f>
        <v>902.66835679999997</v>
      </c>
      <c r="I46" s="2">
        <f>VLOOKUP(C46,'Resultados anteriores'!$C$3:$E$80,2,FALSE)</f>
        <v>4</v>
      </c>
      <c r="K46" s="10">
        <f>D46 - VLOOKUP($C46,'problem set'!$E$2:$N$79,10,0)</f>
        <v>0</v>
      </c>
      <c r="L46" s="10">
        <v>0</v>
      </c>
      <c r="M46" s="10">
        <f>E46-VLOOKUP($C46,'problem set'!$E$2:$N$79,9,0)</f>
        <v>-684.22094283583488</v>
      </c>
      <c r="N46" s="10">
        <v>684.22094283583397</v>
      </c>
      <c r="O46" s="11">
        <v>0</v>
      </c>
      <c r="P46" s="11">
        <v>0.481367700084123</v>
      </c>
      <c r="Q46" s="10">
        <f t="shared" si="1"/>
        <v>0</v>
      </c>
      <c r="R46" s="10">
        <f t="shared" si="2"/>
        <v>468158.29861515755</v>
      </c>
      <c r="T46" s="10">
        <f>I46 - VLOOKUP($C46,'problem set'!$E$2:$N$79,10,0)</f>
        <v>0</v>
      </c>
      <c r="U46" s="10">
        <f>VLOOKUP($C46,'Resultados anteriores'!$C$3:$K$80,4,FALSE)</f>
        <v>0</v>
      </c>
      <c r="V46" s="10">
        <f>H46-VLOOKUP($C46,'problem set'!$E$2:$N$79,9,0)</f>
        <v>-518.74180993171092</v>
      </c>
      <c r="W46" s="10">
        <f>VLOOKUP($C46,'Resultados anteriores'!$C$3:$K$80,5,FALSE)</f>
        <v>518.74180990000002</v>
      </c>
      <c r="X46" s="11">
        <f>VLOOKUP($C46,'Resultados anteriores'!$C$3:$K$80,6,FALSE)</f>
        <v>0</v>
      </c>
      <c r="Y46" s="11">
        <f>VLOOKUP($C46,'Resultados anteriores'!$C$3:$K$80,7,FALSE)</f>
        <v>0.36</v>
      </c>
      <c r="Z46" s="10">
        <f>VLOOKUP($C46,'Resultados anteriores'!$C$3:$K$80,8,FALSE)</f>
        <v>0</v>
      </c>
      <c r="AA46" s="10">
        <f>VLOOKUP($C46,'Resultados anteriores'!$C$3:$K$80,9,FALSE)</f>
        <v>269093.06533832778</v>
      </c>
      <c r="AC46" s="10">
        <f>ABS(D46-I46)</f>
        <v>0</v>
      </c>
      <c r="AD46" s="10">
        <f>ABS(E46-H46)</f>
        <v>165.47913290412396</v>
      </c>
      <c r="AE46" s="11">
        <f>AC46/I46</f>
        <v>0</v>
      </c>
      <c r="AF46" s="11">
        <f>AD46/H46</f>
        <v>0.18332218212539869</v>
      </c>
      <c r="AG46" s="10">
        <f t="shared" si="3"/>
        <v>0</v>
      </c>
      <c r="AH46" s="10">
        <f t="shared" si="4"/>
        <v>27383.343426700721</v>
      </c>
    </row>
    <row r="47" spans="1:34" x14ac:dyDescent="0.25">
      <c r="A47" s="2" t="s">
        <v>5</v>
      </c>
      <c r="B47" s="2">
        <v>80</v>
      </c>
      <c r="C47" s="2" t="str">
        <f t="shared" si="0"/>
        <v>big-250n-c80_120-d10_50 - 80</v>
      </c>
      <c r="D47" s="2">
        <v>105</v>
      </c>
      <c r="E47" s="2">
        <v>11550.9741993148</v>
      </c>
      <c r="F47" s="2">
        <v>14043.9035301357</v>
      </c>
      <c r="G47" s="2">
        <v>103</v>
      </c>
      <c r="H47" s="2">
        <f>VLOOKUP(C47,'Resultados anteriores'!$C$3:$E$80,3,FALSE)</f>
        <v>11919.828939999999</v>
      </c>
      <c r="I47" s="2">
        <f>VLOOKUP(C47,'Resultados anteriores'!$C$3:$E$80,2,FALSE)</f>
        <v>102</v>
      </c>
      <c r="K47" s="10">
        <f>D47 - VLOOKUP($C47,'problem set'!$E$2:$N$79,10,0)</f>
        <v>2</v>
      </c>
      <c r="L47" s="10">
        <v>2</v>
      </c>
      <c r="M47" s="10">
        <f>E47-VLOOKUP($C47,'problem set'!$E$2:$N$79,9,0)</f>
        <v>-2492.9293308209508</v>
      </c>
      <c r="N47" s="10">
        <v>2492.9293308208898</v>
      </c>
      <c r="O47" s="11">
        <v>1.94174757281553E-2</v>
      </c>
      <c r="P47" s="11">
        <v>0.17750971626026199</v>
      </c>
      <c r="Q47" s="10">
        <f t="shared" si="1"/>
        <v>4</v>
      </c>
      <c r="R47" s="10">
        <f t="shared" si="2"/>
        <v>6214696.64846709</v>
      </c>
      <c r="T47" s="10">
        <f>I47 - VLOOKUP($C47,'problem set'!$E$2:$N$79,10,0)</f>
        <v>-1</v>
      </c>
      <c r="U47" s="10">
        <f>VLOOKUP($C47,'Resultados anteriores'!$C$3:$K$80,4,FALSE)</f>
        <v>1</v>
      </c>
      <c r="V47" s="10">
        <f>H47-VLOOKUP($C47,'problem set'!$E$2:$N$79,9,0)</f>
        <v>-2124.0745901357514</v>
      </c>
      <c r="W47" s="10">
        <f>VLOOKUP($C47,'Resultados anteriores'!$C$3:$K$80,5,FALSE)</f>
        <v>2124.0745910000001</v>
      </c>
      <c r="X47" s="11">
        <f>VLOOKUP($C47,'Resultados anteriores'!$C$3:$K$80,6,FALSE)</f>
        <v>0.01</v>
      </c>
      <c r="Y47" s="11">
        <f>VLOOKUP($C47,'Resultados anteriores'!$C$3:$K$80,7,FALSE)</f>
        <v>0.15</v>
      </c>
      <c r="Z47" s="10">
        <f>VLOOKUP($C47,'Resultados anteriores'!$C$3:$K$80,8,FALSE)</f>
        <v>1</v>
      </c>
      <c r="AA47" s="10">
        <f>VLOOKUP($C47,'Resultados anteriores'!$C$3:$K$80,9,FALSE)</f>
        <v>4511692.8681318173</v>
      </c>
      <c r="AC47" s="10">
        <f>ABS(D47-I47)</f>
        <v>3</v>
      </c>
      <c r="AD47" s="10">
        <f>ABS(E47-H47)</f>
        <v>368.85474068519943</v>
      </c>
      <c r="AE47" s="11">
        <f>AC47/I47</f>
        <v>2.9411764705882353E-2</v>
      </c>
      <c r="AF47" s="11">
        <f>AD47/H47</f>
        <v>3.0944633731060864E-2</v>
      </c>
      <c r="AG47" s="10">
        <f t="shared" si="3"/>
        <v>9</v>
      </c>
      <c r="AH47" s="10">
        <f t="shared" si="4"/>
        <v>136053.81972594571</v>
      </c>
    </row>
    <row r="48" spans="1:34" x14ac:dyDescent="0.25">
      <c r="A48" s="2" t="s">
        <v>5</v>
      </c>
      <c r="B48" s="2">
        <v>87</v>
      </c>
      <c r="C48" s="2" t="str">
        <f t="shared" si="0"/>
        <v>big-250n-c80_120-d10_50 - 87</v>
      </c>
      <c r="D48" s="2">
        <v>96</v>
      </c>
      <c r="E48" s="2">
        <v>10403.6527449109</v>
      </c>
      <c r="F48" s="2">
        <v>12835.4643084939</v>
      </c>
      <c r="G48" s="2">
        <v>95</v>
      </c>
      <c r="H48" s="2">
        <f>VLOOKUP(C48,'Resultados anteriores'!$C$3:$E$80,3,FALSE)</f>
        <v>11379.08757</v>
      </c>
      <c r="I48" s="2">
        <f>VLOOKUP(C48,'Resultados anteriores'!$C$3:$E$80,2,FALSE)</f>
        <v>93</v>
      </c>
      <c r="K48" s="10">
        <f>D48 - VLOOKUP($C48,'problem set'!$E$2:$N$79,10,0)</f>
        <v>1</v>
      </c>
      <c r="L48" s="10">
        <v>1</v>
      </c>
      <c r="M48" s="10">
        <f>E48-VLOOKUP($C48,'problem set'!$E$2:$N$79,9,0)</f>
        <v>-2431.81156358302</v>
      </c>
      <c r="N48" s="10">
        <v>2431.8115635829899</v>
      </c>
      <c r="O48" s="11">
        <v>1.0526315789473601E-2</v>
      </c>
      <c r="P48" s="11">
        <v>0.189460350255793</v>
      </c>
      <c r="Q48" s="10">
        <f t="shared" si="1"/>
        <v>1</v>
      </c>
      <c r="R48" s="10">
        <f t="shared" si="2"/>
        <v>5913707.4807759468</v>
      </c>
      <c r="T48" s="10">
        <f>I48 - VLOOKUP($C48,'problem set'!$E$2:$N$79,10,0)</f>
        <v>-2</v>
      </c>
      <c r="U48" s="10">
        <f>VLOOKUP($C48,'Resultados anteriores'!$C$3:$K$80,4,FALSE)</f>
        <v>2</v>
      </c>
      <c r="V48" s="10">
        <f>H48-VLOOKUP($C48,'problem set'!$E$2:$N$79,9,0)</f>
        <v>-1456.3767384939201</v>
      </c>
      <c r="W48" s="10">
        <f>VLOOKUP($C48,'Resultados anteriores'!$C$3:$K$80,5,FALSE)</f>
        <v>1456.376743</v>
      </c>
      <c r="X48" s="11">
        <f>VLOOKUP($C48,'Resultados anteriores'!$C$3:$K$80,6,FALSE)</f>
        <v>0.02</v>
      </c>
      <c r="Y48" s="11">
        <f>VLOOKUP($C48,'Resultados anteriores'!$C$3:$K$80,7,FALSE)</f>
        <v>0.11</v>
      </c>
      <c r="Z48" s="10">
        <f>VLOOKUP($C48,'Resultados anteriores'!$C$3:$K$80,8,FALSE)</f>
        <v>4</v>
      </c>
      <c r="AA48" s="10">
        <f>VLOOKUP($C48,'Resultados anteriores'!$C$3:$K$80,9,FALSE)</f>
        <v>2121033.2175512882</v>
      </c>
      <c r="AC48" s="10">
        <f>ABS(D48-I48)</f>
        <v>3</v>
      </c>
      <c r="AD48" s="10">
        <f>ABS(E48-H48)</f>
        <v>975.43482508909983</v>
      </c>
      <c r="AE48" s="11">
        <f>AC48/I48</f>
        <v>3.2258064516129031E-2</v>
      </c>
      <c r="AF48" s="11">
        <f>AD48/H48</f>
        <v>8.5721708273056196E-2</v>
      </c>
      <c r="AG48" s="10">
        <f t="shared" si="3"/>
        <v>9</v>
      </c>
      <c r="AH48" s="10">
        <f t="shared" si="4"/>
        <v>951473.09799660277</v>
      </c>
    </row>
    <row r="49" spans="1:34" x14ac:dyDescent="0.25">
      <c r="A49" s="2" t="s">
        <v>5</v>
      </c>
      <c r="B49" s="2">
        <v>94</v>
      </c>
      <c r="C49" s="2" t="str">
        <f t="shared" si="0"/>
        <v>big-250n-c80_120-d10_50 - 94</v>
      </c>
      <c r="D49" s="2">
        <v>90</v>
      </c>
      <c r="E49" s="2">
        <v>9771.50438478252</v>
      </c>
      <c r="F49" s="2">
        <v>12150.5481448884</v>
      </c>
      <c r="G49" s="2">
        <v>87</v>
      </c>
      <c r="H49" s="2">
        <f>VLOOKUP(C49,'Resultados anteriores'!$C$3:$E$80,3,FALSE)</f>
        <v>10247.54175</v>
      </c>
      <c r="I49" s="2">
        <f>VLOOKUP(C49,'Resultados anteriores'!$C$3:$E$80,2,FALSE)</f>
        <v>85</v>
      </c>
      <c r="K49" s="10">
        <f>D49 - VLOOKUP($C49,'problem set'!$E$2:$N$79,10,0)</f>
        <v>3</v>
      </c>
      <c r="L49" s="10">
        <v>3</v>
      </c>
      <c r="M49" s="10">
        <f>E49-VLOOKUP($C49,'problem set'!$E$2:$N$79,9,0)</f>
        <v>-2379.0437601059693</v>
      </c>
      <c r="N49" s="10">
        <v>2379.0437601059598</v>
      </c>
      <c r="O49" s="11">
        <v>3.4482758620689599E-2</v>
      </c>
      <c r="P49" s="11">
        <v>0.19579723743630201</v>
      </c>
      <c r="Q49" s="10">
        <f t="shared" si="1"/>
        <v>9</v>
      </c>
      <c r="R49" s="10">
        <f t="shared" si="2"/>
        <v>5659849.2124991035</v>
      </c>
      <c r="T49" s="10">
        <f>I49 - VLOOKUP($C49,'problem set'!$E$2:$N$79,10,0)</f>
        <v>-2</v>
      </c>
      <c r="U49" s="10">
        <f>VLOOKUP($C49,'Resultados anteriores'!$C$3:$K$80,4,FALSE)</f>
        <v>2</v>
      </c>
      <c r="V49" s="10">
        <f>H49-VLOOKUP($C49,'problem set'!$E$2:$N$79,9,0)</f>
        <v>-1903.006394888489</v>
      </c>
      <c r="W49" s="10">
        <f>VLOOKUP($C49,'Resultados anteriores'!$C$3:$K$80,5,FALSE)</f>
        <v>1903.006392</v>
      </c>
      <c r="X49" s="11">
        <f>VLOOKUP($C49,'Resultados anteriores'!$C$3:$K$80,6,FALSE)</f>
        <v>0.02</v>
      </c>
      <c r="Y49" s="11">
        <f>VLOOKUP($C49,'Resultados anteriores'!$C$3:$K$80,7,FALSE)</f>
        <v>0.16</v>
      </c>
      <c r="Z49" s="10">
        <f>VLOOKUP($C49,'Resultados anteriores'!$C$3:$K$80,8,FALSE)</f>
        <v>4</v>
      </c>
      <c r="AA49" s="10">
        <f>VLOOKUP($C49,'Resultados anteriores'!$C$3:$K$80,9,FALSE)</f>
        <v>3621433.3279928579</v>
      </c>
      <c r="AC49" s="10">
        <f>ABS(D49-I49)</f>
        <v>5</v>
      </c>
      <c r="AD49" s="10">
        <f>ABS(E49-H49)</f>
        <v>476.03736521748033</v>
      </c>
      <c r="AE49" s="11">
        <f>AC49/I49</f>
        <v>5.8823529411764705E-2</v>
      </c>
      <c r="AF49" s="11">
        <f>AD49/H49</f>
        <v>4.6453810760759315E-2</v>
      </c>
      <c r="AG49" s="10">
        <f t="shared" si="3"/>
        <v>25</v>
      </c>
      <c r="AH49" s="10">
        <f t="shared" si="4"/>
        <v>226611.57308320075</v>
      </c>
    </row>
    <row r="50" spans="1:34" x14ac:dyDescent="0.25">
      <c r="A50" s="2" t="s">
        <v>5</v>
      </c>
      <c r="B50" s="2">
        <v>101</v>
      </c>
      <c r="C50" s="2" t="str">
        <f t="shared" si="0"/>
        <v>big-250n-c80_120-d10_50 - 101</v>
      </c>
      <c r="D50" s="2">
        <v>83</v>
      </c>
      <c r="E50" s="2">
        <v>9052.2253423135098</v>
      </c>
      <c r="F50" s="2">
        <v>11887.6382605208</v>
      </c>
      <c r="G50" s="2">
        <v>81</v>
      </c>
      <c r="H50" s="2">
        <f>VLOOKUP(C50,'Resultados anteriores'!$C$3:$E$80,3,FALSE)</f>
        <v>9738.7322629999999</v>
      </c>
      <c r="I50" s="2">
        <f>VLOOKUP(C50,'Resultados anteriores'!$C$3:$E$80,2,FALSE)</f>
        <v>79</v>
      </c>
      <c r="K50" s="10">
        <f>D50 - VLOOKUP($C50,'problem set'!$E$2:$N$79,10,0)</f>
        <v>2</v>
      </c>
      <c r="L50" s="10">
        <v>2</v>
      </c>
      <c r="M50" s="10">
        <f>E50-VLOOKUP($C50,'problem set'!$E$2:$N$79,9,0)</f>
        <v>-2835.4129182073793</v>
      </c>
      <c r="N50" s="10">
        <v>2835.4129182073698</v>
      </c>
      <c r="O50" s="11">
        <v>2.4691358024691301E-2</v>
      </c>
      <c r="P50" s="11">
        <v>0.238517765772183</v>
      </c>
      <c r="Q50" s="10">
        <f t="shared" si="1"/>
        <v>4</v>
      </c>
      <c r="R50" s="10">
        <f t="shared" si="2"/>
        <v>8039566.4167372324</v>
      </c>
      <c r="T50" s="10">
        <f>I50 - VLOOKUP($C50,'problem set'!$E$2:$N$79,10,0)</f>
        <v>-2</v>
      </c>
      <c r="U50" s="10">
        <f>VLOOKUP($C50,'Resultados anteriores'!$C$3:$K$80,4,FALSE)</f>
        <v>2</v>
      </c>
      <c r="V50" s="10">
        <f>H50-VLOOKUP($C50,'problem set'!$E$2:$N$79,9,0)</f>
        <v>-2148.9059975208893</v>
      </c>
      <c r="W50" s="10">
        <f>VLOOKUP($C50,'Resultados anteriores'!$C$3:$K$80,5,FALSE)</f>
        <v>2148.9059980000002</v>
      </c>
      <c r="X50" s="11">
        <f>VLOOKUP($C50,'Resultados anteriores'!$C$3:$K$80,6,FALSE)</f>
        <v>0.02</v>
      </c>
      <c r="Y50" s="11">
        <f>VLOOKUP($C50,'Resultados anteriores'!$C$3:$K$80,7,FALSE)</f>
        <v>0.18</v>
      </c>
      <c r="Z50" s="10">
        <f>VLOOKUP($C50,'Resultados anteriores'!$C$3:$K$80,8,FALSE)</f>
        <v>4</v>
      </c>
      <c r="AA50" s="10">
        <f>VLOOKUP($C50,'Resultados anteriores'!$C$3:$K$80,9,FALSE)</f>
        <v>4617796.988240377</v>
      </c>
      <c r="AC50" s="10">
        <f>ABS(D50-I50)</f>
        <v>4</v>
      </c>
      <c r="AD50" s="10">
        <f>ABS(E50-H50)</f>
        <v>686.50692068649005</v>
      </c>
      <c r="AE50" s="11">
        <f>AC50/I50</f>
        <v>5.0632911392405063E-2</v>
      </c>
      <c r="AF50" s="11">
        <f>AD50/H50</f>
        <v>7.049243188404615E-2</v>
      </c>
      <c r="AG50" s="10">
        <f t="shared" si="3"/>
        <v>16</v>
      </c>
      <c r="AH50" s="10">
        <f t="shared" si="4"/>
        <v>471291.75215044676</v>
      </c>
    </row>
    <row r="51" spans="1:34" x14ac:dyDescent="0.25">
      <c r="A51" s="2" t="s">
        <v>5</v>
      </c>
      <c r="B51" s="2">
        <v>108</v>
      </c>
      <c r="C51" s="2" t="str">
        <f t="shared" si="0"/>
        <v>big-250n-c80_120-d10_50 - 108</v>
      </c>
      <c r="D51" s="2">
        <v>76</v>
      </c>
      <c r="E51" s="2">
        <v>8432.4536651189101</v>
      </c>
      <c r="F51" s="2">
        <v>11184.3966025788</v>
      </c>
      <c r="G51" s="2">
        <v>76</v>
      </c>
      <c r="H51" s="2">
        <f>VLOOKUP(C51,'Resultados anteriores'!$C$3:$E$80,3,FALSE)</f>
        <v>8961.5557989999998</v>
      </c>
      <c r="I51" s="2">
        <f>VLOOKUP(C51,'Resultados anteriores'!$C$3:$E$80,2,FALSE)</f>
        <v>74</v>
      </c>
      <c r="K51" s="10">
        <f>D51 - VLOOKUP($C51,'problem set'!$E$2:$N$79,10,0)</f>
        <v>0</v>
      </c>
      <c r="L51" s="10">
        <v>0</v>
      </c>
      <c r="M51" s="10">
        <f>E51-VLOOKUP($C51,'problem set'!$E$2:$N$79,9,0)</f>
        <v>-2751.9429374599094</v>
      </c>
      <c r="N51" s="10">
        <v>2751.9429374598999</v>
      </c>
      <c r="O51" s="11">
        <v>0</v>
      </c>
      <c r="P51" s="11">
        <v>0.246051980741221</v>
      </c>
      <c r="Q51" s="10">
        <f t="shared" si="1"/>
        <v>0</v>
      </c>
      <c r="R51" s="10">
        <f t="shared" si="2"/>
        <v>7573189.9310354227</v>
      </c>
      <c r="T51" s="10">
        <f>I51 - VLOOKUP($C51,'problem set'!$E$2:$N$79,10,0)</f>
        <v>-2</v>
      </c>
      <c r="U51" s="10">
        <f>VLOOKUP($C51,'Resultados anteriores'!$C$3:$K$80,4,FALSE)</f>
        <v>2</v>
      </c>
      <c r="V51" s="10">
        <f>H51-VLOOKUP($C51,'problem set'!$E$2:$N$79,9,0)</f>
        <v>-2222.8408035788198</v>
      </c>
      <c r="W51" s="10">
        <f>VLOOKUP($C51,'Resultados anteriores'!$C$3:$K$80,5,FALSE)</f>
        <v>2222.8408039999999</v>
      </c>
      <c r="X51" s="11">
        <f>VLOOKUP($C51,'Resultados anteriores'!$C$3:$K$80,6,FALSE)</f>
        <v>0.03</v>
      </c>
      <c r="Y51" s="11">
        <f>VLOOKUP($C51,'Resultados anteriores'!$C$3:$K$80,7,FALSE)</f>
        <v>0.2</v>
      </c>
      <c r="Z51" s="10">
        <f>VLOOKUP($C51,'Resultados anteriores'!$C$3:$K$80,8,FALSE)</f>
        <v>4</v>
      </c>
      <c r="AA51" s="10">
        <f>VLOOKUP($C51,'Resultados anteriores'!$C$3:$K$80,9,FALSE)</f>
        <v>4941021.2399273664</v>
      </c>
      <c r="AC51" s="10">
        <f>ABS(D51-I51)</f>
        <v>2</v>
      </c>
      <c r="AD51" s="10">
        <f>ABS(E51-H51)</f>
        <v>529.10213388108969</v>
      </c>
      <c r="AE51" s="11">
        <f>AC51/I51</f>
        <v>2.7027027027027029E-2</v>
      </c>
      <c r="AF51" s="11">
        <f>AD51/H51</f>
        <v>5.9041325607784648E-2</v>
      </c>
      <c r="AG51" s="10">
        <f t="shared" si="3"/>
        <v>4</v>
      </c>
      <c r="AH51" s="10">
        <f t="shared" si="4"/>
        <v>279949.06807752256</v>
      </c>
    </row>
    <row r="52" spans="1:34" x14ac:dyDescent="0.25">
      <c r="A52" s="2" t="s">
        <v>5</v>
      </c>
      <c r="B52" s="2">
        <v>115</v>
      </c>
      <c r="C52" s="2" t="str">
        <f t="shared" si="0"/>
        <v>big-250n-c80_120-d10_50 - 115</v>
      </c>
      <c r="D52" s="2">
        <v>73</v>
      </c>
      <c r="E52" s="2">
        <v>8034.0347919921996</v>
      </c>
      <c r="F52" s="2">
        <v>10597.464060914201</v>
      </c>
      <c r="G52" s="2">
        <v>71</v>
      </c>
      <c r="H52" s="2">
        <f>VLOOKUP(C52,'Resultados anteriores'!$C$3:$E$80,3,FALSE)</f>
        <v>8486.5185970000002</v>
      </c>
      <c r="I52" s="2">
        <f>VLOOKUP(C52,'Resultados anteriores'!$C$3:$E$80,2,FALSE)</f>
        <v>70</v>
      </c>
      <c r="K52" s="10">
        <f>D52 - VLOOKUP($C52,'problem set'!$E$2:$N$79,10,0)</f>
        <v>2</v>
      </c>
      <c r="L52" s="10">
        <v>2</v>
      </c>
      <c r="M52" s="10">
        <f>E52-VLOOKUP($C52,'problem set'!$E$2:$N$79,9,0)</f>
        <v>-2563.4292689220611</v>
      </c>
      <c r="N52" s="10">
        <v>2563.4292689220501</v>
      </c>
      <c r="O52" s="11">
        <v>2.8169014084507001E-2</v>
      </c>
      <c r="P52" s="11">
        <v>0.24189081974588</v>
      </c>
      <c r="Q52" s="10">
        <f t="shared" si="1"/>
        <v>4</v>
      </c>
      <c r="R52" s="10">
        <f t="shared" si="2"/>
        <v>6571169.6167662367</v>
      </c>
      <c r="T52" s="10">
        <f>I52 - VLOOKUP($C52,'problem set'!$E$2:$N$79,10,0)</f>
        <v>-1</v>
      </c>
      <c r="U52" s="10">
        <f>VLOOKUP($C52,'Resultados anteriores'!$C$3:$K$80,4,FALSE)</f>
        <v>1</v>
      </c>
      <c r="V52" s="10">
        <f>H52-VLOOKUP($C52,'problem set'!$E$2:$N$79,9,0)</f>
        <v>-2110.9454639142605</v>
      </c>
      <c r="W52" s="10">
        <f>VLOOKUP($C52,'Resultados anteriores'!$C$3:$K$80,5,FALSE)</f>
        <v>2110.9454639999999</v>
      </c>
      <c r="X52" s="11">
        <f>VLOOKUP($C52,'Resultados anteriores'!$C$3:$K$80,6,FALSE)</f>
        <v>0.01</v>
      </c>
      <c r="Y52" s="11">
        <f>VLOOKUP($C52,'Resultados anteriores'!$C$3:$K$80,7,FALSE)</f>
        <v>0.2</v>
      </c>
      <c r="Z52" s="10">
        <f>VLOOKUP($C52,'Resultados anteriores'!$C$3:$K$80,8,FALSE)</f>
        <v>1</v>
      </c>
      <c r="AA52" s="10">
        <f>VLOOKUP($C52,'Resultados anteriores'!$C$3:$K$80,9,FALSE)</f>
        <v>4456090.7519821748</v>
      </c>
      <c r="AC52" s="10">
        <f>ABS(D52-I52)</f>
        <v>3</v>
      </c>
      <c r="AD52" s="10">
        <f>ABS(E52-H52)</f>
        <v>452.48380500780058</v>
      </c>
      <c r="AE52" s="11">
        <f>AC52/I52</f>
        <v>4.2857142857142858E-2</v>
      </c>
      <c r="AF52" s="11">
        <f>AD52/H52</f>
        <v>5.3317953626797497E-2</v>
      </c>
      <c r="AG52" s="10">
        <f t="shared" si="3"/>
        <v>9</v>
      </c>
      <c r="AH52" s="10">
        <f t="shared" si="4"/>
        <v>204741.5937943373</v>
      </c>
    </row>
    <row r="53" spans="1:34" x14ac:dyDescent="0.25">
      <c r="A53" s="2" t="s">
        <v>6</v>
      </c>
      <c r="B53" s="2">
        <v>150</v>
      </c>
      <c r="C53" s="2" t="str">
        <f t="shared" si="0"/>
        <v>big-250n-c150_300-d15 - 150</v>
      </c>
      <c r="D53" s="2">
        <v>25</v>
      </c>
      <c r="E53" s="2">
        <v>3978.2041328170199</v>
      </c>
      <c r="F53" s="2">
        <v>6132.2114045346898</v>
      </c>
      <c r="G53" s="2">
        <v>25</v>
      </c>
      <c r="H53" s="2">
        <f>VLOOKUP(C53,'Resultados anteriores'!$C$3:$E$80,3,FALSE)</f>
        <v>4061.1509860000001</v>
      </c>
      <c r="I53" s="2">
        <f>VLOOKUP(C53,'Resultados anteriores'!$C$3:$E$80,2,FALSE)</f>
        <v>25</v>
      </c>
      <c r="K53" s="10">
        <f>D53 - VLOOKUP($C53,'problem set'!$E$2:$N$79,10,0)</f>
        <v>0</v>
      </c>
      <c r="L53" s="10">
        <v>0</v>
      </c>
      <c r="M53" s="10">
        <f>E53-VLOOKUP($C53,'problem set'!$E$2:$N$79,9,0)</f>
        <v>-2154.0072717176772</v>
      </c>
      <c r="N53" s="10">
        <v>2154.0072717176699</v>
      </c>
      <c r="O53" s="11">
        <v>0</v>
      </c>
      <c r="P53" s="11">
        <v>0.35126109157371899</v>
      </c>
      <c r="Q53" s="10">
        <f t="shared" si="1"/>
        <v>0</v>
      </c>
      <c r="R53" s="10">
        <f t="shared" si="2"/>
        <v>4639747.3266126001</v>
      </c>
      <c r="T53" s="10">
        <f>I53 - VLOOKUP($C53,'problem set'!$E$2:$N$79,10,0)</f>
        <v>0</v>
      </c>
      <c r="U53" s="10">
        <f>VLOOKUP($C53,'Resultados anteriores'!$C$3:$K$80,4,FALSE)</f>
        <v>0</v>
      </c>
      <c r="V53" s="10">
        <f>H53-VLOOKUP($C53,'problem set'!$E$2:$N$79,9,0)</f>
        <v>-2071.060418534697</v>
      </c>
      <c r="W53" s="10">
        <f>VLOOKUP($C53,'Resultados anteriores'!$C$3:$K$80,5,FALSE)</f>
        <v>2071.0604189999999</v>
      </c>
      <c r="X53" s="11">
        <f>VLOOKUP($C53,'Resultados anteriores'!$C$3:$K$80,6,FALSE)</f>
        <v>0</v>
      </c>
      <c r="Y53" s="11">
        <f>VLOOKUP($C53,'Resultados anteriores'!$C$3:$K$80,7,FALSE)</f>
        <v>0.34</v>
      </c>
      <c r="Z53" s="10">
        <f>VLOOKUP($C53,'Resultados anteriores'!$C$3:$K$80,8,FALSE)</f>
        <v>0</v>
      </c>
      <c r="AA53" s="10">
        <f>VLOOKUP($C53,'Resultados anteriores'!$C$3:$K$80,9,FALSE)</f>
        <v>4289291.2591484552</v>
      </c>
      <c r="AC53" s="10">
        <f>ABS(D53-I53)</f>
        <v>0</v>
      </c>
      <c r="AD53" s="10">
        <f>ABS(E53-H53)</f>
        <v>82.946853182980249</v>
      </c>
      <c r="AE53" s="11">
        <f>AC53/I53</f>
        <v>0</v>
      </c>
      <c r="AF53" s="11">
        <f>AD53/H53</f>
        <v>2.0424469188395807E-2</v>
      </c>
      <c r="AG53" s="10">
        <f t="shared" si="3"/>
        <v>0</v>
      </c>
      <c r="AH53" s="10">
        <f t="shared" si="4"/>
        <v>6880.1804529588808</v>
      </c>
    </row>
    <row r="54" spans="1:34" x14ac:dyDescent="0.25">
      <c r="A54" s="2" t="s">
        <v>6</v>
      </c>
      <c r="B54" s="2">
        <v>168</v>
      </c>
      <c r="C54" s="2" t="str">
        <f t="shared" si="0"/>
        <v>big-250n-c150_300-d15 - 168</v>
      </c>
      <c r="D54" s="2">
        <v>23</v>
      </c>
      <c r="E54" s="2">
        <v>3697.2015820040901</v>
      </c>
      <c r="F54" s="2">
        <v>5741.2632145033504</v>
      </c>
      <c r="G54" s="2">
        <v>23</v>
      </c>
      <c r="H54" s="2">
        <f>VLOOKUP(C54,'Resultados anteriores'!$C$3:$E$80,3,FALSE)</f>
        <v>3896.7833369999998</v>
      </c>
      <c r="I54" s="2">
        <f>VLOOKUP(C54,'Resultados anteriores'!$C$3:$E$80,2,FALSE)</f>
        <v>23</v>
      </c>
      <c r="K54" s="10">
        <f>D54 - VLOOKUP($C54,'problem set'!$E$2:$N$79,10,0)</f>
        <v>0</v>
      </c>
      <c r="L54" s="10">
        <v>0</v>
      </c>
      <c r="M54" s="10">
        <f>E54-VLOOKUP($C54,'problem set'!$E$2:$N$79,9,0)</f>
        <v>-2044.0616324992657</v>
      </c>
      <c r="N54" s="10">
        <v>2044.06163249925</v>
      </c>
      <c r="O54" s="11">
        <v>0</v>
      </c>
      <c r="P54" s="11">
        <v>0.356029946046651</v>
      </c>
      <c r="Q54" s="10">
        <f t="shared" si="1"/>
        <v>0</v>
      </c>
      <c r="R54" s="10">
        <f t="shared" si="2"/>
        <v>4178187.9574554991</v>
      </c>
      <c r="T54" s="10">
        <f>I54 - VLOOKUP($C54,'problem set'!$E$2:$N$79,10,0)</f>
        <v>0</v>
      </c>
      <c r="U54" s="10">
        <f>VLOOKUP($C54,'Resultados anteriores'!$C$3:$K$80,4,FALSE)</f>
        <v>0</v>
      </c>
      <c r="V54" s="10">
        <f>H54-VLOOKUP($C54,'problem set'!$E$2:$N$79,9,0)</f>
        <v>-1844.479877503356</v>
      </c>
      <c r="W54" s="10">
        <f>VLOOKUP($C54,'Resultados anteriores'!$C$3:$K$80,5,FALSE)</f>
        <v>1844.4798780000001</v>
      </c>
      <c r="X54" s="11">
        <f>VLOOKUP($C54,'Resultados anteriores'!$C$3:$K$80,6,FALSE)</f>
        <v>0</v>
      </c>
      <c r="Y54" s="11">
        <f>VLOOKUP($C54,'Resultados anteriores'!$C$3:$K$80,7,FALSE)</f>
        <v>0.32</v>
      </c>
      <c r="Z54" s="10">
        <f>VLOOKUP($C54,'Resultados anteriores'!$C$3:$K$80,8,FALSE)</f>
        <v>0</v>
      </c>
      <c r="AA54" s="10">
        <f>VLOOKUP($C54,'Resultados anteriores'!$C$3:$K$80,9,FALSE)</f>
        <v>3402106.0203468953</v>
      </c>
      <c r="AC54" s="10">
        <f>ABS(D54-I54)</f>
        <v>0</v>
      </c>
      <c r="AD54" s="10">
        <f>ABS(E54-H54)</f>
        <v>199.58175499590971</v>
      </c>
      <c r="AE54" s="11">
        <f>AC54/I54</f>
        <v>0</v>
      </c>
      <c r="AF54" s="11">
        <f>AD54/H54</f>
        <v>5.1217052049283521E-2</v>
      </c>
      <c r="AG54" s="10">
        <f t="shared" si="3"/>
        <v>0</v>
      </c>
      <c r="AH54" s="10">
        <f t="shared" si="4"/>
        <v>39832.876927247329</v>
      </c>
    </row>
    <row r="55" spans="1:34" x14ac:dyDescent="0.25">
      <c r="A55" s="2" t="s">
        <v>6</v>
      </c>
      <c r="B55" s="2">
        <v>186</v>
      </c>
      <c r="C55" s="2" t="str">
        <f t="shared" si="0"/>
        <v>big-250n-c150_300-d15 - 186</v>
      </c>
      <c r="D55" s="2">
        <v>21</v>
      </c>
      <c r="E55" s="2">
        <v>3441.3827680007598</v>
      </c>
      <c r="F55" s="2">
        <v>5210.25128973339</v>
      </c>
      <c r="G55" s="2">
        <v>21</v>
      </c>
      <c r="H55" s="2">
        <f>VLOOKUP(C55,'Resultados anteriores'!$C$3:$E$80,3,FALSE)</f>
        <v>3679.786306</v>
      </c>
      <c r="I55" s="2">
        <f>VLOOKUP(C55,'Resultados anteriores'!$C$3:$E$80,2,FALSE)</f>
        <v>21</v>
      </c>
      <c r="K55" s="10">
        <f>D55 - VLOOKUP($C55,'problem set'!$E$2:$N$79,10,0)</f>
        <v>0</v>
      </c>
      <c r="L55" s="10">
        <v>0</v>
      </c>
      <c r="M55" s="10">
        <f>E55-VLOOKUP($C55,'problem set'!$E$2:$N$79,9,0)</f>
        <v>-1768.8685217326356</v>
      </c>
      <c r="N55" s="10">
        <v>1768.8685217326299</v>
      </c>
      <c r="O55" s="11">
        <v>0</v>
      </c>
      <c r="P55" s="11">
        <v>0.33949773693605101</v>
      </c>
      <c r="Q55" s="10">
        <f t="shared" si="1"/>
        <v>0</v>
      </c>
      <c r="R55" s="10">
        <f t="shared" si="2"/>
        <v>3128895.8471765793</v>
      </c>
      <c r="T55" s="10">
        <f>I55 - VLOOKUP($C55,'problem set'!$E$2:$N$79,10,0)</f>
        <v>0</v>
      </c>
      <c r="U55" s="10">
        <f>VLOOKUP($C55,'Resultados anteriores'!$C$3:$K$80,4,FALSE)</f>
        <v>0</v>
      </c>
      <c r="V55" s="10">
        <f>H55-VLOOKUP($C55,'problem set'!$E$2:$N$79,9,0)</f>
        <v>-1530.4649837333955</v>
      </c>
      <c r="W55" s="10">
        <f>VLOOKUP($C55,'Resultados anteriores'!$C$3:$K$80,5,FALSE)</f>
        <v>1530.464984</v>
      </c>
      <c r="X55" s="11">
        <f>VLOOKUP($C55,'Resultados anteriores'!$C$3:$K$80,6,FALSE)</f>
        <v>0</v>
      </c>
      <c r="Y55" s="11">
        <f>VLOOKUP($C55,'Resultados anteriores'!$C$3:$K$80,7,FALSE)</f>
        <v>0.28999999999999998</v>
      </c>
      <c r="Z55" s="10">
        <f>VLOOKUP($C55,'Resultados anteriores'!$C$3:$K$80,8,FALSE)</f>
        <v>0</v>
      </c>
      <c r="AA55" s="10">
        <f>VLOOKUP($C55,'Resultados anteriores'!$C$3:$K$80,9,FALSE)</f>
        <v>2342323.06725012</v>
      </c>
      <c r="AC55" s="10">
        <f>ABS(D55-I55)</f>
        <v>0</v>
      </c>
      <c r="AD55" s="10">
        <f>ABS(E55-H55)</f>
        <v>238.40353799924014</v>
      </c>
      <c r="AE55" s="11">
        <f>AC55/I55</f>
        <v>0</v>
      </c>
      <c r="AF55" s="11">
        <f>AD55/H55</f>
        <v>6.4787332245493753E-2</v>
      </c>
      <c r="AG55" s="10">
        <f t="shared" si="3"/>
        <v>0</v>
      </c>
      <c r="AH55" s="10">
        <f t="shared" si="4"/>
        <v>56836.246930555142</v>
      </c>
    </row>
    <row r="56" spans="1:34" x14ac:dyDescent="0.25">
      <c r="A56" s="2" t="s">
        <v>6</v>
      </c>
      <c r="B56" s="2">
        <v>204</v>
      </c>
      <c r="C56" s="2" t="str">
        <f t="shared" si="0"/>
        <v>big-250n-c150_300-d15 - 204</v>
      </c>
      <c r="D56" s="2">
        <v>20</v>
      </c>
      <c r="E56" s="2">
        <v>3272.8251143167599</v>
      </c>
      <c r="F56" s="2">
        <v>5235.8818842310402</v>
      </c>
      <c r="G56" s="2">
        <v>20</v>
      </c>
      <c r="H56" s="2">
        <f>VLOOKUP(C56,'Resultados anteriores'!$C$3:$E$80,3,FALSE)</f>
        <v>3582.3586679999999</v>
      </c>
      <c r="I56" s="2">
        <f>VLOOKUP(C56,'Resultados anteriores'!$C$3:$E$80,2,FALSE)</f>
        <v>20</v>
      </c>
      <c r="K56" s="10">
        <f>D56 - VLOOKUP($C56,'problem set'!$E$2:$N$79,10,0)</f>
        <v>0</v>
      </c>
      <c r="L56" s="10">
        <v>0</v>
      </c>
      <c r="M56" s="10">
        <f>E56-VLOOKUP($C56,'problem set'!$E$2:$N$79,9,0)</f>
        <v>-1963.0567699142803</v>
      </c>
      <c r="N56" s="10">
        <v>1963.05676991427</v>
      </c>
      <c r="O56" s="11">
        <v>0</v>
      </c>
      <c r="P56" s="11">
        <v>0.37492380716731399</v>
      </c>
      <c r="Q56" s="10">
        <f t="shared" si="1"/>
        <v>0</v>
      </c>
      <c r="R56" s="10">
        <f t="shared" si="2"/>
        <v>3853591.8819062472</v>
      </c>
      <c r="T56" s="10">
        <f>I56 - VLOOKUP($C56,'problem set'!$E$2:$N$79,10,0)</f>
        <v>0</v>
      </c>
      <c r="U56" s="10">
        <f>VLOOKUP($C56,'Resultados anteriores'!$C$3:$K$80,4,FALSE)</f>
        <v>0</v>
      </c>
      <c r="V56" s="10">
        <f>H56-VLOOKUP($C56,'problem set'!$E$2:$N$79,9,0)</f>
        <v>-1653.5232162310404</v>
      </c>
      <c r="W56" s="10">
        <f>VLOOKUP($C56,'Resultados anteriores'!$C$3:$K$80,5,FALSE)</f>
        <v>1653.523216</v>
      </c>
      <c r="X56" s="11">
        <f>VLOOKUP($C56,'Resultados anteriores'!$C$3:$K$80,6,FALSE)</f>
        <v>0</v>
      </c>
      <c r="Y56" s="11">
        <f>VLOOKUP($C56,'Resultados anteriores'!$C$3:$K$80,7,FALSE)</f>
        <v>0.32</v>
      </c>
      <c r="Z56" s="10">
        <f>VLOOKUP($C56,'Resultados anteriores'!$C$3:$K$80,8,FALSE)</f>
        <v>0</v>
      </c>
      <c r="AA56" s="10">
        <f>VLOOKUP($C56,'Resultados anteriores'!$C$3:$K$80,9,FALSE)</f>
        <v>2734139.0258509829</v>
      </c>
      <c r="AC56" s="10">
        <f>ABS(D56-I56)</f>
        <v>0</v>
      </c>
      <c r="AD56" s="10">
        <f>ABS(E56-H56)</f>
        <v>309.53355368323992</v>
      </c>
      <c r="AE56" s="11">
        <f>AC56/I56</f>
        <v>0</v>
      </c>
      <c r="AF56" s="11">
        <f>AD56/H56</f>
        <v>8.6404958958520434E-2</v>
      </c>
      <c r="AG56" s="10">
        <f t="shared" si="3"/>
        <v>0</v>
      </c>
      <c r="AH56" s="10">
        <f t="shared" si="4"/>
        <v>95811.020855775161</v>
      </c>
    </row>
    <row r="57" spans="1:34" x14ac:dyDescent="0.25">
      <c r="A57" s="2" t="s">
        <v>6</v>
      </c>
      <c r="B57" s="2">
        <v>222</v>
      </c>
      <c r="C57" s="2" t="str">
        <f t="shared" si="0"/>
        <v>big-250n-c150_300-d15 - 222</v>
      </c>
      <c r="D57" s="2">
        <v>18</v>
      </c>
      <c r="E57" s="2">
        <v>3096.53617958326</v>
      </c>
      <c r="F57" s="2">
        <v>4997.8749310653502</v>
      </c>
      <c r="G57" s="2">
        <v>18</v>
      </c>
      <c r="H57" s="2">
        <f>VLOOKUP(C57,'Resultados anteriores'!$C$3:$E$80,3,FALSE)</f>
        <v>3265.8534279999999</v>
      </c>
      <c r="I57" s="2">
        <f>VLOOKUP(C57,'Resultados anteriores'!$C$3:$E$80,2,FALSE)</f>
        <v>18</v>
      </c>
      <c r="K57" s="10">
        <f>D57 - VLOOKUP($C57,'problem set'!$E$2:$N$79,10,0)</f>
        <v>0</v>
      </c>
      <c r="L57" s="10">
        <v>0</v>
      </c>
      <c r="M57" s="10">
        <f>E57-VLOOKUP($C57,'problem set'!$E$2:$N$79,9,0)</f>
        <v>-1901.3387514820902</v>
      </c>
      <c r="N57" s="10">
        <v>1901.3387514820799</v>
      </c>
      <c r="O57" s="11">
        <v>0</v>
      </c>
      <c r="P57" s="11">
        <v>0.38042943805254298</v>
      </c>
      <c r="Q57" s="10">
        <f t="shared" si="1"/>
        <v>0</v>
      </c>
      <c r="R57" s="10">
        <f t="shared" si="2"/>
        <v>3615089.0478874347</v>
      </c>
      <c r="T57" s="10">
        <f>I57 - VLOOKUP($C57,'problem set'!$E$2:$N$79,10,0)</f>
        <v>0</v>
      </c>
      <c r="U57" s="10">
        <f>VLOOKUP($C57,'Resultados anteriores'!$C$3:$K$80,4,FALSE)</f>
        <v>0</v>
      </c>
      <c r="V57" s="10">
        <f>H57-VLOOKUP($C57,'problem set'!$E$2:$N$79,9,0)</f>
        <v>-1732.0215030653503</v>
      </c>
      <c r="W57" s="10">
        <f>VLOOKUP($C57,'Resultados anteriores'!$C$3:$K$80,5,FALSE)</f>
        <v>1732.0215029999999</v>
      </c>
      <c r="X57" s="11">
        <f>VLOOKUP($C57,'Resultados anteriores'!$C$3:$K$80,6,FALSE)</f>
        <v>0</v>
      </c>
      <c r="Y57" s="11">
        <f>VLOOKUP($C57,'Resultados anteriores'!$C$3:$K$80,7,FALSE)</f>
        <v>0.35</v>
      </c>
      <c r="Z57" s="10">
        <f>VLOOKUP($C57,'Resultados anteriores'!$C$3:$K$80,8,FALSE)</f>
        <v>0</v>
      </c>
      <c r="AA57" s="10">
        <f>VLOOKUP($C57,'Resultados anteriores'!$C$3:$K$80,9,FALSE)</f>
        <v>2999898.4868543786</v>
      </c>
      <c r="AC57" s="10">
        <f>ABS(D57-I57)</f>
        <v>0</v>
      </c>
      <c r="AD57" s="10">
        <f>ABS(E57-H57)</f>
        <v>169.31724841673986</v>
      </c>
      <c r="AE57" s="11">
        <f>AC57/I57</f>
        <v>0</v>
      </c>
      <c r="AF57" s="11">
        <f>AD57/H57</f>
        <v>5.1844717513985096E-2</v>
      </c>
      <c r="AG57" s="10">
        <f t="shared" si="3"/>
        <v>0</v>
      </c>
      <c r="AH57" s="10">
        <f t="shared" si="4"/>
        <v>28668.330611415997</v>
      </c>
    </row>
    <row r="58" spans="1:34" x14ac:dyDescent="0.25">
      <c r="A58" s="2" t="s">
        <v>6</v>
      </c>
      <c r="B58" s="2">
        <v>240</v>
      </c>
      <c r="C58" s="2" t="str">
        <f t="shared" si="0"/>
        <v>big-250n-c150_300-d15 - 240</v>
      </c>
      <c r="D58" s="2">
        <v>16</v>
      </c>
      <c r="E58" s="2">
        <v>2871.8110916553401</v>
      </c>
      <c r="F58" s="2">
        <v>4935.4507690688097</v>
      </c>
      <c r="G58" s="2">
        <v>16</v>
      </c>
      <c r="H58" s="2">
        <f>VLOOKUP(C58,'Resultados anteriores'!$C$3:$E$80,3,FALSE)</f>
        <v>3079.1545550000001</v>
      </c>
      <c r="I58" s="2">
        <f>VLOOKUP(C58,'Resultados anteriores'!$C$3:$E$80,2,FALSE)</f>
        <v>16</v>
      </c>
      <c r="K58" s="10">
        <f>D58 - VLOOKUP($C58,'problem set'!$E$2:$N$79,10,0)</f>
        <v>0</v>
      </c>
      <c r="L58" s="10">
        <v>0</v>
      </c>
      <c r="M58" s="10">
        <f>E58-VLOOKUP($C58,'problem set'!$E$2:$N$79,9,0)</f>
        <v>-2063.6396774134769</v>
      </c>
      <c r="N58" s="10">
        <v>2063.6396774134701</v>
      </c>
      <c r="O58" s="11">
        <v>0</v>
      </c>
      <c r="P58" s="11">
        <v>0.41812587623132702</v>
      </c>
      <c r="Q58" s="10">
        <f t="shared" si="1"/>
        <v>0</v>
      </c>
      <c r="R58" s="10">
        <f t="shared" si="2"/>
        <v>4258608.7181951711</v>
      </c>
      <c r="T58" s="10">
        <f>I58 - VLOOKUP($C58,'problem set'!$E$2:$N$79,10,0)</f>
        <v>0</v>
      </c>
      <c r="U58" s="10">
        <f>VLOOKUP($C58,'Resultados anteriores'!$C$3:$K$80,4,FALSE)</f>
        <v>0</v>
      </c>
      <c r="V58" s="10">
        <f>H58-VLOOKUP($C58,'problem set'!$E$2:$N$79,9,0)</f>
        <v>-1856.2962140688169</v>
      </c>
      <c r="W58" s="10">
        <f>VLOOKUP($C58,'Resultados anteriores'!$C$3:$K$80,5,FALSE)</f>
        <v>1856.296214</v>
      </c>
      <c r="X58" s="11">
        <f>VLOOKUP($C58,'Resultados anteriores'!$C$3:$K$80,6,FALSE)</f>
        <v>0</v>
      </c>
      <c r="Y58" s="11">
        <f>VLOOKUP($C58,'Resultados anteriores'!$C$3:$K$80,7,FALSE)</f>
        <v>0.38</v>
      </c>
      <c r="Z58" s="10">
        <f>VLOOKUP($C58,'Resultados anteriores'!$C$3:$K$80,8,FALSE)</f>
        <v>0</v>
      </c>
      <c r="AA58" s="10">
        <f>VLOOKUP($C58,'Resultados anteriores'!$C$3:$K$80,9,FALSE)</f>
        <v>3445835.6341107339</v>
      </c>
      <c r="AC58" s="10">
        <f>ABS(D58-I58)</f>
        <v>0</v>
      </c>
      <c r="AD58" s="10">
        <f>ABS(E58-H58)</f>
        <v>207.34346334465999</v>
      </c>
      <c r="AE58" s="11">
        <f>AC58/I58</f>
        <v>0</v>
      </c>
      <c r="AF58" s="11">
        <f>AD58/H58</f>
        <v>6.7337790176193346E-2</v>
      </c>
      <c r="AG58" s="10">
        <f t="shared" si="3"/>
        <v>0</v>
      </c>
      <c r="AH58" s="10">
        <f t="shared" si="4"/>
        <v>42991.311791758366</v>
      </c>
    </row>
    <row r="59" spans="1:34" x14ac:dyDescent="0.25">
      <c r="A59" s="2" t="s">
        <v>6</v>
      </c>
      <c r="B59" s="2">
        <v>258</v>
      </c>
      <c r="C59" s="2" t="str">
        <f t="shared" si="0"/>
        <v>big-250n-c150_300-d15 - 258</v>
      </c>
      <c r="D59" s="2">
        <v>15</v>
      </c>
      <c r="E59" s="2">
        <v>2782.1543553533602</v>
      </c>
      <c r="F59" s="2">
        <v>4907.6275866788001</v>
      </c>
      <c r="G59" s="2">
        <v>15</v>
      </c>
      <c r="H59" s="2">
        <f>VLOOKUP(C59,'Resultados anteriores'!$C$3:$E$80,3,FALSE)</f>
        <v>2989.7985789999998</v>
      </c>
      <c r="I59" s="2">
        <f>VLOOKUP(C59,'Resultados anteriores'!$C$3:$E$80,2,FALSE)</f>
        <v>15</v>
      </c>
      <c r="K59" s="10">
        <f>D59 - VLOOKUP($C59,'problem set'!$E$2:$N$79,10,0)</f>
        <v>0</v>
      </c>
      <c r="L59" s="10">
        <v>0</v>
      </c>
      <c r="M59" s="10">
        <f>E59-VLOOKUP($C59,'problem set'!$E$2:$N$79,9,0)</f>
        <v>-2125.473231325449</v>
      </c>
      <c r="N59" s="10">
        <v>2125.4732313254399</v>
      </c>
      <c r="O59" s="11">
        <v>0</v>
      </c>
      <c r="P59" s="11">
        <v>0.43309586837737901</v>
      </c>
      <c r="Q59" s="10">
        <f t="shared" si="1"/>
        <v>0</v>
      </c>
      <c r="R59" s="10">
        <f t="shared" si="2"/>
        <v>4517636.4570810068</v>
      </c>
      <c r="T59" s="10">
        <f>I59 - VLOOKUP($C59,'problem set'!$E$2:$N$79,10,0)</f>
        <v>0</v>
      </c>
      <c r="U59" s="10">
        <f>VLOOKUP($C59,'Resultados anteriores'!$C$3:$K$80,4,FALSE)</f>
        <v>0</v>
      </c>
      <c r="V59" s="10">
        <f>H59-VLOOKUP($C59,'problem set'!$E$2:$N$79,9,0)</f>
        <v>-1917.8290076788094</v>
      </c>
      <c r="W59" s="10">
        <f>VLOOKUP($C59,'Resultados anteriores'!$C$3:$K$80,5,FALSE)</f>
        <v>1917.8290079999999</v>
      </c>
      <c r="X59" s="11">
        <f>VLOOKUP($C59,'Resultados anteriores'!$C$3:$K$80,6,FALSE)</f>
        <v>0</v>
      </c>
      <c r="Y59" s="11">
        <f>VLOOKUP($C59,'Resultados anteriores'!$C$3:$K$80,7,FALSE)</f>
        <v>0.39</v>
      </c>
      <c r="Z59" s="10">
        <f>VLOOKUP($C59,'Resultados anteriores'!$C$3:$K$80,8,FALSE)</f>
        <v>0</v>
      </c>
      <c r="AA59" s="10">
        <f>VLOOKUP($C59,'Resultados anteriores'!$C$3:$K$80,9,FALSE)</f>
        <v>3678068.1039262637</v>
      </c>
      <c r="AC59" s="10">
        <f>ABS(D59-I59)</f>
        <v>0</v>
      </c>
      <c r="AD59" s="10">
        <f>ABS(E59-H59)</f>
        <v>207.6442236466396</v>
      </c>
      <c r="AE59" s="11">
        <f>AC59/I59</f>
        <v>0</v>
      </c>
      <c r="AF59" s="11">
        <f>AD59/H59</f>
        <v>6.9450907196594663E-2</v>
      </c>
      <c r="AG59" s="10">
        <f t="shared" si="3"/>
        <v>0</v>
      </c>
      <c r="AH59" s="10">
        <f t="shared" si="4"/>
        <v>43116.123613815682</v>
      </c>
    </row>
    <row r="60" spans="1:34" x14ac:dyDescent="0.25">
      <c r="A60" s="2" t="s">
        <v>6</v>
      </c>
      <c r="B60" s="2">
        <v>276</v>
      </c>
      <c r="C60" s="2" t="str">
        <f t="shared" si="0"/>
        <v>big-250n-c150_300-d15 - 276</v>
      </c>
      <c r="D60" s="2">
        <v>14</v>
      </c>
      <c r="E60" s="2">
        <v>2659.0476705989099</v>
      </c>
      <c r="F60" s="2">
        <v>4789.4400666375795</v>
      </c>
      <c r="G60" s="2">
        <v>14</v>
      </c>
      <c r="H60" s="2">
        <f>VLOOKUP(C60,'Resultados anteriores'!$C$3:$E$80,3,FALSE)</f>
        <v>2821.380173</v>
      </c>
      <c r="I60" s="2">
        <f>VLOOKUP(C60,'Resultados anteriores'!$C$3:$E$80,2,FALSE)</f>
        <v>14</v>
      </c>
      <c r="K60" s="10">
        <f>D60 - VLOOKUP($C60,'problem set'!$E$2:$N$79,10,0)</f>
        <v>0</v>
      </c>
      <c r="L60" s="10">
        <v>0</v>
      </c>
      <c r="M60" s="10">
        <f>E60-VLOOKUP($C60,'problem set'!$E$2:$N$79,9,0)</f>
        <v>-2130.3923960386724</v>
      </c>
      <c r="N60" s="10">
        <v>2130.3923960386601</v>
      </c>
      <c r="O60" s="11">
        <v>0</v>
      </c>
      <c r="P60" s="11">
        <v>0.44481032571606999</v>
      </c>
      <c r="Q60" s="10">
        <f t="shared" si="1"/>
        <v>0</v>
      </c>
      <c r="R60" s="10">
        <f t="shared" si="2"/>
        <v>4538571.7610993432</v>
      </c>
      <c r="T60" s="10">
        <f>I60 - VLOOKUP($C60,'problem set'!$E$2:$N$79,10,0)</f>
        <v>0</v>
      </c>
      <c r="U60" s="10">
        <f>VLOOKUP($C60,'Resultados anteriores'!$C$3:$K$80,4,FALSE)</f>
        <v>0</v>
      </c>
      <c r="V60" s="10">
        <f>H60-VLOOKUP($C60,'problem set'!$E$2:$N$79,9,0)</f>
        <v>-1968.0598936375823</v>
      </c>
      <c r="W60" s="10">
        <f>VLOOKUP($C60,'Resultados anteriores'!$C$3:$K$80,5,FALSE)</f>
        <v>1968.0598930000001</v>
      </c>
      <c r="X60" s="11">
        <f>VLOOKUP($C60,'Resultados anteriores'!$C$3:$K$80,6,FALSE)</f>
        <v>0</v>
      </c>
      <c r="Y60" s="11">
        <f>VLOOKUP($C60,'Resultados anteriores'!$C$3:$K$80,7,FALSE)</f>
        <v>0.41</v>
      </c>
      <c r="Z60" s="10">
        <f>VLOOKUP($C60,'Resultados anteriores'!$C$3:$K$80,8,FALSE)</f>
        <v>0</v>
      </c>
      <c r="AA60" s="10">
        <f>VLOOKUP($C60,'Resultados anteriores'!$C$3:$K$80,9,FALSE)</f>
        <v>3873259.7424351717</v>
      </c>
      <c r="AC60" s="10">
        <f>ABS(D60-I60)</f>
        <v>0</v>
      </c>
      <c r="AD60" s="10">
        <f>ABS(E60-H60)</f>
        <v>162.3325024010901</v>
      </c>
      <c r="AE60" s="11">
        <f>AC60/I60</f>
        <v>0</v>
      </c>
      <c r="AF60" s="11">
        <f>AD60/H60</f>
        <v>5.753655744609576E-2</v>
      </c>
      <c r="AG60" s="10">
        <f t="shared" si="3"/>
        <v>0</v>
      </c>
      <c r="AH60" s="10">
        <f t="shared" si="4"/>
        <v>26351.841335799923</v>
      </c>
    </row>
    <row r="61" spans="1:34" x14ac:dyDescent="0.25">
      <c r="A61" s="2" t="s">
        <v>6</v>
      </c>
      <c r="B61" s="2">
        <v>294</v>
      </c>
      <c r="C61" s="2" t="str">
        <f t="shared" si="0"/>
        <v>big-250n-c150_300-d15 - 294</v>
      </c>
      <c r="D61" s="2">
        <v>14</v>
      </c>
      <c r="E61" s="2">
        <v>2607.0565545464501</v>
      </c>
      <c r="F61" s="2">
        <v>4747.3385718792997</v>
      </c>
      <c r="G61" s="2">
        <v>14</v>
      </c>
      <c r="H61" s="2">
        <f>VLOOKUP(C61,'Resultados anteriores'!$C$3:$E$80,3,FALSE)</f>
        <v>2823.5107090000001</v>
      </c>
      <c r="I61" s="2">
        <f>VLOOKUP(C61,'Resultados anteriores'!$C$3:$E$80,2,FALSE)</f>
        <v>14</v>
      </c>
      <c r="K61" s="10">
        <f>D61 - VLOOKUP($C61,'problem set'!$E$2:$N$79,10,0)</f>
        <v>0</v>
      </c>
      <c r="L61" s="10">
        <v>0</v>
      </c>
      <c r="M61" s="10">
        <f>E61-VLOOKUP($C61,'problem set'!$E$2:$N$79,9,0)</f>
        <v>-2140.282017332855</v>
      </c>
      <c r="N61" s="10">
        <v>2140.28201733285</v>
      </c>
      <c r="O61" s="11">
        <v>0</v>
      </c>
      <c r="P61" s="11">
        <v>0.45083829285122701</v>
      </c>
      <c r="Q61" s="10">
        <f t="shared" si="1"/>
        <v>0</v>
      </c>
      <c r="R61" s="10">
        <f t="shared" si="2"/>
        <v>4580807.1137183746</v>
      </c>
      <c r="T61" s="10">
        <f>I61 - VLOOKUP($C61,'problem set'!$E$2:$N$79,10,0)</f>
        <v>0</v>
      </c>
      <c r="U61" s="10">
        <f>VLOOKUP($C61,'Resultados anteriores'!$C$3:$K$80,4,FALSE)</f>
        <v>0</v>
      </c>
      <c r="V61" s="10">
        <f>H61-VLOOKUP($C61,'problem set'!$E$2:$N$79,9,0)</f>
        <v>-1923.827862879305</v>
      </c>
      <c r="W61" s="10">
        <f>VLOOKUP($C61,'Resultados anteriores'!$C$3:$K$80,5,FALSE)</f>
        <v>1923.827863</v>
      </c>
      <c r="X61" s="11">
        <f>VLOOKUP($C61,'Resultados anteriores'!$C$3:$K$80,6,FALSE)</f>
        <v>0</v>
      </c>
      <c r="Y61" s="11">
        <f>VLOOKUP($C61,'Resultados anteriores'!$C$3:$K$80,7,FALSE)</f>
        <v>0.41</v>
      </c>
      <c r="Z61" s="10">
        <f>VLOOKUP($C61,'Resultados anteriores'!$C$3:$K$80,8,FALSE)</f>
        <v>0</v>
      </c>
      <c r="AA61" s="10">
        <f>VLOOKUP($C61,'Resultados anteriores'!$C$3:$K$80,9,FALSE)</f>
        <v>3701113.6464551468</v>
      </c>
      <c r="AC61" s="10">
        <f>ABS(D61-I61)</f>
        <v>0</v>
      </c>
      <c r="AD61" s="10">
        <f>ABS(E61-H61)</f>
        <v>216.45415445355002</v>
      </c>
      <c r="AE61" s="11">
        <f>AC61/I61</f>
        <v>0</v>
      </c>
      <c r="AF61" s="11">
        <f>AD61/H61</f>
        <v>7.6661354165790063E-2</v>
      </c>
      <c r="AG61" s="10">
        <f t="shared" si="3"/>
        <v>0</v>
      </c>
      <c r="AH61" s="10">
        <f t="shared" si="4"/>
        <v>46852.400980201288</v>
      </c>
    </row>
    <row r="62" spans="1:34" x14ac:dyDescent="0.25">
      <c r="A62" s="2" t="s">
        <v>7</v>
      </c>
      <c r="B62" s="2">
        <v>80</v>
      </c>
      <c r="C62" s="2" t="str">
        <f t="shared" si="0"/>
        <v>small-10n-c80_120-d10_50 - 80</v>
      </c>
      <c r="D62" s="2">
        <v>5</v>
      </c>
      <c r="E62" s="2">
        <v>333.32939735324999</v>
      </c>
      <c r="F62" s="2">
        <v>354.14073587878499</v>
      </c>
      <c r="G62" s="2">
        <v>4</v>
      </c>
      <c r="H62" s="2">
        <f>VLOOKUP(C62,'Resultados anteriores'!$C$3:$E$80,3,FALSE)</f>
        <v>368.98127110000001</v>
      </c>
      <c r="I62" s="2">
        <f>VLOOKUP(C62,'Resultados anteriores'!$C$3:$E$80,2,FALSE)</f>
        <v>4</v>
      </c>
      <c r="K62" s="10">
        <f>D62 - VLOOKUP($C62,'problem set'!$E$2:$N$79,10,0)</f>
        <v>1</v>
      </c>
      <c r="L62" s="10">
        <v>1</v>
      </c>
      <c r="M62" s="10">
        <f>E62-VLOOKUP($C62,'problem set'!$E$2:$N$79,9,0)</f>
        <v>-20.81133852553512</v>
      </c>
      <c r="N62" s="10">
        <v>20.8113385255349</v>
      </c>
      <c r="O62" s="11">
        <v>0.25</v>
      </c>
      <c r="P62" s="11">
        <v>5.8765729036769798E-2</v>
      </c>
      <c r="Q62" s="10">
        <f t="shared" si="1"/>
        <v>1</v>
      </c>
      <c r="R62" s="10">
        <f t="shared" si="2"/>
        <v>433.11181122441315</v>
      </c>
      <c r="T62" s="10">
        <f>I62 - VLOOKUP($C62,'problem set'!$E$2:$N$79,10,0)</f>
        <v>0</v>
      </c>
      <c r="U62" s="10">
        <f>VLOOKUP($C62,'Resultados anteriores'!$C$3:$K$80,4,FALSE)</f>
        <v>0</v>
      </c>
      <c r="V62" s="10">
        <f>H62-VLOOKUP($C62,'problem set'!$E$2:$N$79,9,0)</f>
        <v>14.840535221214907</v>
      </c>
      <c r="W62" s="10">
        <f>VLOOKUP($C62,'Resultados anteriores'!$C$3:$K$80,5,FALSE)</f>
        <v>14.840535210000001</v>
      </c>
      <c r="X62" s="11">
        <f>VLOOKUP($C62,'Resultados anteriores'!$C$3:$K$80,6,FALSE)</f>
        <v>0</v>
      </c>
      <c r="Y62" s="11">
        <f>VLOOKUP($C62,'Resultados anteriores'!$C$3:$K$80,7,FALSE)</f>
        <v>0.04</v>
      </c>
      <c r="Z62" s="10">
        <f>VLOOKUP($C62,'Resultados anteriores'!$C$3:$K$80,8,FALSE)</f>
        <v>0</v>
      </c>
      <c r="AA62" s="10">
        <f>VLOOKUP($C62,'Resultados anteriores'!$C$3:$K$80,9,FALSE)</f>
        <v>220.24148531924976</v>
      </c>
      <c r="AC62" s="10">
        <f>ABS(D62-I62)</f>
        <v>1</v>
      </c>
      <c r="AD62" s="10">
        <f>ABS(E62-H62)</f>
        <v>35.651873746750027</v>
      </c>
      <c r="AE62" s="11">
        <f>AC62/I62</f>
        <v>0.25</v>
      </c>
      <c r="AF62" s="11">
        <f>AD62/H62</f>
        <v>9.662244818135439E-2</v>
      </c>
      <c r="AG62" s="10">
        <f t="shared" si="3"/>
        <v>1</v>
      </c>
      <c r="AH62" s="10">
        <f t="shared" si="4"/>
        <v>1271.0561016542038</v>
      </c>
    </row>
    <row r="63" spans="1:34" x14ac:dyDescent="0.25">
      <c r="A63" s="2" t="s">
        <v>7</v>
      </c>
      <c r="B63" s="2">
        <v>100</v>
      </c>
      <c r="C63" s="2" t="str">
        <f t="shared" si="0"/>
        <v>small-10n-c80_120-d10_50 - 100</v>
      </c>
      <c r="D63" s="2">
        <v>4</v>
      </c>
      <c r="E63" s="2">
        <v>296.292521177303</v>
      </c>
      <c r="F63" s="2">
        <v>353.89074490729001</v>
      </c>
      <c r="G63" s="2">
        <v>3</v>
      </c>
      <c r="H63" s="2">
        <f>VLOOKUP(C63,'Resultados anteriores'!$C$3:$E$80,3,FALSE)</f>
        <v>335.42042739999999</v>
      </c>
      <c r="I63" s="2">
        <f>VLOOKUP(C63,'Resultados anteriores'!$C$3:$E$80,2,FALSE)</f>
        <v>3</v>
      </c>
      <c r="K63" s="10">
        <f>D63 - VLOOKUP($C63,'problem set'!$E$2:$N$79,10,0)</f>
        <v>1</v>
      </c>
      <c r="L63" s="10">
        <v>1</v>
      </c>
      <c r="M63" s="10">
        <f>E63-VLOOKUP($C63,'problem set'!$E$2:$N$79,9,0)</f>
        <v>-57.59822372998741</v>
      </c>
      <c r="N63" s="10">
        <v>57.598223729986699</v>
      </c>
      <c r="O63" s="11">
        <v>0.33333333333333298</v>
      </c>
      <c r="P63" s="11">
        <v>0.162757078445427</v>
      </c>
      <c r="Q63" s="10">
        <f t="shared" si="1"/>
        <v>1</v>
      </c>
      <c r="R63" s="10">
        <f t="shared" si="2"/>
        <v>3317.5553768496029</v>
      </c>
      <c r="T63" s="10">
        <f>I63 - VLOOKUP($C63,'problem set'!$E$2:$N$79,10,0)</f>
        <v>0</v>
      </c>
      <c r="U63" s="10">
        <f>VLOOKUP($C63,'Resultados anteriores'!$C$3:$K$80,4,FALSE)</f>
        <v>0</v>
      </c>
      <c r="V63" s="10">
        <f>H63-VLOOKUP($C63,'problem set'!$E$2:$N$79,9,0)</f>
        <v>-18.470317507290417</v>
      </c>
      <c r="W63" s="10">
        <f>VLOOKUP($C63,'Resultados anteriores'!$C$3:$K$80,5,FALSE)</f>
        <v>18.470317510000001</v>
      </c>
      <c r="X63" s="11">
        <f>VLOOKUP($C63,'Resultados anteriores'!$C$3:$K$80,6,FALSE)</f>
        <v>0</v>
      </c>
      <c r="Y63" s="11">
        <f>VLOOKUP($C63,'Resultados anteriores'!$C$3:$K$80,7,FALSE)</f>
        <v>0.05</v>
      </c>
      <c r="Z63" s="10">
        <f>VLOOKUP($C63,'Resultados anteriores'!$C$3:$K$80,8,FALSE)</f>
        <v>0</v>
      </c>
      <c r="AA63" s="10">
        <f>VLOOKUP($C63,'Resultados anteriores'!$C$3:$K$80,9,FALSE)</f>
        <v>341.15262892021263</v>
      </c>
      <c r="AC63" s="10">
        <f>ABS(D63-I63)</f>
        <v>1</v>
      </c>
      <c r="AD63" s="10">
        <f>ABS(E63-H63)</f>
        <v>39.127906222696993</v>
      </c>
      <c r="AE63" s="11">
        <f>AC63/I63</f>
        <v>0.33333333333333331</v>
      </c>
      <c r="AF63" s="11">
        <f>AD63/H63</f>
        <v>0.116653319316285</v>
      </c>
      <c r="AG63" s="10">
        <f t="shared" si="3"/>
        <v>1</v>
      </c>
      <c r="AH63" s="10">
        <f t="shared" si="4"/>
        <v>1530.9930453721699</v>
      </c>
    </row>
    <row r="64" spans="1:34" x14ac:dyDescent="0.25">
      <c r="A64" s="2" t="s">
        <v>7</v>
      </c>
      <c r="B64" s="2">
        <v>120</v>
      </c>
      <c r="C64" s="2" t="str">
        <f t="shared" si="0"/>
        <v>small-10n-c80_120-d10_50 - 120</v>
      </c>
      <c r="D64" s="2">
        <v>3</v>
      </c>
      <c r="E64" s="2">
        <v>249.03228275624599</v>
      </c>
      <c r="F64" s="2">
        <v>285.88237890781801</v>
      </c>
      <c r="G64" s="2">
        <v>3</v>
      </c>
      <c r="H64" s="2">
        <f>VLOOKUP(C64,'Resultados anteriores'!$C$3:$E$80,3,FALSE)</f>
        <v>312.14133440000001</v>
      </c>
      <c r="I64" s="2">
        <f>VLOOKUP(C64,'Resultados anteriores'!$C$3:$E$80,2,FALSE)</f>
        <v>3</v>
      </c>
      <c r="K64" s="10">
        <f>D64 - VLOOKUP($C64,'problem set'!$E$2:$N$79,10,0)</f>
        <v>0</v>
      </c>
      <c r="L64" s="10">
        <v>0</v>
      </c>
      <c r="M64" s="10">
        <f>E64-VLOOKUP($C64,'problem set'!$E$2:$N$79,9,0)</f>
        <v>-36.8500961515727</v>
      </c>
      <c r="N64" s="10">
        <v>36.850096151571897</v>
      </c>
      <c r="O64" s="11">
        <v>0</v>
      </c>
      <c r="P64" s="11">
        <v>0.128899501579473</v>
      </c>
      <c r="Q64" s="10">
        <f t="shared" si="1"/>
        <v>0</v>
      </c>
      <c r="R64" s="10">
        <f t="shared" si="2"/>
        <v>1357.929586380094</v>
      </c>
      <c r="T64" s="10">
        <f>I64 - VLOOKUP($C64,'problem set'!$E$2:$N$79,10,0)</f>
        <v>0</v>
      </c>
      <c r="U64" s="10">
        <f>VLOOKUP($C64,'Resultados anteriores'!$C$3:$K$80,4,FALSE)</f>
        <v>0</v>
      </c>
      <c r="V64" s="10">
        <f>H64-VLOOKUP($C64,'problem set'!$E$2:$N$79,9,0)</f>
        <v>26.258955492181315</v>
      </c>
      <c r="W64" s="10">
        <f>VLOOKUP($C64,'Resultados anteriores'!$C$3:$K$80,5,FALSE)</f>
        <v>26.25895551</v>
      </c>
      <c r="X64" s="11">
        <f>VLOOKUP($C64,'Resultados anteriores'!$C$3:$K$80,6,FALSE)</f>
        <v>0</v>
      </c>
      <c r="Y64" s="11">
        <f>VLOOKUP($C64,'Resultados anteriores'!$C$3:$K$80,7,FALSE)</f>
        <v>0.09</v>
      </c>
      <c r="Z64" s="10">
        <f>VLOOKUP($C64,'Resultados anteriores'!$C$3:$K$80,8,FALSE)</f>
        <v>0</v>
      </c>
      <c r="AA64" s="10">
        <f>VLOOKUP($C64,'Resultados anteriores'!$C$3:$K$80,9,FALSE)</f>
        <v>689.53274447615934</v>
      </c>
      <c r="AC64" s="10">
        <f>ABS(D64-I64)</f>
        <v>0</v>
      </c>
      <c r="AD64" s="10">
        <f>ABS(E64-H64)</f>
        <v>63.109051643754015</v>
      </c>
      <c r="AE64" s="11">
        <f>AC64/I64</f>
        <v>0</v>
      </c>
      <c r="AF64" s="11">
        <f>AD64/H64</f>
        <v>0.20218101445956405</v>
      </c>
      <c r="AG64" s="10">
        <f t="shared" si="3"/>
        <v>0</v>
      </c>
      <c r="AH64" s="10">
        <f t="shared" si="4"/>
        <v>3982.7523993740115</v>
      </c>
    </row>
    <row r="65" spans="1:34" x14ac:dyDescent="0.25">
      <c r="A65" s="2" t="s">
        <v>8</v>
      </c>
      <c r="B65" s="2">
        <v>50</v>
      </c>
      <c r="C65" s="2" t="str">
        <f t="shared" si="0"/>
        <v>small-10n-c50_60-d10_50 - 50</v>
      </c>
      <c r="D65" s="2">
        <v>5</v>
      </c>
      <c r="E65" s="2">
        <v>669.58615954652998</v>
      </c>
      <c r="F65" s="2">
        <v>716.09821438292499</v>
      </c>
      <c r="G65" s="2">
        <v>5</v>
      </c>
      <c r="H65" s="2">
        <f>VLOOKUP(C65,'Resultados anteriores'!$C$3:$E$80,3,FALSE)</f>
        <v>687.62261860000001</v>
      </c>
      <c r="I65" s="2">
        <f>VLOOKUP(C65,'Resultados anteriores'!$C$3:$E$80,2,FALSE)</f>
        <v>5</v>
      </c>
      <c r="K65" s="10">
        <f>D65 - VLOOKUP($C65,'problem set'!$E$2:$N$79,10,0)</f>
        <v>0</v>
      </c>
      <c r="L65" s="10">
        <v>0</v>
      </c>
      <c r="M65" s="10">
        <f>E65-VLOOKUP($C65,'problem set'!$E$2:$N$79,9,0)</f>
        <v>-46.512054836395805</v>
      </c>
      <c r="N65" s="10">
        <v>46.512054836395201</v>
      </c>
      <c r="O65" s="11">
        <v>0</v>
      </c>
      <c r="P65" s="11">
        <v>6.4952060907560602E-2</v>
      </c>
      <c r="Q65" s="10">
        <f t="shared" si="1"/>
        <v>0</v>
      </c>
      <c r="R65" s="10">
        <f t="shared" si="2"/>
        <v>2163.3712451038341</v>
      </c>
      <c r="T65" s="10">
        <f>I65 - VLOOKUP($C65,'problem set'!$E$2:$N$79,10,0)</f>
        <v>0</v>
      </c>
      <c r="U65" s="10">
        <f>VLOOKUP($C65,'Resultados anteriores'!$C$3:$K$80,4,FALSE)</f>
        <v>0</v>
      </c>
      <c r="V65" s="10">
        <f>H65-VLOOKUP($C65,'problem set'!$E$2:$N$79,9,0)</f>
        <v>-28.47559578292578</v>
      </c>
      <c r="W65" s="10">
        <f>VLOOKUP($C65,'Resultados anteriores'!$C$3:$K$80,5,FALSE)</f>
        <v>28.475595810000002</v>
      </c>
      <c r="X65" s="11">
        <f>VLOOKUP($C65,'Resultados anteriores'!$C$3:$K$80,6,FALSE)</f>
        <v>0</v>
      </c>
      <c r="Y65" s="11">
        <f>VLOOKUP($C65,'Resultados anteriores'!$C$3:$K$80,7,FALSE)</f>
        <v>0.04</v>
      </c>
      <c r="Z65" s="10">
        <f>VLOOKUP($C65,'Resultados anteriores'!$C$3:$K$80,8,FALSE)</f>
        <v>0</v>
      </c>
      <c r="AA65" s="10">
        <f>VLOOKUP($C65,'Resultados anteriores'!$C$3:$K$80,9,FALSE)</f>
        <v>810.85955673448962</v>
      </c>
      <c r="AC65" s="10">
        <f>ABS(D65-I65)</f>
        <v>0</v>
      </c>
      <c r="AD65" s="10">
        <f>ABS(E65-H65)</f>
        <v>18.036459053470026</v>
      </c>
      <c r="AE65" s="11">
        <f>AC65/I65</f>
        <v>0</v>
      </c>
      <c r="AF65" s="11">
        <f>AD65/H65</f>
        <v>2.6230171267769324E-2</v>
      </c>
      <c r="AG65" s="10">
        <f t="shared" si="3"/>
        <v>0</v>
      </c>
      <c r="AH65" s="10">
        <f t="shared" si="4"/>
        <v>325.31385518750085</v>
      </c>
    </row>
    <row r="66" spans="1:34" x14ac:dyDescent="0.25">
      <c r="A66" s="2" t="s">
        <v>8</v>
      </c>
      <c r="B66" s="2">
        <v>52</v>
      </c>
      <c r="C66" s="2" t="str">
        <f t="shared" si="0"/>
        <v>small-10n-c50_60-d10_50 - 52</v>
      </c>
      <c r="D66" s="2">
        <v>5</v>
      </c>
      <c r="E66" s="2">
        <v>669.58615954652998</v>
      </c>
      <c r="F66" s="2">
        <v>633.29265009125004</v>
      </c>
      <c r="G66" s="2">
        <v>4</v>
      </c>
      <c r="H66" s="2">
        <f>VLOOKUP(C66,'Resultados anteriores'!$C$3:$E$80,3,FALSE)</f>
        <v>687.62261860000001</v>
      </c>
      <c r="I66" s="2">
        <f>VLOOKUP(C66,'Resultados anteriores'!$C$3:$E$80,2,FALSE)</f>
        <v>5</v>
      </c>
      <c r="K66" s="10">
        <f>D66 - VLOOKUP($C66,'problem set'!$E$2:$N$79,10,0)</f>
        <v>1</v>
      </c>
      <c r="L66" s="10">
        <v>1</v>
      </c>
      <c r="M66" s="10">
        <f>E66-VLOOKUP($C66,'problem set'!$E$2:$N$79,9,0)</f>
        <v>36.29350945527915</v>
      </c>
      <c r="N66" s="10">
        <v>36.293509455279697</v>
      </c>
      <c r="O66" s="11">
        <v>0.25</v>
      </c>
      <c r="P66" s="11">
        <v>5.7309222600404698E-2</v>
      </c>
      <c r="Q66" s="10">
        <f t="shared" si="1"/>
        <v>1</v>
      </c>
      <c r="R66" s="10">
        <f t="shared" si="2"/>
        <v>1317.2188285804768</v>
      </c>
      <c r="T66" s="10">
        <f>I66 - VLOOKUP($C66,'problem set'!$E$2:$N$79,10,0)</f>
        <v>1</v>
      </c>
      <c r="U66" s="10">
        <f>VLOOKUP($C66,'Resultados anteriores'!$C$3:$K$80,4,FALSE)</f>
        <v>1</v>
      </c>
      <c r="V66" s="10">
        <f>H66-VLOOKUP($C66,'problem set'!$E$2:$N$79,9,0)</f>
        <v>54.329968508749175</v>
      </c>
      <c r="W66" s="10">
        <f>VLOOKUP($C66,'Resultados anteriores'!$C$3:$K$80,5,FALSE)</f>
        <v>54.329968479999998</v>
      </c>
      <c r="X66" s="11">
        <f>VLOOKUP($C66,'Resultados anteriores'!$C$3:$K$80,6,FALSE)</f>
        <v>0.25</v>
      </c>
      <c r="Y66" s="11">
        <f>VLOOKUP($C66,'Resultados anteriores'!$C$3:$K$80,7,FALSE)</f>
        <v>0.09</v>
      </c>
      <c r="Z66" s="10">
        <f>VLOOKUP($C66,'Resultados anteriores'!$C$3:$K$80,8,FALSE)</f>
        <v>1</v>
      </c>
      <c r="AA66" s="10">
        <f>VLOOKUP($C66,'Resultados anteriores'!$C$3:$K$80,9,FALSE)</f>
        <v>2951.7454750377933</v>
      </c>
      <c r="AC66" s="10">
        <f>ABS(D66-I66)</f>
        <v>0</v>
      </c>
      <c r="AD66" s="10">
        <f>ABS(E66-H66)</f>
        <v>18.036459053470026</v>
      </c>
      <c r="AE66" s="11">
        <f>AC66/I66</f>
        <v>0</v>
      </c>
      <c r="AF66" s="11">
        <f>AD66/H66</f>
        <v>2.6230171267769324E-2</v>
      </c>
      <c r="AG66" s="10">
        <f t="shared" si="3"/>
        <v>0</v>
      </c>
      <c r="AH66" s="10">
        <f t="shared" si="4"/>
        <v>325.31385518750085</v>
      </c>
    </row>
    <row r="67" spans="1:34" x14ac:dyDescent="0.25">
      <c r="A67" s="2" t="s">
        <v>8</v>
      </c>
      <c r="B67" s="2">
        <v>54</v>
      </c>
      <c r="C67" s="2" t="str">
        <f t="shared" si="0"/>
        <v>small-10n-c50_60-d10_50 - 54</v>
      </c>
      <c r="D67" s="2">
        <v>5</v>
      </c>
      <c r="E67" s="2">
        <v>669.58615954652998</v>
      </c>
      <c r="F67" s="2">
        <v>558.78835957785896</v>
      </c>
      <c r="G67" s="2">
        <v>4</v>
      </c>
      <c r="H67" s="2">
        <f>VLOOKUP(C67,'Resultados anteriores'!$C$3:$E$80,3,FALSE)</f>
        <v>687.62261860000001</v>
      </c>
      <c r="I67" s="2">
        <f>VLOOKUP(C67,'Resultados anteriores'!$C$3:$E$80,2,FALSE)</f>
        <v>5</v>
      </c>
      <c r="K67" s="10">
        <f>D67 - VLOOKUP($C67,'problem set'!$E$2:$N$79,10,0)</f>
        <v>1</v>
      </c>
      <c r="L67" s="10">
        <v>1</v>
      </c>
      <c r="M67" s="10">
        <f>E67-VLOOKUP($C67,'problem set'!$E$2:$N$79,9,0)</f>
        <v>110.79779996867012</v>
      </c>
      <c r="N67" s="10">
        <v>110.79779996867001</v>
      </c>
      <c r="O67" s="11">
        <v>0.25</v>
      </c>
      <c r="P67" s="11">
        <v>0.198282226301874</v>
      </c>
      <c r="Q67" s="10">
        <f t="shared" si="1"/>
        <v>1</v>
      </c>
      <c r="R67" s="10">
        <f t="shared" si="2"/>
        <v>12276.152477897411</v>
      </c>
      <c r="T67" s="10">
        <f>I67 - VLOOKUP($C67,'problem set'!$E$2:$N$79,10,0)</f>
        <v>1</v>
      </c>
      <c r="U67" s="10">
        <f>VLOOKUP($C67,'Resultados anteriores'!$C$3:$K$80,4,FALSE)</f>
        <v>1</v>
      </c>
      <c r="V67" s="10">
        <f>H67-VLOOKUP($C67,'problem set'!$E$2:$N$79,9,0)</f>
        <v>128.83425902214015</v>
      </c>
      <c r="W67" s="10">
        <f>VLOOKUP($C67,'Resultados anteriores'!$C$3:$K$80,5,FALSE)</f>
        <v>128.834259</v>
      </c>
      <c r="X67" s="11">
        <f>VLOOKUP($C67,'Resultados anteriores'!$C$3:$K$80,6,FALSE)</f>
        <v>0.25</v>
      </c>
      <c r="Y67" s="11">
        <f>VLOOKUP($C67,'Resultados anteriores'!$C$3:$K$80,7,FALSE)</f>
        <v>0.23</v>
      </c>
      <c r="Z67" s="10">
        <f>VLOOKUP($C67,'Resultados anteriores'!$C$3:$K$80,8,FALSE)</f>
        <v>1</v>
      </c>
      <c r="AA67" s="10">
        <f>VLOOKUP($C67,'Resultados anteriores'!$C$3:$K$80,9,FALSE)</f>
        <v>16598.266292079083</v>
      </c>
      <c r="AC67" s="10">
        <f>ABS(D67-I67)</f>
        <v>0</v>
      </c>
      <c r="AD67" s="10">
        <f>ABS(E67-H67)</f>
        <v>18.036459053470026</v>
      </c>
      <c r="AE67" s="11">
        <f>AC67/I67</f>
        <v>0</v>
      </c>
      <c r="AF67" s="11">
        <f>AD67/H67</f>
        <v>2.6230171267769324E-2</v>
      </c>
      <c r="AG67" s="10">
        <f t="shared" si="3"/>
        <v>0</v>
      </c>
      <c r="AH67" s="10">
        <f t="shared" si="4"/>
        <v>325.31385518750085</v>
      </c>
    </row>
    <row r="68" spans="1:34" x14ac:dyDescent="0.25">
      <c r="A68" s="2" t="s">
        <v>8</v>
      </c>
      <c r="B68" s="2">
        <v>56</v>
      </c>
      <c r="C68" s="2" t="str">
        <f t="shared" ref="C68:C80" si="5">A68&amp;" - "&amp;B68</f>
        <v>small-10n-c50_60-d10_50 - 56</v>
      </c>
      <c r="D68" s="2">
        <v>4</v>
      </c>
      <c r="E68" s="2">
        <v>612.22190326746295</v>
      </c>
      <c r="F68" s="2">
        <v>784.14447046472696</v>
      </c>
      <c r="G68" s="2">
        <v>4</v>
      </c>
      <c r="H68" s="2">
        <f>VLOOKUP(C68,'Resultados anteriores'!$C$3:$E$80,3,FALSE)</f>
        <v>688.49885900000004</v>
      </c>
      <c r="I68" s="2">
        <f>VLOOKUP(C68,'Resultados anteriores'!$C$3:$E$80,2,FALSE)</f>
        <v>4</v>
      </c>
      <c r="K68" s="10">
        <f>D68 - VLOOKUP($C68,'problem set'!$E$2:$N$79,10,0)</f>
        <v>0</v>
      </c>
      <c r="L68" s="10">
        <v>0</v>
      </c>
      <c r="M68" s="10">
        <f>E68-VLOOKUP($C68,'problem set'!$E$2:$N$79,9,0)</f>
        <v>-171.92256719726436</v>
      </c>
      <c r="N68" s="10">
        <v>171.92256719726299</v>
      </c>
      <c r="O68" s="11">
        <v>0</v>
      </c>
      <c r="P68" s="11">
        <v>0.21924858705612299</v>
      </c>
      <c r="Q68" s="10">
        <f t="shared" ref="Q68:Q80" si="6">POWER(L68,2)</f>
        <v>0</v>
      </c>
      <c r="R68" s="10">
        <f t="shared" ref="R68:R80" si="7">POWER(N68,2)</f>
        <v>29557.369111697408</v>
      </c>
      <c r="T68" s="10">
        <f>I68 - VLOOKUP($C68,'problem set'!$E$2:$N$79,10,0)</f>
        <v>0</v>
      </c>
      <c r="U68" s="10">
        <f>VLOOKUP($C68,'Resultados anteriores'!$C$3:$K$80,4,FALSE)</f>
        <v>0</v>
      </c>
      <c r="V68" s="10">
        <f>H68-VLOOKUP($C68,'problem set'!$E$2:$N$79,9,0)</f>
        <v>-95.645611464727267</v>
      </c>
      <c r="W68" s="10">
        <f>VLOOKUP($C68,'Resultados anteriores'!$C$3:$K$80,5,FALSE)</f>
        <v>95.645611419999994</v>
      </c>
      <c r="X68" s="11">
        <f>VLOOKUP($C68,'Resultados anteriores'!$C$3:$K$80,6,FALSE)</f>
        <v>0</v>
      </c>
      <c r="Y68" s="11">
        <f>VLOOKUP($C68,'Resultados anteriores'!$C$3:$K$80,7,FALSE)</f>
        <v>0.12</v>
      </c>
      <c r="Z68" s="10">
        <f>VLOOKUP($C68,'Resultados anteriores'!$C$3:$K$80,8,FALSE)</f>
        <v>0</v>
      </c>
      <c r="AA68" s="10">
        <f>VLOOKUP($C68,'Resultados anteriores'!$C$3:$K$80,9,FALSE)</f>
        <v>9148.0829839056332</v>
      </c>
      <c r="AC68" s="10">
        <f>ABS(D68-I68)</f>
        <v>0</v>
      </c>
      <c r="AD68" s="10">
        <f>ABS(E68-H68)</f>
        <v>76.27695573253709</v>
      </c>
      <c r="AE68" s="11">
        <f>AC68/I68</f>
        <v>0</v>
      </c>
      <c r="AF68" s="11">
        <f>AD68/H68</f>
        <v>0.11078733789526453</v>
      </c>
      <c r="AG68" s="10">
        <f t="shared" ref="AG68:AG80" si="8">POWER(AC68,2)</f>
        <v>0</v>
      </c>
      <c r="AH68" s="10">
        <f t="shared" ref="AH68:AH80" si="9">POWER(AD68,2)</f>
        <v>5818.1739758234226</v>
      </c>
    </row>
    <row r="69" spans="1:34" x14ac:dyDescent="0.25">
      <c r="A69" s="2" t="s">
        <v>8</v>
      </c>
      <c r="B69" s="2">
        <v>58</v>
      </c>
      <c r="C69" s="2" t="str">
        <f t="shared" si="5"/>
        <v>small-10n-c50_60-d10_50 - 58</v>
      </c>
      <c r="D69" s="2">
        <v>4</v>
      </c>
      <c r="E69" s="2">
        <v>612.22190326746295</v>
      </c>
      <c r="F69" s="2">
        <v>719.539221915236</v>
      </c>
      <c r="G69" s="2">
        <v>4</v>
      </c>
      <c r="H69" s="2">
        <f>VLOOKUP(C69,'Resultados anteriores'!$C$3:$E$80,3,FALSE)</f>
        <v>697.83061210000005</v>
      </c>
      <c r="I69" s="2">
        <f>VLOOKUP(C69,'Resultados anteriores'!$C$3:$E$80,2,FALSE)</f>
        <v>4</v>
      </c>
      <c r="K69" s="10">
        <f>D69 - VLOOKUP($C69,'problem set'!$E$2:$N$79,10,0)</f>
        <v>0</v>
      </c>
      <c r="L69" s="10">
        <v>0</v>
      </c>
      <c r="M69" s="10">
        <f>E69-VLOOKUP($C69,'problem set'!$E$2:$N$79,9,0)</f>
        <v>-107.31731864777396</v>
      </c>
      <c r="N69" s="10">
        <v>107.31731864777301</v>
      </c>
      <c r="O69" s="11">
        <v>0</v>
      </c>
      <c r="P69" s="11">
        <v>0.14914728117547299</v>
      </c>
      <c r="Q69" s="10">
        <f t="shared" si="6"/>
        <v>0</v>
      </c>
      <c r="R69" s="10">
        <f t="shared" si="7"/>
        <v>11517.006881747648</v>
      </c>
      <c r="T69" s="10">
        <f>I69 - VLOOKUP($C69,'problem set'!$E$2:$N$79,10,0)</f>
        <v>0</v>
      </c>
      <c r="U69" s="10">
        <f>VLOOKUP($C69,'Resultados anteriores'!$C$3:$K$80,4,FALSE)</f>
        <v>0</v>
      </c>
      <c r="V69" s="10">
        <f>H69-VLOOKUP($C69,'problem set'!$E$2:$N$79,9,0)</f>
        <v>-21.708609815236855</v>
      </c>
      <c r="W69" s="10">
        <f>VLOOKUP($C69,'Resultados anteriores'!$C$3:$K$80,5,FALSE)</f>
        <v>21.708609790000001</v>
      </c>
      <c r="X69" s="11">
        <f>VLOOKUP($C69,'Resultados anteriores'!$C$3:$K$80,6,FALSE)</f>
        <v>0</v>
      </c>
      <c r="Y69" s="11">
        <f>VLOOKUP($C69,'Resultados anteriores'!$C$3:$K$80,7,FALSE)</f>
        <v>0.03</v>
      </c>
      <c r="Z69" s="10">
        <f>VLOOKUP($C69,'Resultados anteriores'!$C$3:$K$80,8,FALSE)</f>
        <v>0</v>
      </c>
      <c r="AA69" s="10">
        <f>VLOOKUP($C69,'Resultados anteriores'!$C$3:$K$80,9,FALSE)</f>
        <v>471.26373901448386</v>
      </c>
      <c r="AC69" s="10">
        <f>ABS(D69-I69)</f>
        <v>0</v>
      </c>
      <c r="AD69" s="10">
        <f>ABS(E69-H69)</f>
        <v>85.608708832537104</v>
      </c>
      <c r="AE69" s="11">
        <f>AC69/I69</f>
        <v>0</v>
      </c>
      <c r="AF69" s="11">
        <f>AD69/H69</f>
        <v>0.12267835108997664</v>
      </c>
      <c r="AG69" s="10">
        <f t="shared" si="8"/>
        <v>0</v>
      </c>
      <c r="AH69" s="10">
        <f t="shared" si="9"/>
        <v>7328.8510279741167</v>
      </c>
    </row>
    <row r="70" spans="1:34" x14ac:dyDescent="0.25">
      <c r="A70" s="2" t="s">
        <v>8</v>
      </c>
      <c r="B70" s="2">
        <v>60</v>
      </c>
      <c r="C70" s="2" t="str">
        <f t="shared" si="5"/>
        <v>small-10n-c50_60-d10_50 - 60</v>
      </c>
      <c r="D70" s="2">
        <v>4</v>
      </c>
      <c r="E70" s="2">
        <v>612.22190326746295</v>
      </c>
      <c r="F70" s="2">
        <v>672.87291848702102</v>
      </c>
      <c r="G70" s="2">
        <v>4</v>
      </c>
      <c r="H70" s="2">
        <f>VLOOKUP(C70,'Resultados anteriores'!$C$3:$E$80,3,FALSE)</f>
        <v>672.87291849999997</v>
      </c>
      <c r="I70" s="2">
        <f>VLOOKUP(C70,'Resultados anteriores'!$C$3:$E$80,2,FALSE)</f>
        <v>4</v>
      </c>
      <c r="K70" s="10">
        <f>D70 - VLOOKUP($C70,'problem set'!$E$2:$N$79,10,0)</f>
        <v>0</v>
      </c>
      <c r="L70" s="10">
        <v>0</v>
      </c>
      <c r="M70" s="10">
        <f>E70-VLOOKUP($C70,'problem set'!$E$2:$N$79,9,0)</f>
        <v>-60.651015219558076</v>
      </c>
      <c r="N70" s="10">
        <v>60.651015219557102</v>
      </c>
      <c r="O70" s="11">
        <v>0</v>
      </c>
      <c r="P70" s="11">
        <v>9.0137399727623399E-2</v>
      </c>
      <c r="Q70" s="10">
        <f t="shared" si="6"/>
        <v>0</v>
      </c>
      <c r="R70" s="10">
        <f t="shared" si="7"/>
        <v>3678.5456471629473</v>
      </c>
      <c r="T70" s="10">
        <f>I70 - VLOOKUP($C70,'problem set'!$E$2:$N$79,10,0)</f>
        <v>0</v>
      </c>
      <c r="U70" s="10">
        <f>VLOOKUP($C70,'Resultados anteriores'!$C$3:$K$80,4,FALSE)</f>
        <v>0</v>
      </c>
      <c r="V70" s="10">
        <f>H70-VLOOKUP($C70,'problem set'!$E$2:$N$79,9,0)</f>
        <v>1.2978944141650572E-8</v>
      </c>
      <c r="W70" s="10">
        <f>VLOOKUP($C70,'Resultados anteriores'!$C$3:$K$80,5,FALSE)</f>
        <v>1.1399999999999999E-13</v>
      </c>
      <c r="X70" s="11">
        <f>VLOOKUP($C70,'Resultados anteriores'!$C$3:$K$80,6,FALSE)</f>
        <v>0</v>
      </c>
      <c r="Y70" s="11">
        <f>VLOOKUP($C70,'Resultados anteriores'!$C$3:$K$80,7,FALSE)</f>
        <v>0</v>
      </c>
      <c r="Z70" s="10">
        <f>VLOOKUP($C70,'Resultados anteriores'!$C$3:$K$80,8,FALSE)</f>
        <v>0</v>
      </c>
      <c r="AA70" s="10">
        <f>VLOOKUP($C70,'Resultados anteriores'!$C$3:$K$80,9,FALSE)</f>
        <v>1.2995999999999998E-26</v>
      </c>
      <c r="AC70" s="10">
        <f>ABS(D70-I70)</f>
        <v>0</v>
      </c>
      <c r="AD70" s="10">
        <f>ABS(E70-H70)</f>
        <v>60.65101523253702</v>
      </c>
      <c r="AE70" s="11">
        <f>AC70/I70</f>
        <v>0</v>
      </c>
      <c r="AF70" s="11">
        <f>AD70/H70</f>
        <v>9.0137399745174943E-2</v>
      </c>
      <c r="AG70" s="10">
        <f t="shared" si="8"/>
        <v>0</v>
      </c>
      <c r="AH70" s="10">
        <f t="shared" si="9"/>
        <v>3678.5456487374377</v>
      </c>
    </row>
    <row r="71" spans="1:34" x14ac:dyDescent="0.25">
      <c r="A71" s="2" t="s">
        <v>9</v>
      </c>
      <c r="B71" s="2">
        <v>50</v>
      </c>
      <c r="C71" s="2" t="str">
        <f t="shared" si="5"/>
        <v>small-10n-c50_70-d10_50 - 50</v>
      </c>
      <c r="D71" s="2">
        <v>6</v>
      </c>
      <c r="E71" s="2">
        <v>922.314679530935</v>
      </c>
      <c r="F71" s="2">
        <v>1090.12916130247</v>
      </c>
      <c r="G71" s="2">
        <v>6</v>
      </c>
      <c r="H71" s="2">
        <f>VLOOKUP(C71,'Resultados anteriores'!$C$3:$E$80,3,FALSE)</f>
        <v>1090.18767</v>
      </c>
      <c r="I71" s="2">
        <f>VLOOKUP(C71,'Resultados anteriores'!$C$3:$E$80,2,FALSE)</f>
        <v>6</v>
      </c>
      <c r="K71" s="10">
        <f>D71 - VLOOKUP($C71,'problem set'!$E$2:$N$79,10,0)</f>
        <v>0</v>
      </c>
      <c r="L71" s="10">
        <v>0</v>
      </c>
      <c r="M71" s="10">
        <f>E71-VLOOKUP($C71,'problem set'!$E$2:$N$79,9,0)</f>
        <v>-167.81448177153504</v>
      </c>
      <c r="N71" s="10">
        <v>167.81448177153399</v>
      </c>
      <c r="O71" s="11">
        <v>0</v>
      </c>
      <c r="P71" s="11">
        <v>0.15393999878971301</v>
      </c>
      <c r="Q71" s="10">
        <f t="shared" si="6"/>
        <v>0</v>
      </c>
      <c r="R71" s="10">
        <f t="shared" si="7"/>
        <v>28161.700292248515</v>
      </c>
      <c r="T71" s="10">
        <f>I71 - VLOOKUP($C71,'problem set'!$E$2:$N$79,10,0)</f>
        <v>0</v>
      </c>
      <c r="U71" s="10">
        <f>VLOOKUP($C71,'Resultados anteriores'!$C$3:$K$80,4,FALSE)</f>
        <v>0</v>
      </c>
      <c r="V71" s="10">
        <f>H71-VLOOKUP($C71,'problem set'!$E$2:$N$79,9,0)</f>
        <v>5.850869752998733E-2</v>
      </c>
      <c r="W71" s="10">
        <f>VLOOKUP($C71,'Resultados anteriores'!$C$3:$K$80,5,FALSE)</f>
        <v>5.8508258E-2</v>
      </c>
      <c r="X71" s="11">
        <f>VLOOKUP($C71,'Resultados anteriores'!$C$3:$K$80,6,FALSE)</f>
        <v>0</v>
      </c>
      <c r="Y71" s="11">
        <f>VLOOKUP($C71,'Resultados anteriores'!$C$3:$K$80,7,FALSE)</f>
        <v>0</v>
      </c>
      <c r="Z71" s="10">
        <f>VLOOKUP($C71,'Resultados anteriores'!$C$3:$K$80,8,FALSE)</f>
        <v>0</v>
      </c>
      <c r="AA71" s="10">
        <f>VLOOKUP($C71,'Resultados anteriores'!$C$3:$K$80,9,FALSE)</f>
        <v>3.423216254194564E-3</v>
      </c>
      <c r="AC71" s="10">
        <f>ABS(D71-I71)</f>
        <v>0</v>
      </c>
      <c r="AD71" s="10">
        <f>ABS(E71-H71)</f>
        <v>167.87299046906503</v>
      </c>
      <c r="AE71" s="11">
        <f>AC71/I71</f>
        <v>0</v>
      </c>
      <c r="AF71" s="11">
        <f>AD71/H71</f>
        <v>0.15398540553028364</v>
      </c>
      <c r="AG71" s="10">
        <f t="shared" si="8"/>
        <v>0</v>
      </c>
      <c r="AH71" s="10">
        <f t="shared" si="9"/>
        <v>28181.340929026799</v>
      </c>
    </row>
    <row r="72" spans="1:34" x14ac:dyDescent="0.25">
      <c r="A72" s="2" t="s">
        <v>9</v>
      </c>
      <c r="B72" s="2">
        <v>55</v>
      </c>
      <c r="C72" s="2" t="str">
        <f t="shared" si="5"/>
        <v>small-10n-c50_70-d10_50 - 55</v>
      </c>
      <c r="D72" s="2">
        <v>5</v>
      </c>
      <c r="E72" s="2">
        <v>733.977080549005</v>
      </c>
      <c r="F72" s="2">
        <v>945.01187907423696</v>
      </c>
      <c r="G72" s="2">
        <v>5</v>
      </c>
      <c r="H72" s="2">
        <f>VLOOKUP(C72,'Resultados anteriores'!$C$3:$E$80,3,FALSE)</f>
        <v>966.36362659999998</v>
      </c>
      <c r="I72" s="2">
        <f>VLOOKUP(C72,'Resultados anteriores'!$C$3:$E$80,2,FALSE)</f>
        <v>5</v>
      </c>
      <c r="K72" s="10">
        <f>D72 - VLOOKUP($C72,'problem set'!$E$2:$N$79,10,0)</f>
        <v>0</v>
      </c>
      <c r="L72" s="10">
        <v>0</v>
      </c>
      <c r="M72" s="10">
        <f>E72-VLOOKUP($C72,'problem set'!$E$2:$N$79,9,0)</f>
        <v>-211.03479852523196</v>
      </c>
      <c r="N72" s="10">
        <v>211.034798525231</v>
      </c>
      <c r="O72" s="11">
        <v>0</v>
      </c>
      <c r="P72" s="11">
        <v>0.223314439953884</v>
      </c>
      <c r="Q72" s="10">
        <f t="shared" si="6"/>
        <v>0</v>
      </c>
      <c r="R72" s="10">
        <f t="shared" si="7"/>
        <v>44535.686188584841</v>
      </c>
      <c r="T72" s="10">
        <f>I72 - VLOOKUP($C72,'problem set'!$E$2:$N$79,10,0)</f>
        <v>0</v>
      </c>
      <c r="U72" s="10">
        <f>VLOOKUP($C72,'Resultados anteriores'!$C$3:$K$80,4,FALSE)</f>
        <v>0</v>
      </c>
      <c r="V72" s="10">
        <f>H72-VLOOKUP($C72,'problem set'!$E$2:$N$79,9,0)</f>
        <v>21.351747525763017</v>
      </c>
      <c r="W72" s="10">
        <f>VLOOKUP($C72,'Resultados anteriores'!$C$3:$K$80,5,FALSE)</f>
        <v>21.351747549999999</v>
      </c>
      <c r="X72" s="11">
        <f>VLOOKUP($C72,'Resultados anteriores'!$C$3:$K$80,6,FALSE)</f>
        <v>0</v>
      </c>
      <c r="Y72" s="11">
        <f>VLOOKUP($C72,'Resultados anteriores'!$C$3:$K$80,7,FALSE)</f>
        <v>0.02</v>
      </c>
      <c r="Z72" s="10">
        <f>VLOOKUP($C72,'Resultados anteriores'!$C$3:$K$80,8,FALSE)</f>
        <v>0</v>
      </c>
      <c r="AA72" s="10">
        <f>VLOOKUP($C72,'Resultados anteriores'!$C$3:$K$80,9,FALSE)</f>
        <v>455.89712343893098</v>
      </c>
      <c r="AC72" s="10">
        <f>ABS(D72-I72)</f>
        <v>0</v>
      </c>
      <c r="AD72" s="10">
        <f>ABS(E72-H72)</f>
        <v>232.38654605099498</v>
      </c>
      <c r="AE72" s="11">
        <f>AC72/I72</f>
        <v>0</v>
      </c>
      <c r="AF72" s="11">
        <f>AD72/H72</f>
        <v>0.24047526174863482</v>
      </c>
      <c r="AG72" s="10">
        <f t="shared" si="8"/>
        <v>0</v>
      </c>
      <c r="AH72" s="10">
        <f t="shared" si="9"/>
        <v>54003.506785511214</v>
      </c>
    </row>
    <row r="73" spans="1:34" x14ac:dyDescent="0.25">
      <c r="A73" s="2" t="s">
        <v>9</v>
      </c>
      <c r="B73" s="2">
        <v>60</v>
      </c>
      <c r="C73" s="2" t="str">
        <f t="shared" si="5"/>
        <v>small-10n-c50_70-d10_50 - 60</v>
      </c>
      <c r="D73" s="2">
        <v>4</v>
      </c>
      <c r="E73" s="2">
        <v>651.90134837204903</v>
      </c>
      <c r="F73" s="2">
        <v>693.17148641670997</v>
      </c>
      <c r="G73" s="2">
        <v>4</v>
      </c>
      <c r="H73" s="2">
        <f>VLOOKUP(C73,'Resultados anteriores'!$C$3:$E$80,3,FALSE)</f>
        <v>651.90134839999996</v>
      </c>
      <c r="I73" s="2">
        <f>VLOOKUP(C73,'Resultados anteriores'!$C$3:$E$80,2,FALSE)</f>
        <v>4</v>
      </c>
      <c r="K73" s="10">
        <f>D73 - VLOOKUP($C73,'problem set'!$E$2:$N$79,10,0)</f>
        <v>0</v>
      </c>
      <c r="L73" s="10">
        <v>0</v>
      </c>
      <c r="M73" s="10">
        <f>E73-VLOOKUP($C73,'problem set'!$E$2:$N$79,9,0)</f>
        <v>-41.270138044661508</v>
      </c>
      <c r="N73" s="10">
        <v>41.2701380446615</v>
      </c>
      <c r="O73" s="11">
        <v>0</v>
      </c>
      <c r="P73" s="11">
        <v>5.9538135733199098E-2</v>
      </c>
      <c r="Q73" s="10">
        <f t="shared" si="6"/>
        <v>0</v>
      </c>
      <c r="R73" s="10">
        <f t="shared" si="7"/>
        <v>1703.2242942254165</v>
      </c>
      <c r="T73" s="10">
        <f>I73 - VLOOKUP($C73,'problem set'!$E$2:$N$79,10,0)</f>
        <v>0</v>
      </c>
      <c r="U73" s="10">
        <f>VLOOKUP($C73,'Resultados anteriores'!$C$3:$K$80,4,FALSE)</f>
        <v>0</v>
      </c>
      <c r="V73" s="10">
        <f>H73-VLOOKUP($C73,'problem set'!$E$2:$N$79,9,0)</f>
        <v>-41.270138016710575</v>
      </c>
      <c r="W73" s="10">
        <f>VLOOKUP($C73,'Resultados anteriores'!$C$3:$K$80,5,FALSE)</f>
        <v>41.270138039999999</v>
      </c>
      <c r="X73" s="11">
        <f>VLOOKUP($C73,'Resultados anteriores'!$C$3:$K$80,6,FALSE)</f>
        <v>0</v>
      </c>
      <c r="Y73" s="11">
        <f>VLOOKUP($C73,'Resultados anteriores'!$C$3:$K$80,7,FALSE)</f>
        <v>0.06</v>
      </c>
      <c r="Z73" s="10">
        <f>VLOOKUP($C73,'Resultados anteriores'!$C$3:$K$80,8,FALSE)</f>
        <v>0</v>
      </c>
      <c r="AA73" s="10">
        <f>VLOOKUP($C73,'Resultados anteriores'!$C$3:$K$80,9,FALSE)</f>
        <v>1703.224293840655</v>
      </c>
      <c r="AC73" s="10">
        <f>ABS(D73-I73)</f>
        <v>0</v>
      </c>
      <c r="AD73" s="10">
        <f>ABS(E73-H73)</f>
        <v>2.7950932235398795E-8</v>
      </c>
      <c r="AE73" s="11">
        <f>AC73/I73</f>
        <v>0</v>
      </c>
      <c r="AF73" s="11">
        <f>AD73/H73</f>
        <v>4.2876015372571976E-11</v>
      </c>
      <c r="AG73" s="10">
        <f t="shared" si="8"/>
        <v>0</v>
      </c>
      <c r="AH73" s="10">
        <f t="shared" si="9"/>
        <v>7.812546128278555E-16</v>
      </c>
    </row>
    <row r="74" spans="1:34" x14ac:dyDescent="0.25">
      <c r="A74" s="2" t="s">
        <v>9</v>
      </c>
      <c r="B74" s="2">
        <v>65</v>
      </c>
      <c r="C74" s="2" t="str">
        <f t="shared" si="5"/>
        <v>small-10n-c50_70-d10_50 - 65</v>
      </c>
      <c r="D74" s="2">
        <v>4</v>
      </c>
      <c r="E74" s="2">
        <v>651.90134837204903</v>
      </c>
      <c r="F74" s="2">
        <v>708.42057415414104</v>
      </c>
      <c r="G74" s="2">
        <v>4</v>
      </c>
      <c r="H74" s="2">
        <f>VLOOKUP(C74,'Resultados anteriores'!$C$3:$E$80,3,FALSE)</f>
        <v>708.42057420000003</v>
      </c>
      <c r="I74" s="2">
        <f>VLOOKUP(C74,'Resultados anteriores'!$C$3:$E$80,2,FALSE)</f>
        <v>4</v>
      </c>
      <c r="K74" s="10">
        <f>D74 - VLOOKUP($C74,'problem set'!$E$2:$N$79,10,0)</f>
        <v>0</v>
      </c>
      <c r="L74" s="10">
        <v>0</v>
      </c>
      <c r="M74" s="10">
        <f>E74-VLOOKUP($C74,'problem set'!$E$2:$N$79,9,0)</f>
        <v>-56.519225782092462</v>
      </c>
      <c r="N74" s="10">
        <v>56.519225782092398</v>
      </c>
      <c r="O74" s="11">
        <v>0</v>
      </c>
      <c r="P74" s="11">
        <v>7.9782021928960403E-2</v>
      </c>
      <c r="Q74" s="10">
        <f t="shared" si="6"/>
        <v>0</v>
      </c>
      <c r="R74" s="10">
        <f t="shared" si="7"/>
        <v>3194.4228830071379</v>
      </c>
      <c r="T74" s="10">
        <f>I74 - VLOOKUP($C74,'problem set'!$E$2:$N$79,10,0)</f>
        <v>0</v>
      </c>
      <c r="U74" s="10">
        <f>VLOOKUP($C74,'Resultados anteriores'!$C$3:$K$80,4,FALSE)</f>
        <v>0</v>
      </c>
      <c r="V74" s="10">
        <f>H74-VLOOKUP($C74,'problem set'!$E$2:$N$79,9,0)</f>
        <v>4.5858541852794588E-8</v>
      </c>
      <c r="W74" s="10">
        <f>VLOOKUP($C74,'Resultados anteriores'!$C$3:$K$80,5,FALSE)</f>
        <v>0</v>
      </c>
      <c r="X74" s="11">
        <f>VLOOKUP($C74,'Resultados anteriores'!$C$3:$K$80,6,FALSE)</f>
        <v>0</v>
      </c>
      <c r="Y74" s="11">
        <f>VLOOKUP($C74,'Resultados anteriores'!$C$3:$K$80,7,FALSE)</f>
        <v>0</v>
      </c>
      <c r="Z74" s="10">
        <f>VLOOKUP($C74,'Resultados anteriores'!$C$3:$K$80,8,FALSE)</f>
        <v>0</v>
      </c>
      <c r="AA74" s="10">
        <f>VLOOKUP($C74,'Resultados anteriores'!$C$3:$K$80,9,FALSE)</f>
        <v>0</v>
      </c>
      <c r="AC74" s="10">
        <f>ABS(D74-I74)</f>
        <v>0</v>
      </c>
      <c r="AD74" s="10">
        <f>ABS(E74-H74)</f>
        <v>56.519225827951004</v>
      </c>
      <c r="AE74" s="11">
        <f>AC74/I74</f>
        <v>0</v>
      </c>
      <c r="AF74" s="11">
        <f>AD74/H74</f>
        <v>7.9782021988529364E-2</v>
      </c>
      <c r="AG74" s="10">
        <f t="shared" si="8"/>
        <v>0</v>
      </c>
      <c r="AH74" s="10">
        <f t="shared" si="9"/>
        <v>3194.4228881909239</v>
      </c>
    </row>
    <row r="75" spans="1:34" x14ac:dyDescent="0.25">
      <c r="A75" s="2" t="s">
        <v>9</v>
      </c>
      <c r="B75" s="2">
        <v>70</v>
      </c>
      <c r="C75" s="2" t="str">
        <f t="shared" si="5"/>
        <v>small-10n-c50_70-d10_50 - 70</v>
      </c>
      <c r="D75" s="2">
        <v>4</v>
      </c>
      <c r="E75" s="2">
        <v>651.90134837204903</v>
      </c>
      <c r="F75" s="2">
        <v>769.11234349959398</v>
      </c>
      <c r="G75" s="2">
        <v>4</v>
      </c>
      <c r="H75" s="2">
        <f>VLOOKUP(C75,'Resultados anteriores'!$C$3:$E$80,3,FALSE)</f>
        <v>781.09112010000001</v>
      </c>
      <c r="I75" s="2">
        <f>VLOOKUP(C75,'Resultados anteriores'!$C$3:$E$80,2,FALSE)</f>
        <v>4</v>
      </c>
      <c r="K75" s="10">
        <f>D75 - VLOOKUP($C75,'problem set'!$E$2:$N$79,10,0)</f>
        <v>0</v>
      </c>
      <c r="L75" s="10">
        <v>0</v>
      </c>
      <c r="M75" s="10">
        <f>E75-VLOOKUP($C75,'problem set'!$E$2:$N$79,9,0)</f>
        <v>-117.21099512754495</v>
      </c>
      <c r="N75" s="10">
        <v>117.210995127544</v>
      </c>
      <c r="O75" s="11">
        <v>0</v>
      </c>
      <c r="P75" s="11">
        <v>0.15239775582616999</v>
      </c>
      <c r="Q75" s="10">
        <f t="shared" si="6"/>
        <v>0</v>
      </c>
      <c r="R75" s="10">
        <f t="shared" si="7"/>
        <v>13738.417378789141</v>
      </c>
      <c r="T75" s="10">
        <f>I75 - VLOOKUP($C75,'problem set'!$E$2:$N$79,10,0)</f>
        <v>0</v>
      </c>
      <c r="U75" s="10">
        <f>VLOOKUP($C75,'Resultados anteriores'!$C$3:$K$80,4,FALSE)</f>
        <v>0</v>
      </c>
      <c r="V75" s="10">
        <f>H75-VLOOKUP($C75,'problem set'!$E$2:$N$79,9,0)</f>
        <v>11.978776600406036</v>
      </c>
      <c r="W75" s="10">
        <f>VLOOKUP($C75,'Resultados anteriores'!$C$3:$K$80,5,FALSE)</f>
        <v>11.97877663</v>
      </c>
      <c r="X75" s="11">
        <f>VLOOKUP($C75,'Resultados anteriores'!$C$3:$K$80,6,FALSE)</f>
        <v>0</v>
      </c>
      <c r="Y75" s="11">
        <f>VLOOKUP($C75,'Resultados anteriores'!$C$3:$K$80,7,FALSE)</f>
        <v>0.02</v>
      </c>
      <c r="Z75" s="10">
        <f>VLOOKUP($C75,'Resultados anteriores'!$C$3:$K$80,8,FALSE)</f>
        <v>0</v>
      </c>
      <c r="AA75" s="10">
        <f>VLOOKUP($C75,'Resultados anteriores'!$C$3:$K$80,9,FALSE)</f>
        <v>143.49108955143416</v>
      </c>
      <c r="AC75" s="10">
        <f>ABS(D75-I75)</f>
        <v>0</v>
      </c>
      <c r="AD75" s="10">
        <f>ABS(E75-H75)</f>
        <v>129.18977172795098</v>
      </c>
      <c r="AE75" s="11">
        <f>AC75/I75</f>
        <v>0</v>
      </c>
      <c r="AF75" s="11">
        <f>AD75/H75</f>
        <v>0.16539654389030992</v>
      </c>
      <c r="AG75" s="10">
        <f t="shared" si="8"/>
        <v>0</v>
      </c>
      <c r="AH75" s="10">
        <f t="shared" si="9"/>
        <v>16689.997119120082</v>
      </c>
    </row>
    <row r="76" spans="1:34" x14ac:dyDescent="0.25">
      <c r="A76" s="2" t="s">
        <v>10</v>
      </c>
      <c r="B76" s="2">
        <v>30</v>
      </c>
      <c r="C76" s="2" t="str">
        <f t="shared" si="5"/>
        <v>small-10n-c30_75-d15 - 30</v>
      </c>
      <c r="D76" s="2">
        <v>5</v>
      </c>
      <c r="E76" s="2">
        <v>672.154040425017</v>
      </c>
      <c r="F76" s="2">
        <v>811.34354875182203</v>
      </c>
      <c r="G76" s="2">
        <v>5</v>
      </c>
      <c r="H76" s="2">
        <f>VLOOKUP(C76,'Resultados anteriores'!$C$3:$E$80,3,FALSE)</f>
        <v>786.10334799999998</v>
      </c>
      <c r="I76" s="2">
        <f>VLOOKUP(C76,'Resultados anteriores'!$C$3:$E$80,2,FALSE)</f>
        <v>5</v>
      </c>
      <c r="K76" s="10">
        <f>D76 - VLOOKUP($C76,'problem set'!$E$2:$N$79,10,0)</f>
        <v>0</v>
      </c>
      <c r="L76" s="10">
        <v>0</v>
      </c>
      <c r="M76" s="10">
        <f>E76-VLOOKUP($C76,'problem set'!$E$2:$N$79,9,0)</f>
        <v>-139.18950832680582</v>
      </c>
      <c r="N76" s="10">
        <v>139.189508326805</v>
      </c>
      <c r="O76" s="11">
        <v>0</v>
      </c>
      <c r="P76" s="11">
        <v>0.17155434161143601</v>
      </c>
      <c r="Q76" s="10">
        <f t="shared" si="6"/>
        <v>0</v>
      </c>
      <c r="R76" s="10">
        <f t="shared" si="7"/>
        <v>19373.719228257716</v>
      </c>
      <c r="T76" s="10">
        <f>I76 - VLOOKUP($C76,'problem set'!$E$2:$N$79,10,0)</f>
        <v>0</v>
      </c>
      <c r="U76" s="10">
        <f>VLOOKUP($C76,'Resultados anteriores'!$C$3:$K$80,4,FALSE)</f>
        <v>0</v>
      </c>
      <c r="V76" s="10">
        <f>H76-VLOOKUP($C76,'problem set'!$E$2:$N$79,9,0)</f>
        <v>-25.24020075182284</v>
      </c>
      <c r="W76" s="10">
        <f>VLOOKUP($C76,'Resultados anteriores'!$C$3:$K$80,5,FALSE)</f>
        <v>25.240200779999999</v>
      </c>
      <c r="X76" s="11">
        <f>VLOOKUP($C76,'Resultados anteriores'!$C$3:$K$80,6,FALSE)</f>
        <v>0</v>
      </c>
      <c r="Y76" s="11">
        <f>VLOOKUP($C76,'Resultados anteriores'!$C$3:$K$80,7,FALSE)</f>
        <v>0.03</v>
      </c>
      <c r="Z76" s="10">
        <f>VLOOKUP($C76,'Resultados anteriores'!$C$3:$K$80,8,FALSE)</f>
        <v>0</v>
      </c>
      <c r="AA76" s="10">
        <f>VLOOKUP($C76,'Resultados anteriores'!$C$3:$K$80,9,FALSE)</f>
        <v>637.0677354147125</v>
      </c>
      <c r="AC76" s="10">
        <f>ABS(D76-I76)</f>
        <v>0</v>
      </c>
      <c r="AD76" s="10">
        <f>ABS(E76-H76)</f>
        <v>113.94930757498298</v>
      </c>
      <c r="AE76" s="11">
        <f>AC76/I76</f>
        <v>0</v>
      </c>
      <c r="AF76" s="11">
        <f>AD76/H76</f>
        <v>0.14495461425637254</v>
      </c>
      <c r="AG76" s="10">
        <f t="shared" si="8"/>
        <v>0</v>
      </c>
      <c r="AH76" s="10">
        <f t="shared" si="9"/>
        <v>12984.444696818075</v>
      </c>
    </row>
    <row r="77" spans="1:34" x14ac:dyDescent="0.25">
      <c r="A77" s="2" t="s">
        <v>10</v>
      </c>
      <c r="B77" s="2">
        <v>45</v>
      </c>
      <c r="C77" s="2" t="str">
        <f t="shared" si="5"/>
        <v>small-10n-c30_75-d15 - 45</v>
      </c>
      <c r="D77" s="2">
        <v>3</v>
      </c>
      <c r="E77" s="2">
        <v>543.03381927074099</v>
      </c>
      <c r="F77" s="2">
        <v>550.16384913588399</v>
      </c>
      <c r="G77" s="2">
        <v>3</v>
      </c>
      <c r="H77" s="2">
        <f>VLOOKUP(C77,'Resultados anteriores'!$C$3:$E$80,3,FALSE)</f>
        <v>544.75086950000002</v>
      </c>
      <c r="I77" s="2">
        <f>VLOOKUP(C77,'Resultados anteriores'!$C$3:$E$80,2,FALSE)</f>
        <v>3</v>
      </c>
      <c r="K77" s="10">
        <f>D77 - VLOOKUP($C77,'problem set'!$E$2:$N$79,10,0)</f>
        <v>0</v>
      </c>
      <c r="L77" s="10">
        <v>0</v>
      </c>
      <c r="M77" s="10">
        <f>E77-VLOOKUP($C77,'problem set'!$E$2:$N$79,9,0)</f>
        <v>-7.1300298651436833</v>
      </c>
      <c r="N77" s="10">
        <v>7.1300298651432197</v>
      </c>
      <c r="O77" s="11">
        <v>0</v>
      </c>
      <c r="P77" s="11">
        <v>1.29598298331342E-2</v>
      </c>
      <c r="Q77" s="10">
        <f t="shared" si="6"/>
        <v>0</v>
      </c>
      <c r="R77" s="10">
        <f t="shared" si="7"/>
        <v>50.837325877834239</v>
      </c>
      <c r="T77" s="10">
        <f>I77 - VLOOKUP($C77,'problem set'!$E$2:$N$79,10,0)</f>
        <v>0</v>
      </c>
      <c r="U77" s="10">
        <f>VLOOKUP($C77,'Resultados anteriores'!$C$3:$K$80,4,FALSE)</f>
        <v>0</v>
      </c>
      <c r="V77" s="10">
        <f>H77-VLOOKUP($C77,'problem set'!$E$2:$N$79,9,0)</f>
        <v>-5.4129796358846534</v>
      </c>
      <c r="W77" s="10">
        <f>VLOOKUP($C77,'Resultados anteriores'!$C$3:$K$80,5,FALSE)</f>
        <v>5.4129795959999996</v>
      </c>
      <c r="X77" s="11">
        <f>VLOOKUP($C77,'Resultados anteriores'!$C$3:$K$80,6,FALSE)</f>
        <v>0</v>
      </c>
      <c r="Y77" s="11">
        <f>VLOOKUP($C77,'Resultados anteriores'!$C$3:$K$80,7,FALSE)</f>
        <v>0.01</v>
      </c>
      <c r="Z77" s="10">
        <f>VLOOKUP($C77,'Resultados anteriores'!$C$3:$K$80,8,FALSE)</f>
        <v>0</v>
      </c>
      <c r="AA77" s="10">
        <f>VLOOKUP($C77,'Resultados anteriores'!$C$3:$K$80,9,FALSE)</f>
        <v>29.300348106712317</v>
      </c>
      <c r="AC77" s="10">
        <f>ABS(D77-I77)</f>
        <v>0</v>
      </c>
      <c r="AD77" s="10">
        <f>ABS(E77-H77)</f>
        <v>1.7170502292590299</v>
      </c>
      <c r="AE77" s="11">
        <f>AC77/I77</f>
        <v>0</v>
      </c>
      <c r="AF77" s="11">
        <f>AD77/H77</f>
        <v>3.151991718407032E-3</v>
      </c>
      <c r="AG77" s="10">
        <f t="shared" si="8"/>
        <v>0</v>
      </c>
      <c r="AH77" s="10">
        <f t="shared" si="9"/>
        <v>2.9482614897984871</v>
      </c>
    </row>
    <row r="78" spans="1:34" x14ac:dyDescent="0.25">
      <c r="A78" s="2" t="s">
        <v>10</v>
      </c>
      <c r="B78" s="2">
        <v>60</v>
      </c>
      <c r="C78" s="2" t="str">
        <f t="shared" si="5"/>
        <v>small-10n-c30_75-d15 - 60</v>
      </c>
      <c r="D78" s="2">
        <v>3</v>
      </c>
      <c r="E78" s="2">
        <v>469.422385341422</v>
      </c>
      <c r="F78" s="2">
        <v>485.99313149223201</v>
      </c>
      <c r="G78" s="2">
        <v>3</v>
      </c>
      <c r="H78" s="2">
        <f>VLOOKUP(C78,'Resultados anteriores'!$C$3:$E$80,3,FALSE)</f>
        <v>550.08319410000001</v>
      </c>
      <c r="I78" s="2">
        <f>VLOOKUP(C78,'Resultados anteriores'!$C$3:$E$80,2,FALSE)</f>
        <v>3</v>
      </c>
      <c r="K78" s="10">
        <f>D78 - VLOOKUP($C78,'problem set'!$E$2:$N$79,10,0)</f>
        <v>0</v>
      </c>
      <c r="L78" s="10">
        <v>0</v>
      </c>
      <c r="M78" s="10">
        <f>E78-VLOOKUP($C78,'problem set'!$E$2:$N$79,9,0)</f>
        <v>-16.57074615081018</v>
      </c>
      <c r="N78" s="10">
        <v>16.570746150810098</v>
      </c>
      <c r="O78" s="11">
        <v>0</v>
      </c>
      <c r="P78" s="11">
        <v>3.4096667374557202E-2</v>
      </c>
      <c r="Q78" s="10">
        <f t="shared" si="6"/>
        <v>0</v>
      </c>
      <c r="R78" s="10">
        <f t="shared" si="7"/>
        <v>274.58962799458772</v>
      </c>
      <c r="T78" s="10">
        <f>I78 - VLOOKUP($C78,'problem set'!$E$2:$N$79,10,0)</f>
        <v>0</v>
      </c>
      <c r="U78" s="10">
        <f>VLOOKUP($C78,'Resultados anteriores'!$C$3:$K$80,4,FALSE)</f>
        <v>0</v>
      </c>
      <c r="V78" s="10">
        <f>H78-VLOOKUP($C78,'problem set'!$E$2:$N$79,9,0)</f>
        <v>64.090062607767834</v>
      </c>
      <c r="W78" s="10">
        <f>VLOOKUP($C78,'Resultados anteriores'!$C$3:$K$80,5,FALSE)</f>
        <v>64.090062619999998</v>
      </c>
      <c r="X78" s="11">
        <f>VLOOKUP($C78,'Resultados anteriores'!$C$3:$K$80,6,FALSE)</f>
        <v>0</v>
      </c>
      <c r="Y78" s="11">
        <f>VLOOKUP($C78,'Resultados anteriores'!$C$3:$K$80,7,FALSE)</f>
        <v>0.13</v>
      </c>
      <c r="Z78" s="10">
        <f>VLOOKUP($C78,'Resultados anteriores'!$C$3:$K$80,8,FALSE)</f>
        <v>0</v>
      </c>
      <c r="AA78" s="10">
        <f>VLOOKUP($C78,'Resultados anteriores'!$C$3:$K$80,9,FALSE)</f>
        <v>4107.5361266355212</v>
      </c>
      <c r="AC78" s="10">
        <f>ABS(D78-I78)</f>
        <v>0</v>
      </c>
      <c r="AD78" s="10">
        <f>ABS(E78-H78)</f>
        <v>80.660808758578014</v>
      </c>
      <c r="AE78" s="11">
        <f>AC78/I78</f>
        <v>0</v>
      </c>
      <c r="AF78" s="11">
        <f>AD78/H78</f>
        <v>0.1466338357974169</v>
      </c>
      <c r="AG78" s="10">
        <f t="shared" si="8"/>
        <v>0</v>
      </c>
      <c r="AH78" s="10">
        <f t="shared" si="9"/>
        <v>6506.1660695878954</v>
      </c>
    </row>
    <row r="79" spans="1:34" x14ac:dyDescent="0.25">
      <c r="A79" s="2" t="s">
        <v>10</v>
      </c>
      <c r="B79" s="2">
        <v>75</v>
      </c>
      <c r="C79" s="2" t="str">
        <f t="shared" si="5"/>
        <v>small-10n-c30_75-d15 - 75</v>
      </c>
      <c r="D79" s="2">
        <v>2</v>
      </c>
      <c r="E79" s="2">
        <v>428.64143914384101</v>
      </c>
      <c r="F79" s="2">
        <v>448.105520676438</v>
      </c>
      <c r="G79" s="2">
        <v>2</v>
      </c>
      <c r="H79" s="2">
        <f>VLOOKUP(C79,'Resultados anteriores'!$C$3:$E$80,3,FALSE)</f>
        <v>437.80935729999999</v>
      </c>
      <c r="I79" s="2">
        <f>VLOOKUP(C79,'Resultados anteriores'!$C$3:$E$80,2,FALSE)</f>
        <v>2</v>
      </c>
      <c r="K79" s="10">
        <f>D79 - VLOOKUP($C79,'problem set'!$E$2:$N$79,10,0)</f>
        <v>0</v>
      </c>
      <c r="L79" s="10">
        <v>0</v>
      </c>
      <c r="M79" s="10">
        <f>E79-VLOOKUP($C79,'problem set'!$E$2:$N$79,9,0)</f>
        <v>-19.464081532597561</v>
      </c>
      <c r="N79" s="10">
        <v>19.464081532597401</v>
      </c>
      <c r="O79" s="11">
        <v>0</v>
      </c>
      <c r="P79" s="11">
        <v>4.3436379679534801E-2</v>
      </c>
      <c r="Q79" s="10">
        <f t="shared" si="6"/>
        <v>0</v>
      </c>
      <c r="R79" s="10">
        <f t="shared" si="7"/>
        <v>378.85046990759918</v>
      </c>
      <c r="T79" s="10">
        <f>I79 - VLOOKUP($C79,'problem set'!$E$2:$N$79,10,0)</f>
        <v>0</v>
      </c>
      <c r="U79" s="10">
        <f>VLOOKUP($C79,'Resultados anteriores'!$C$3:$K$80,4,FALSE)</f>
        <v>0</v>
      </c>
      <c r="V79" s="10">
        <f>H79-VLOOKUP($C79,'problem set'!$E$2:$N$79,9,0)</f>
        <v>-10.296163376438585</v>
      </c>
      <c r="W79" s="10">
        <f>VLOOKUP($C79,'Resultados anteriores'!$C$3:$K$80,5,FALSE)</f>
        <v>10.29616339</v>
      </c>
      <c r="X79" s="11">
        <f>VLOOKUP($C79,'Resultados anteriores'!$C$3:$K$80,6,FALSE)</f>
        <v>0</v>
      </c>
      <c r="Y79" s="11">
        <f>VLOOKUP($C79,'Resultados anteriores'!$C$3:$K$80,7,FALSE)</f>
        <v>0.02</v>
      </c>
      <c r="Z79" s="10">
        <f>VLOOKUP($C79,'Resultados anteriores'!$C$3:$K$80,8,FALSE)</f>
        <v>0</v>
      </c>
      <c r="AA79" s="10">
        <f>VLOOKUP($C79,'Resultados anteriores'!$C$3:$K$80,9,FALSE)</f>
        <v>106.0109805535763</v>
      </c>
      <c r="AC79" s="10">
        <f>ABS(D79-I79)</f>
        <v>0</v>
      </c>
      <c r="AD79" s="10">
        <f>ABS(E79-H79)</f>
        <v>9.1679181561589758</v>
      </c>
      <c r="AE79" s="11">
        <f>AC79/I79</f>
        <v>0</v>
      </c>
      <c r="AF79" s="11">
        <f>AD79/H79</f>
        <v>2.094043446832235E-2</v>
      </c>
      <c r="AG79" s="10">
        <f t="shared" si="8"/>
        <v>0</v>
      </c>
      <c r="AH79" s="10">
        <f t="shared" si="9"/>
        <v>84.050723318029398</v>
      </c>
    </row>
    <row r="80" spans="1:34" x14ac:dyDescent="0.25">
      <c r="A80" s="2" t="s">
        <v>11</v>
      </c>
      <c r="B80" s="2">
        <v>50</v>
      </c>
      <c r="C80" s="2" t="str">
        <f t="shared" si="5"/>
        <v>small-10n-c50-d10_50 - 50</v>
      </c>
      <c r="D80" s="2">
        <v>7</v>
      </c>
      <c r="E80" s="2">
        <v>597.57557993233399</v>
      </c>
      <c r="F80" s="2">
        <v>597.57557993233399</v>
      </c>
      <c r="G80" s="2">
        <v>7</v>
      </c>
      <c r="H80" s="2">
        <f>VLOOKUP(C80,'Resultados anteriores'!$C$3:$E$80,3,FALSE)</f>
        <v>597.57557989999998</v>
      </c>
      <c r="I80" s="2">
        <f>VLOOKUP(C80,'Resultados anteriores'!$C$3:$E$80,2,FALSE)</f>
        <v>7</v>
      </c>
      <c r="K80" s="10">
        <f>D80 - VLOOKUP($C80,'problem set'!$E$2:$N$79,10,0)</f>
        <v>0</v>
      </c>
      <c r="L80" s="10">
        <v>0</v>
      </c>
      <c r="M80" s="10">
        <f>E80-VLOOKUP($C80,'problem set'!$E$2:$N$79,9,0)</f>
        <v>0</v>
      </c>
      <c r="N80" s="10">
        <v>0</v>
      </c>
      <c r="O80" s="11">
        <v>0</v>
      </c>
      <c r="P80" s="11">
        <v>0</v>
      </c>
      <c r="Q80" s="10">
        <f t="shared" si="6"/>
        <v>0</v>
      </c>
      <c r="R80" s="10">
        <f t="shared" si="7"/>
        <v>0</v>
      </c>
      <c r="T80" s="10">
        <f>I80 - VLOOKUP($C80,'problem set'!$E$2:$N$79,10,0)</f>
        <v>0</v>
      </c>
      <c r="U80" s="10">
        <f>VLOOKUP($C80,'Resultados anteriores'!$C$3:$K$80,4,FALSE)</f>
        <v>0</v>
      </c>
      <c r="V80" s="10">
        <f>H80-VLOOKUP($C80,'problem set'!$E$2:$N$79,9,0)</f>
        <v>-3.2334355637431145E-8</v>
      </c>
      <c r="W80" s="10">
        <f>VLOOKUP($C80,'Resultados anteriores'!$C$3:$K$80,5,FALSE)</f>
        <v>0</v>
      </c>
      <c r="X80" s="11">
        <f>VLOOKUP($C80,'Resultados anteriores'!$C$3:$K$80,6,FALSE)</f>
        <v>0</v>
      </c>
      <c r="Y80" s="11">
        <f>VLOOKUP($C80,'Resultados anteriores'!$C$3:$K$80,7,FALSE)</f>
        <v>0</v>
      </c>
      <c r="Z80" s="10">
        <f>VLOOKUP($C80,'Resultados anteriores'!$C$3:$K$80,8,FALSE)</f>
        <v>0</v>
      </c>
      <c r="AA80" s="10">
        <f>VLOOKUP($C80,'Resultados anteriores'!$C$3:$K$80,9,FALSE)</f>
        <v>0</v>
      </c>
      <c r="AC80" s="10">
        <f>ABS(D80-I80)</f>
        <v>0</v>
      </c>
      <c r="AD80" s="10">
        <f>ABS(E80-H80)</f>
        <v>3.233401457691798E-8</v>
      </c>
      <c r="AE80" s="11">
        <f>AC80/I80</f>
        <v>0</v>
      </c>
      <c r="AF80" s="11">
        <f>AD80/H80</f>
        <v>5.4108661171075378E-11</v>
      </c>
      <c r="AG80" s="10">
        <f t="shared" si="8"/>
        <v>0</v>
      </c>
      <c r="AH80" s="10">
        <f t="shared" si="9"/>
        <v>1.0454884986603444E-15</v>
      </c>
    </row>
  </sheetData>
  <mergeCells count="4">
    <mergeCell ref="AC1:AH1"/>
    <mergeCell ref="A1:I1"/>
    <mergeCell ref="K1:R1"/>
    <mergeCell ref="T1:AA1"/>
  </mergeCells>
  <conditionalFormatting sqref="AD3:AD8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:AE8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:AF8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:AC8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:AG8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:AH8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8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8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8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8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8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8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W8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X8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8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8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A8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80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M3:M80">
    <cfRule type="iconSet" priority="4">
      <iconSet reverse="1">
        <cfvo type="percent" val="0"/>
        <cfvo type="num" val="0"/>
        <cfvo type="num" val="0" gte="0"/>
      </iconSet>
    </cfRule>
  </conditionalFormatting>
  <conditionalFormatting sqref="V3:V80">
    <cfRule type="iconSet" priority="2">
      <iconSet reverse="1">
        <cfvo type="percent" val="0"/>
        <cfvo type="num" val="0"/>
        <cfvo type="num" val="0" gte="0"/>
      </iconSet>
    </cfRule>
  </conditionalFormatting>
  <conditionalFormatting sqref="T3:T80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63512-C28B-4B4F-A04E-B791F1376E62}">
  <dimension ref="A1:N79"/>
  <sheetViews>
    <sheetView topLeftCell="C1" workbookViewId="0">
      <selection activeCell="M1" sqref="M1:M1048576"/>
    </sheetView>
  </sheetViews>
  <sheetFormatPr defaultRowHeight="15" x14ac:dyDescent="0.25"/>
  <cols>
    <col min="1" max="1" width="28.28515625" bestFit="1" customWidth="1"/>
    <col min="2" max="2" width="57" bestFit="1" customWidth="1"/>
    <col min="3" max="3" width="54.28515625" bestFit="1" customWidth="1"/>
    <col min="4" max="4" width="15.7109375" bestFit="1" customWidth="1"/>
    <col min="5" max="5" width="32.7109375" bestFit="1" customWidth="1"/>
    <col min="6" max="6" width="32" customWidth="1"/>
    <col min="7" max="8" width="8.7109375"/>
    <col min="9" max="9" width="11.85546875" customWidth="1"/>
    <col min="10" max="10" width="26" customWidth="1"/>
    <col min="11" max="11" width="6.5703125" customWidth="1"/>
    <col min="12" max="12" width="17" customWidth="1"/>
    <col min="13" max="13" width="15.5703125" customWidth="1"/>
    <col min="14" max="14" width="16.7109375" customWidth="1"/>
  </cols>
  <sheetData>
    <row r="1" spans="1:14" x14ac:dyDescent="0.25">
      <c r="A1" s="15" t="s">
        <v>44</v>
      </c>
      <c r="B1" s="15" t="s">
        <v>45</v>
      </c>
      <c r="C1" s="15" t="s">
        <v>46</v>
      </c>
      <c r="D1" s="15" t="s">
        <v>47</v>
      </c>
      <c r="E1" s="15"/>
      <c r="F1" s="15" t="s">
        <v>48</v>
      </c>
      <c r="G1" s="15" t="s">
        <v>49</v>
      </c>
      <c r="H1" s="15" t="s">
        <v>50</v>
      </c>
      <c r="I1" s="15" t="s">
        <v>51</v>
      </c>
      <c r="J1" s="15" t="s">
        <v>52</v>
      </c>
      <c r="K1" s="15" t="s">
        <v>53</v>
      </c>
      <c r="L1" s="15" t="s">
        <v>54</v>
      </c>
      <c r="M1" s="15" t="s">
        <v>55</v>
      </c>
      <c r="N1" s="15" t="s">
        <v>56</v>
      </c>
    </row>
    <row r="2" spans="1:14" x14ac:dyDescent="0.25">
      <c r="A2" t="s">
        <v>9</v>
      </c>
      <c r="B2" t="s">
        <v>57</v>
      </c>
      <c r="C2" t="s">
        <v>58</v>
      </c>
      <c r="D2">
        <v>50</v>
      </c>
      <c r="E2" t="str">
        <f>A2&amp;" - "&amp;D2</f>
        <v>small-10n-c50_70-d10_50 - 50</v>
      </c>
      <c r="F2" t="s">
        <v>59</v>
      </c>
      <c r="G2">
        <v>872.08259833763725</v>
      </c>
      <c r="H2">
        <v>6</v>
      </c>
      <c r="I2" t="s">
        <v>60</v>
      </c>
      <c r="J2">
        <v>922.31467953093602</v>
      </c>
      <c r="K2">
        <v>6</v>
      </c>
      <c r="L2" t="s">
        <v>61</v>
      </c>
      <c r="M2">
        <v>1090.12916130247</v>
      </c>
      <c r="N2">
        <v>6</v>
      </c>
    </row>
    <row r="3" spans="1:14" x14ac:dyDescent="0.25">
      <c r="A3" t="s">
        <v>9</v>
      </c>
      <c r="B3" t="s">
        <v>57</v>
      </c>
      <c r="C3" t="s">
        <v>58</v>
      </c>
      <c r="D3">
        <v>55</v>
      </c>
      <c r="E3" t="str">
        <f t="shared" ref="E3:E66" si="0">A3&amp;" - "&amp;D3</f>
        <v>small-10n-c50_70-d10_50 - 55</v>
      </c>
      <c r="F3" t="s">
        <v>62</v>
      </c>
      <c r="G3">
        <v>733.9770805490059</v>
      </c>
      <c r="H3">
        <v>5</v>
      </c>
      <c r="I3" t="s">
        <v>63</v>
      </c>
      <c r="J3">
        <v>733.9770805490059</v>
      </c>
      <c r="K3">
        <v>5</v>
      </c>
      <c r="L3" t="s">
        <v>64</v>
      </c>
      <c r="M3">
        <v>945.01187907423696</v>
      </c>
      <c r="N3">
        <v>5</v>
      </c>
    </row>
    <row r="4" spans="1:14" x14ac:dyDescent="0.25">
      <c r="A4" t="s">
        <v>9</v>
      </c>
      <c r="B4" t="s">
        <v>57</v>
      </c>
      <c r="C4" t="s">
        <v>58</v>
      </c>
      <c r="D4">
        <v>60</v>
      </c>
      <c r="E4" t="str">
        <f t="shared" si="0"/>
        <v>small-10n-c50_70-d10_50 - 60</v>
      </c>
      <c r="F4" t="s">
        <v>65</v>
      </c>
      <c r="G4">
        <v>651.90134837204891</v>
      </c>
      <c r="H4">
        <v>4</v>
      </c>
      <c r="I4" t="s">
        <v>66</v>
      </c>
      <c r="J4">
        <v>651.90134837204903</v>
      </c>
      <c r="K4">
        <v>4</v>
      </c>
      <c r="L4" t="s">
        <v>67</v>
      </c>
      <c r="M4">
        <v>693.17148641671054</v>
      </c>
      <c r="N4">
        <v>4</v>
      </c>
    </row>
    <row r="5" spans="1:14" x14ac:dyDescent="0.25">
      <c r="A5" t="s">
        <v>9</v>
      </c>
      <c r="B5" t="s">
        <v>57</v>
      </c>
      <c r="C5" t="s">
        <v>58</v>
      </c>
      <c r="D5">
        <v>65</v>
      </c>
      <c r="E5" t="str">
        <f t="shared" si="0"/>
        <v>small-10n-c50_70-d10_50 - 65</v>
      </c>
      <c r="F5" t="s">
        <v>68</v>
      </c>
      <c r="G5">
        <v>637.30332329725729</v>
      </c>
      <c r="H5">
        <v>4</v>
      </c>
      <c r="I5" t="s">
        <v>66</v>
      </c>
      <c r="J5">
        <v>651.90134837204903</v>
      </c>
      <c r="K5">
        <v>4</v>
      </c>
      <c r="L5" t="s">
        <v>69</v>
      </c>
      <c r="M5">
        <v>708.42057415414149</v>
      </c>
      <c r="N5">
        <v>4</v>
      </c>
    </row>
    <row r="6" spans="1:14" x14ac:dyDescent="0.25">
      <c r="A6" t="s">
        <v>9</v>
      </c>
      <c r="B6" t="s">
        <v>57</v>
      </c>
      <c r="C6" t="s">
        <v>58</v>
      </c>
      <c r="D6">
        <v>70</v>
      </c>
      <c r="E6" t="str">
        <f t="shared" si="0"/>
        <v>small-10n-c50_70-d10_50 - 70</v>
      </c>
      <c r="F6" t="s">
        <v>70</v>
      </c>
      <c r="G6">
        <v>623.37428965046013</v>
      </c>
      <c r="H6">
        <v>4</v>
      </c>
      <c r="I6" t="s">
        <v>66</v>
      </c>
      <c r="J6">
        <v>651.90134837204903</v>
      </c>
      <c r="K6">
        <v>4</v>
      </c>
      <c r="L6" t="s">
        <v>71</v>
      </c>
      <c r="M6">
        <v>769.11234349959398</v>
      </c>
      <c r="N6">
        <v>4</v>
      </c>
    </row>
    <row r="7" spans="1:14" x14ac:dyDescent="0.25">
      <c r="A7" t="s">
        <v>8</v>
      </c>
      <c r="B7" t="s">
        <v>72</v>
      </c>
      <c r="C7" t="s">
        <v>73</v>
      </c>
      <c r="D7">
        <v>50</v>
      </c>
      <c r="E7" t="str">
        <f t="shared" si="0"/>
        <v>small-10n-c50_60-d10_50 - 50</v>
      </c>
      <c r="F7" t="s">
        <v>74</v>
      </c>
      <c r="G7">
        <v>624.19075096146071</v>
      </c>
      <c r="H7">
        <v>5</v>
      </c>
      <c r="I7" t="s">
        <v>75</v>
      </c>
      <c r="J7">
        <v>669.58615954653055</v>
      </c>
      <c r="K7">
        <v>5</v>
      </c>
      <c r="L7" t="s">
        <v>76</v>
      </c>
      <c r="M7">
        <v>716.09821438292579</v>
      </c>
      <c r="N7">
        <v>5</v>
      </c>
    </row>
    <row r="8" spans="1:14" x14ac:dyDescent="0.25">
      <c r="A8" t="s">
        <v>8</v>
      </c>
      <c r="B8" t="s">
        <v>72</v>
      </c>
      <c r="C8" t="s">
        <v>73</v>
      </c>
      <c r="D8">
        <v>52</v>
      </c>
      <c r="E8" t="str">
        <f t="shared" si="0"/>
        <v>small-10n-c50_60-d10_50 - 52</v>
      </c>
      <c r="F8" t="s">
        <v>74</v>
      </c>
      <c r="G8">
        <v>624.19075096146071</v>
      </c>
      <c r="H8">
        <v>5</v>
      </c>
      <c r="I8" t="s">
        <v>75</v>
      </c>
      <c r="J8">
        <v>669.58615954653055</v>
      </c>
      <c r="K8">
        <v>5</v>
      </c>
      <c r="L8" t="s">
        <v>77</v>
      </c>
      <c r="M8">
        <v>633.29265009125083</v>
      </c>
      <c r="N8">
        <v>4</v>
      </c>
    </row>
    <row r="9" spans="1:14" x14ac:dyDescent="0.25">
      <c r="A9" t="s">
        <v>8</v>
      </c>
      <c r="B9" t="s">
        <v>72</v>
      </c>
      <c r="C9" t="s">
        <v>73</v>
      </c>
      <c r="D9">
        <v>54</v>
      </c>
      <c r="E9" t="str">
        <f t="shared" si="0"/>
        <v>small-10n-c50_60-d10_50 - 54</v>
      </c>
      <c r="F9" t="s">
        <v>78</v>
      </c>
      <c r="G9">
        <v>558.49380300976077</v>
      </c>
      <c r="H9">
        <v>4</v>
      </c>
      <c r="I9" t="s">
        <v>75</v>
      </c>
      <c r="J9">
        <v>669.58615954653055</v>
      </c>
      <c r="K9">
        <v>5</v>
      </c>
      <c r="L9" t="s">
        <v>79</v>
      </c>
      <c r="M9">
        <v>558.78835957785986</v>
      </c>
      <c r="N9">
        <v>4</v>
      </c>
    </row>
    <row r="10" spans="1:14" x14ac:dyDescent="0.25">
      <c r="A10" t="s">
        <v>8</v>
      </c>
      <c r="B10" t="s">
        <v>72</v>
      </c>
      <c r="C10" t="s">
        <v>73</v>
      </c>
      <c r="D10">
        <v>56</v>
      </c>
      <c r="E10" t="str">
        <f t="shared" si="0"/>
        <v>small-10n-c50_60-d10_50 - 56</v>
      </c>
      <c r="F10" t="s">
        <v>78</v>
      </c>
      <c r="G10">
        <v>558.49380300976077</v>
      </c>
      <c r="H10">
        <v>4</v>
      </c>
      <c r="I10" t="s">
        <v>80</v>
      </c>
      <c r="J10">
        <v>612.22190326746386</v>
      </c>
      <c r="K10">
        <v>4</v>
      </c>
      <c r="L10" t="s">
        <v>81</v>
      </c>
      <c r="M10">
        <v>784.14447046472731</v>
      </c>
      <c r="N10">
        <v>4</v>
      </c>
    </row>
    <row r="11" spans="1:14" x14ac:dyDescent="0.25">
      <c r="A11" t="s">
        <v>8</v>
      </c>
      <c r="B11" t="s">
        <v>72</v>
      </c>
      <c r="C11" t="s">
        <v>73</v>
      </c>
      <c r="D11">
        <v>58</v>
      </c>
      <c r="E11" t="str">
        <f t="shared" si="0"/>
        <v>small-10n-c50_60-d10_50 - 58</v>
      </c>
      <c r="F11" t="s">
        <v>78</v>
      </c>
      <c r="G11">
        <v>558.49380300976077</v>
      </c>
      <c r="H11">
        <v>4</v>
      </c>
      <c r="I11" t="s">
        <v>80</v>
      </c>
      <c r="J11">
        <v>612.22190326746386</v>
      </c>
      <c r="K11">
        <v>4</v>
      </c>
      <c r="L11" t="s">
        <v>82</v>
      </c>
      <c r="M11">
        <v>719.53922191523691</v>
      </c>
      <c r="N11">
        <v>4</v>
      </c>
    </row>
    <row r="12" spans="1:14" x14ac:dyDescent="0.25">
      <c r="A12" t="s">
        <v>8</v>
      </c>
      <c r="B12" t="s">
        <v>72</v>
      </c>
      <c r="C12" t="s">
        <v>73</v>
      </c>
      <c r="D12">
        <v>60</v>
      </c>
      <c r="E12" t="str">
        <f t="shared" si="0"/>
        <v>small-10n-c50_60-d10_50 - 60</v>
      </c>
      <c r="F12" t="s">
        <v>78</v>
      </c>
      <c r="G12">
        <v>558.49380300976077</v>
      </c>
      <c r="H12">
        <v>4</v>
      </c>
      <c r="I12" t="s">
        <v>80</v>
      </c>
      <c r="J12">
        <v>612.22190326746386</v>
      </c>
      <c r="K12">
        <v>4</v>
      </c>
      <c r="L12" t="s">
        <v>83</v>
      </c>
      <c r="M12">
        <v>672.87291848702102</v>
      </c>
      <c r="N12">
        <v>4</v>
      </c>
    </row>
    <row r="13" spans="1:14" x14ac:dyDescent="0.25">
      <c r="A13" t="s">
        <v>11</v>
      </c>
      <c r="B13" t="s">
        <v>84</v>
      </c>
      <c r="C13" t="s">
        <v>85</v>
      </c>
      <c r="D13">
        <v>50</v>
      </c>
      <c r="E13" t="str">
        <f t="shared" si="0"/>
        <v>small-10n-c50-d10_50 - 50</v>
      </c>
      <c r="F13" t="s">
        <v>86</v>
      </c>
      <c r="G13">
        <v>597.57557993233434</v>
      </c>
      <c r="H13">
        <v>7</v>
      </c>
      <c r="I13" t="s">
        <v>87</v>
      </c>
      <c r="J13">
        <v>597.57557993233434</v>
      </c>
      <c r="K13">
        <v>7</v>
      </c>
      <c r="L13" t="s">
        <v>88</v>
      </c>
      <c r="M13">
        <v>597.57557993233434</v>
      </c>
      <c r="N13">
        <v>7</v>
      </c>
    </row>
    <row r="14" spans="1:14" x14ac:dyDescent="0.25">
      <c r="A14" t="s">
        <v>10</v>
      </c>
      <c r="B14" t="s">
        <v>89</v>
      </c>
      <c r="C14" t="s">
        <v>90</v>
      </c>
      <c r="D14">
        <v>30</v>
      </c>
      <c r="E14" t="str">
        <f t="shared" si="0"/>
        <v>small-10n-c30_75-d15 - 30</v>
      </c>
      <c r="F14" t="s">
        <v>91</v>
      </c>
      <c r="G14">
        <v>672.15404042501746</v>
      </c>
      <c r="H14">
        <v>5</v>
      </c>
      <c r="I14" t="s">
        <v>92</v>
      </c>
      <c r="J14">
        <v>672.15404042501746</v>
      </c>
      <c r="K14">
        <v>5</v>
      </c>
      <c r="L14" t="s">
        <v>93</v>
      </c>
      <c r="M14">
        <v>811.34354875182282</v>
      </c>
      <c r="N14">
        <v>5</v>
      </c>
    </row>
    <row r="15" spans="1:14" x14ac:dyDescent="0.25">
      <c r="A15" t="s">
        <v>10</v>
      </c>
      <c r="B15" t="s">
        <v>89</v>
      </c>
      <c r="C15" t="s">
        <v>90</v>
      </c>
      <c r="D15">
        <v>45</v>
      </c>
      <c r="E15" t="str">
        <f t="shared" si="0"/>
        <v>small-10n-c30_75-d15 - 45</v>
      </c>
      <c r="F15" t="s">
        <v>94</v>
      </c>
      <c r="G15">
        <v>543.03381927074145</v>
      </c>
      <c r="H15">
        <v>3</v>
      </c>
      <c r="I15" t="s">
        <v>95</v>
      </c>
      <c r="J15">
        <v>543.03381927074156</v>
      </c>
      <c r="K15">
        <v>3</v>
      </c>
      <c r="L15" t="s">
        <v>96</v>
      </c>
      <c r="M15">
        <v>550.16384913588467</v>
      </c>
      <c r="N15">
        <v>3</v>
      </c>
    </row>
    <row r="16" spans="1:14" x14ac:dyDescent="0.25">
      <c r="A16" t="s">
        <v>10</v>
      </c>
      <c r="B16" t="s">
        <v>89</v>
      </c>
      <c r="C16" t="s">
        <v>90</v>
      </c>
      <c r="D16">
        <v>60</v>
      </c>
      <c r="E16" t="str">
        <f t="shared" si="0"/>
        <v>small-10n-c30_75-d15 - 60</v>
      </c>
      <c r="F16" t="s">
        <v>97</v>
      </c>
      <c r="G16">
        <v>469.42238534142211</v>
      </c>
      <c r="H16">
        <v>3</v>
      </c>
      <c r="I16" t="s">
        <v>98</v>
      </c>
      <c r="J16">
        <v>469.42238534142211</v>
      </c>
      <c r="K16">
        <v>3</v>
      </c>
      <c r="L16" t="s">
        <v>99</v>
      </c>
      <c r="M16">
        <v>485.99313149223218</v>
      </c>
      <c r="N16">
        <v>3</v>
      </c>
    </row>
    <row r="17" spans="1:14" x14ac:dyDescent="0.25">
      <c r="A17" t="s">
        <v>10</v>
      </c>
      <c r="B17" t="s">
        <v>89</v>
      </c>
      <c r="C17" t="s">
        <v>90</v>
      </c>
      <c r="D17">
        <v>75</v>
      </c>
      <c r="E17" t="str">
        <f t="shared" si="0"/>
        <v>small-10n-c30_75-d15 - 75</v>
      </c>
      <c r="F17" t="s">
        <v>100</v>
      </c>
      <c r="G17">
        <v>428.64143914384113</v>
      </c>
      <c r="H17">
        <v>2</v>
      </c>
      <c r="I17" t="s">
        <v>101</v>
      </c>
      <c r="J17">
        <v>428.64143914384113</v>
      </c>
      <c r="K17">
        <v>2</v>
      </c>
      <c r="L17" t="s">
        <v>102</v>
      </c>
      <c r="M17">
        <v>448.10552067643857</v>
      </c>
      <c r="N17">
        <v>2</v>
      </c>
    </row>
    <row r="18" spans="1:14" x14ac:dyDescent="0.25">
      <c r="A18" t="s">
        <v>7</v>
      </c>
      <c r="B18" t="s">
        <v>103</v>
      </c>
      <c r="C18" t="s">
        <v>104</v>
      </c>
      <c r="D18">
        <v>80</v>
      </c>
      <c r="E18" t="str">
        <f t="shared" si="0"/>
        <v>small-10n-c80_120-d10_50 - 80</v>
      </c>
      <c r="F18" t="s">
        <v>105</v>
      </c>
      <c r="G18">
        <v>329.06952553498911</v>
      </c>
      <c r="H18">
        <v>4</v>
      </c>
      <c r="I18" t="s">
        <v>106</v>
      </c>
      <c r="J18">
        <v>333.32939735325022</v>
      </c>
      <c r="K18">
        <v>5</v>
      </c>
      <c r="L18" t="s">
        <v>107</v>
      </c>
      <c r="M18">
        <v>354.14073587878511</v>
      </c>
      <c r="N18">
        <v>4</v>
      </c>
    </row>
    <row r="19" spans="1:14" x14ac:dyDescent="0.25">
      <c r="A19" t="s">
        <v>7</v>
      </c>
      <c r="B19" t="s">
        <v>103</v>
      </c>
      <c r="C19" t="s">
        <v>104</v>
      </c>
      <c r="D19">
        <v>100</v>
      </c>
      <c r="E19" t="str">
        <f t="shared" si="0"/>
        <v>small-10n-c80_120-d10_50 - 100</v>
      </c>
      <c r="F19" t="s">
        <v>108</v>
      </c>
      <c r="G19">
        <v>296.29252117730368</v>
      </c>
      <c r="H19">
        <v>4</v>
      </c>
      <c r="I19" t="s">
        <v>109</v>
      </c>
      <c r="J19">
        <v>296.29252117730368</v>
      </c>
      <c r="K19">
        <v>4</v>
      </c>
      <c r="L19" t="s">
        <v>110</v>
      </c>
      <c r="M19">
        <v>353.89074490729041</v>
      </c>
      <c r="N19">
        <v>3</v>
      </c>
    </row>
    <row r="20" spans="1:14" x14ac:dyDescent="0.25">
      <c r="A20" t="s">
        <v>7</v>
      </c>
      <c r="B20" t="s">
        <v>103</v>
      </c>
      <c r="C20" t="s">
        <v>104</v>
      </c>
      <c r="D20">
        <v>120</v>
      </c>
      <c r="E20" t="str">
        <f t="shared" si="0"/>
        <v>small-10n-c80_120-d10_50 - 120</v>
      </c>
      <c r="F20" t="s">
        <v>111</v>
      </c>
      <c r="G20">
        <v>249.0322827562467</v>
      </c>
      <c r="H20">
        <v>3</v>
      </c>
      <c r="I20" t="s">
        <v>112</v>
      </c>
      <c r="J20">
        <v>249.0322827562467</v>
      </c>
      <c r="K20">
        <v>3</v>
      </c>
      <c r="L20" t="s">
        <v>113</v>
      </c>
      <c r="M20">
        <v>285.88237890781869</v>
      </c>
      <c r="N20">
        <v>3</v>
      </c>
    </row>
    <row r="21" spans="1:14" x14ac:dyDescent="0.25">
      <c r="A21" t="s">
        <v>2</v>
      </c>
      <c r="B21" t="s">
        <v>114</v>
      </c>
      <c r="C21" t="s">
        <v>115</v>
      </c>
      <c r="D21">
        <v>150</v>
      </c>
      <c r="E21" t="str">
        <f t="shared" si="0"/>
        <v>medium-50n-c150_200-d10_50 - 150</v>
      </c>
      <c r="I21" t="s">
        <v>116</v>
      </c>
      <c r="J21">
        <v>1331.554914592429</v>
      </c>
      <c r="K21">
        <v>11</v>
      </c>
      <c r="L21" t="s">
        <v>117</v>
      </c>
      <c r="M21">
        <v>1865.4125937650169</v>
      </c>
      <c r="N21">
        <v>10</v>
      </c>
    </row>
    <row r="22" spans="1:14" x14ac:dyDescent="0.25">
      <c r="A22" t="s">
        <v>2</v>
      </c>
      <c r="B22" t="s">
        <v>114</v>
      </c>
      <c r="C22" t="s">
        <v>115</v>
      </c>
      <c r="D22">
        <v>155</v>
      </c>
      <c r="E22" t="str">
        <f t="shared" si="0"/>
        <v>medium-50n-c150_200-d10_50 - 155</v>
      </c>
      <c r="I22" t="s">
        <v>118</v>
      </c>
      <c r="J22">
        <v>1289.39491672549</v>
      </c>
      <c r="K22">
        <v>10</v>
      </c>
      <c r="L22" t="s">
        <v>119</v>
      </c>
      <c r="M22">
        <v>1753.370351960132</v>
      </c>
      <c r="N22">
        <v>10</v>
      </c>
    </row>
    <row r="23" spans="1:14" x14ac:dyDescent="0.25">
      <c r="A23" t="s">
        <v>2</v>
      </c>
      <c r="B23" t="s">
        <v>114</v>
      </c>
      <c r="C23" t="s">
        <v>115</v>
      </c>
      <c r="D23">
        <v>160</v>
      </c>
      <c r="E23" t="str">
        <f t="shared" si="0"/>
        <v>medium-50n-c150_200-d10_50 - 160</v>
      </c>
      <c r="I23" t="s">
        <v>120</v>
      </c>
      <c r="J23">
        <v>1271.1768646685271</v>
      </c>
      <c r="K23">
        <v>10</v>
      </c>
      <c r="L23" t="s">
        <v>121</v>
      </c>
      <c r="M23">
        <v>1689.0856260724761</v>
      </c>
      <c r="N23">
        <v>10</v>
      </c>
    </row>
    <row r="24" spans="1:14" x14ac:dyDescent="0.25">
      <c r="A24" t="s">
        <v>2</v>
      </c>
      <c r="B24" t="s">
        <v>114</v>
      </c>
      <c r="C24" t="s">
        <v>115</v>
      </c>
      <c r="D24">
        <v>165</v>
      </c>
      <c r="E24" t="str">
        <f t="shared" si="0"/>
        <v>medium-50n-c150_200-d10_50 - 165</v>
      </c>
      <c r="I24" t="s">
        <v>122</v>
      </c>
      <c r="J24">
        <v>1259.1750304878769</v>
      </c>
      <c r="K24">
        <v>10</v>
      </c>
      <c r="L24" t="s">
        <v>123</v>
      </c>
      <c r="M24">
        <v>1811.791948049146</v>
      </c>
      <c r="N24">
        <v>9</v>
      </c>
    </row>
    <row r="25" spans="1:14" x14ac:dyDescent="0.25">
      <c r="A25" t="s">
        <v>2</v>
      </c>
      <c r="B25" t="s">
        <v>114</v>
      </c>
      <c r="C25" t="s">
        <v>115</v>
      </c>
      <c r="D25">
        <v>170</v>
      </c>
      <c r="E25" t="str">
        <f t="shared" si="0"/>
        <v>medium-50n-c150_200-d10_50 - 170</v>
      </c>
      <c r="I25" t="s">
        <v>124</v>
      </c>
      <c r="J25">
        <v>1237.6068328178701</v>
      </c>
      <c r="K25">
        <v>9</v>
      </c>
      <c r="L25" t="s">
        <v>125</v>
      </c>
      <c r="M25">
        <v>1815.240050001167</v>
      </c>
      <c r="N25">
        <v>9</v>
      </c>
    </row>
    <row r="26" spans="1:14" x14ac:dyDescent="0.25">
      <c r="A26" t="s">
        <v>2</v>
      </c>
      <c r="B26" t="s">
        <v>114</v>
      </c>
      <c r="C26" t="s">
        <v>115</v>
      </c>
      <c r="D26">
        <v>175</v>
      </c>
      <c r="E26" t="str">
        <f t="shared" si="0"/>
        <v>medium-50n-c150_200-d10_50 - 175</v>
      </c>
      <c r="I26" t="s">
        <v>126</v>
      </c>
      <c r="J26">
        <v>1211.375602954764</v>
      </c>
      <c r="K26">
        <v>9</v>
      </c>
      <c r="L26" t="s">
        <v>127</v>
      </c>
      <c r="M26">
        <v>1605.7114774403069</v>
      </c>
      <c r="N26">
        <v>9</v>
      </c>
    </row>
    <row r="27" spans="1:14" x14ac:dyDescent="0.25">
      <c r="A27" t="s">
        <v>2</v>
      </c>
      <c r="B27" t="s">
        <v>114</v>
      </c>
      <c r="C27" t="s">
        <v>115</v>
      </c>
      <c r="D27">
        <v>180</v>
      </c>
      <c r="E27" t="str">
        <f t="shared" si="0"/>
        <v>medium-50n-c150_200-d10_50 - 180</v>
      </c>
      <c r="I27" t="s">
        <v>126</v>
      </c>
      <c r="J27">
        <v>1211.375602954764</v>
      </c>
      <c r="K27">
        <v>9</v>
      </c>
      <c r="L27" t="s">
        <v>128</v>
      </c>
      <c r="M27">
        <v>1517.8761936837629</v>
      </c>
      <c r="N27">
        <v>8</v>
      </c>
    </row>
    <row r="28" spans="1:14" x14ac:dyDescent="0.25">
      <c r="A28" t="s">
        <v>2</v>
      </c>
      <c r="B28" t="s">
        <v>114</v>
      </c>
      <c r="C28" t="s">
        <v>115</v>
      </c>
      <c r="D28">
        <v>185</v>
      </c>
      <c r="E28" t="str">
        <f t="shared" si="0"/>
        <v>medium-50n-c150_200-d10_50 - 185</v>
      </c>
      <c r="I28" t="s">
        <v>129</v>
      </c>
      <c r="J28">
        <v>1143.397123873498</v>
      </c>
      <c r="K28">
        <v>8</v>
      </c>
      <c r="L28" t="s">
        <v>130</v>
      </c>
      <c r="M28">
        <v>1773.411014963249</v>
      </c>
      <c r="N28">
        <v>8</v>
      </c>
    </row>
    <row r="29" spans="1:14" x14ac:dyDescent="0.25">
      <c r="A29" t="s">
        <v>2</v>
      </c>
      <c r="B29" t="s">
        <v>114</v>
      </c>
      <c r="C29" t="s">
        <v>115</v>
      </c>
      <c r="D29">
        <v>190</v>
      </c>
      <c r="E29" t="str">
        <f t="shared" si="0"/>
        <v>medium-50n-c150_200-d10_50 - 190</v>
      </c>
      <c r="I29" t="s">
        <v>129</v>
      </c>
      <c r="J29">
        <v>1143.397123873498</v>
      </c>
      <c r="K29">
        <v>8</v>
      </c>
      <c r="L29" t="s">
        <v>131</v>
      </c>
      <c r="M29">
        <v>1638.149885738065</v>
      </c>
      <c r="N29">
        <v>8</v>
      </c>
    </row>
    <row r="30" spans="1:14" x14ac:dyDescent="0.25">
      <c r="A30" t="s">
        <v>2</v>
      </c>
      <c r="B30" t="s">
        <v>114</v>
      </c>
      <c r="C30" t="s">
        <v>115</v>
      </c>
      <c r="D30">
        <v>195</v>
      </c>
      <c r="E30" t="str">
        <f t="shared" si="0"/>
        <v>medium-50n-c150_200-d10_50 - 195</v>
      </c>
      <c r="I30" t="s">
        <v>132</v>
      </c>
      <c r="J30">
        <v>1153.6408652975219</v>
      </c>
      <c r="K30">
        <v>8</v>
      </c>
      <c r="L30" t="s">
        <v>133</v>
      </c>
      <c r="M30">
        <v>1830.269616364779</v>
      </c>
      <c r="N30">
        <v>8</v>
      </c>
    </row>
    <row r="31" spans="1:14" x14ac:dyDescent="0.25">
      <c r="A31" t="s">
        <v>2</v>
      </c>
      <c r="B31" t="s">
        <v>114</v>
      </c>
      <c r="C31" t="s">
        <v>115</v>
      </c>
      <c r="D31">
        <v>200</v>
      </c>
      <c r="E31" t="str">
        <f t="shared" si="0"/>
        <v>medium-50n-c150_200-d10_50 - 200</v>
      </c>
      <c r="I31" t="s">
        <v>134</v>
      </c>
      <c r="J31">
        <v>1094.249586218383</v>
      </c>
      <c r="K31">
        <v>8</v>
      </c>
      <c r="L31" t="s">
        <v>135</v>
      </c>
      <c r="M31">
        <v>1921.503020344978</v>
      </c>
      <c r="N31">
        <v>8</v>
      </c>
    </row>
    <row r="32" spans="1:14" x14ac:dyDescent="0.25">
      <c r="A32" t="s">
        <v>4</v>
      </c>
      <c r="B32" t="s">
        <v>136</v>
      </c>
      <c r="C32" t="s">
        <v>137</v>
      </c>
      <c r="D32">
        <v>150</v>
      </c>
      <c r="E32" t="str">
        <f t="shared" si="0"/>
        <v>medium-50n-c150_200-d15 - 150</v>
      </c>
      <c r="I32" t="s">
        <v>138</v>
      </c>
      <c r="J32">
        <v>841.07369550778526</v>
      </c>
      <c r="K32">
        <v>5</v>
      </c>
      <c r="L32" t="s">
        <v>139</v>
      </c>
      <c r="M32">
        <v>1218.0211360284361</v>
      </c>
      <c r="N32">
        <v>5</v>
      </c>
    </row>
    <row r="33" spans="1:14" x14ac:dyDescent="0.25">
      <c r="A33" t="s">
        <v>4</v>
      </c>
      <c r="B33" t="s">
        <v>136</v>
      </c>
      <c r="C33" t="s">
        <v>137</v>
      </c>
      <c r="D33">
        <v>155</v>
      </c>
      <c r="E33" t="str">
        <f t="shared" si="0"/>
        <v>medium-50n-c150_200-d15 - 155</v>
      </c>
      <c r="I33" t="s">
        <v>138</v>
      </c>
      <c r="J33">
        <v>841.07369550778526</v>
      </c>
      <c r="K33">
        <v>5</v>
      </c>
      <c r="L33" t="s">
        <v>140</v>
      </c>
      <c r="M33">
        <v>1456.085430276954</v>
      </c>
      <c r="N33">
        <v>5</v>
      </c>
    </row>
    <row r="34" spans="1:14" x14ac:dyDescent="0.25">
      <c r="A34" t="s">
        <v>4</v>
      </c>
      <c r="B34" t="s">
        <v>136</v>
      </c>
      <c r="C34" t="s">
        <v>137</v>
      </c>
      <c r="D34">
        <v>160</v>
      </c>
      <c r="E34" t="str">
        <f t="shared" si="0"/>
        <v>medium-50n-c150_200-d15 - 160</v>
      </c>
      <c r="I34" t="s">
        <v>138</v>
      </c>
      <c r="J34">
        <v>841.07369550778526</v>
      </c>
      <c r="K34">
        <v>5</v>
      </c>
      <c r="L34" t="s">
        <v>141</v>
      </c>
      <c r="M34">
        <v>1182.1613446873021</v>
      </c>
      <c r="N34">
        <v>5</v>
      </c>
    </row>
    <row r="35" spans="1:14" x14ac:dyDescent="0.25">
      <c r="A35" t="s">
        <v>4</v>
      </c>
      <c r="B35" t="s">
        <v>136</v>
      </c>
      <c r="C35" t="s">
        <v>137</v>
      </c>
      <c r="D35">
        <v>165</v>
      </c>
      <c r="E35" t="str">
        <f t="shared" si="0"/>
        <v>medium-50n-c150_200-d15 - 165</v>
      </c>
      <c r="I35" t="s">
        <v>142</v>
      </c>
      <c r="J35">
        <v>817.54328207564595</v>
      </c>
      <c r="K35">
        <v>5</v>
      </c>
      <c r="L35" t="s">
        <v>143</v>
      </c>
      <c r="M35">
        <v>1260.343457753602</v>
      </c>
      <c r="N35">
        <v>5</v>
      </c>
    </row>
    <row r="36" spans="1:14" x14ac:dyDescent="0.25">
      <c r="A36" t="s">
        <v>4</v>
      </c>
      <c r="B36" t="s">
        <v>136</v>
      </c>
      <c r="C36" t="s">
        <v>137</v>
      </c>
      <c r="D36">
        <v>170</v>
      </c>
      <c r="E36" t="str">
        <f t="shared" si="0"/>
        <v>medium-50n-c150_200-d15 - 170</v>
      </c>
      <c r="I36" t="s">
        <v>142</v>
      </c>
      <c r="J36">
        <v>817.54328207564595</v>
      </c>
      <c r="K36">
        <v>5</v>
      </c>
      <c r="L36" t="s">
        <v>144</v>
      </c>
      <c r="M36">
        <v>1532.9034529292951</v>
      </c>
      <c r="N36">
        <v>5</v>
      </c>
    </row>
    <row r="37" spans="1:14" x14ac:dyDescent="0.25">
      <c r="A37" t="s">
        <v>4</v>
      </c>
      <c r="B37" t="s">
        <v>136</v>
      </c>
      <c r="C37" t="s">
        <v>137</v>
      </c>
      <c r="D37">
        <v>175</v>
      </c>
      <c r="E37" t="str">
        <f t="shared" si="0"/>
        <v>medium-50n-c150_200-d15 - 175</v>
      </c>
      <c r="I37" t="s">
        <v>142</v>
      </c>
      <c r="J37">
        <v>817.54328207564595</v>
      </c>
      <c r="K37">
        <v>5</v>
      </c>
      <c r="L37" t="s">
        <v>145</v>
      </c>
      <c r="M37">
        <v>1456.0946838261891</v>
      </c>
      <c r="N37">
        <v>5</v>
      </c>
    </row>
    <row r="38" spans="1:14" x14ac:dyDescent="0.25">
      <c r="A38" t="s">
        <v>4</v>
      </c>
      <c r="B38" t="s">
        <v>136</v>
      </c>
      <c r="C38" t="s">
        <v>137</v>
      </c>
      <c r="D38">
        <v>180</v>
      </c>
      <c r="E38" t="str">
        <f t="shared" si="0"/>
        <v>medium-50n-c150_200-d15 - 180</v>
      </c>
      <c r="I38" t="s">
        <v>146</v>
      </c>
      <c r="J38">
        <v>788.90517172235968</v>
      </c>
      <c r="K38">
        <v>5</v>
      </c>
      <c r="L38" t="s">
        <v>147</v>
      </c>
      <c r="M38">
        <v>1250.312388628565</v>
      </c>
      <c r="N38">
        <v>5</v>
      </c>
    </row>
    <row r="39" spans="1:14" x14ac:dyDescent="0.25">
      <c r="A39" t="s">
        <v>4</v>
      </c>
      <c r="B39" t="s">
        <v>136</v>
      </c>
      <c r="C39" t="s">
        <v>137</v>
      </c>
      <c r="D39">
        <v>185</v>
      </c>
      <c r="E39" t="str">
        <f t="shared" si="0"/>
        <v>medium-50n-c150_200-d15 - 185</v>
      </c>
      <c r="I39" t="s">
        <v>146</v>
      </c>
      <c r="J39">
        <v>788.90517172235968</v>
      </c>
      <c r="K39">
        <v>5</v>
      </c>
      <c r="L39" t="s">
        <v>148</v>
      </c>
      <c r="M39">
        <v>1592.209099717647</v>
      </c>
      <c r="N39">
        <v>5</v>
      </c>
    </row>
    <row r="40" spans="1:14" x14ac:dyDescent="0.25">
      <c r="A40" t="s">
        <v>4</v>
      </c>
      <c r="B40" t="s">
        <v>136</v>
      </c>
      <c r="C40" t="s">
        <v>137</v>
      </c>
      <c r="D40">
        <v>190</v>
      </c>
      <c r="E40" t="str">
        <f t="shared" si="0"/>
        <v>medium-50n-c150_200-d15 - 190</v>
      </c>
      <c r="I40" t="s">
        <v>146</v>
      </c>
      <c r="J40">
        <v>788.90517172235968</v>
      </c>
      <c r="K40">
        <v>5</v>
      </c>
      <c r="L40" t="s">
        <v>149</v>
      </c>
      <c r="M40">
        <v>1184.0207699162249</v>
      </c>
      <c r="N40">
        <v>5</v>
      </c>
    </row>
    <row r="41" spans="1:14" x14ac:dyDescent="0.25">
      <c r="A41" t="s">
        <v>4</v>
      </c>
      <c r="B41" t="s">
        <v>136</v>
      </c>
      <c r="C41" t="s">
        <v>137</v>
      </c>
      <c r="D41">
        <v>195</v>
      </c>
      <c r="E41" t="str">
        <f t="shared" si="0"/>
        <v>medium-50n-c150_200-d15 - 195</v>
      </c>
      <c r="I41" t="s">
        <v>150</v>
      </c>
      <c r="J41">
        <v>737.77409857039538</v>
      </c>
      <c r="K41">
        <v>4</v>
      </c>
      <c r="L41" t="s">
        <v>151</v>
      </c>
      <c r="M41">
        <v>1280.067814927223</v>
      </c>
      <c r="N41">
        <v>4</v>
      </c>
    </row>
    <row r="42" spans="1:14" x14ac:dyDescent="0.25">
      <c r="A42" t="s">
        <v>4</v>
      </c>
      <c r="B42" t="s">
        <v>136</v>
      </c>
      <c r="C42" t="s">
        <v>137</v>
      </c>
      <c r="D42">
        <v>200</v>
      </c>
      <c r="E42" t="str">
        <f t="shared" si="0"/>
        <v>medium-50n-c150_200-d15 - 200</v>
      </c>
      <c r="I42" t="s">
        <v>150</v>
      </c>
      <c r="J42">
        <v>737.77409857039538</v>
      </c>
      <c r="K42">
        <v>4</v>
      </c>
      <c r="L42" t="s">
        <v>152</v>
      </c>
      <c r="M42">
        <v>1421.4101667317109</v>
      </c>
      <c r="N42">
        <v>4</v>
      </c>
    </row>
    <row r="43" spans="1:14" x14ac:dyDescent="0.25">
      <c r="A43" t="s">
        <v>1</v>
      </c>
      <c r="B43" t="s">
        <v>153</v>
      </c>
      <c r="C43" t="s">
        <v>154</v>
      </c>
      <c r="D43">
        <v>80</v>
      </c>
      <c r="E43" t="str">
        <f t="shared" si="0"/>
        <v>medium-50n-c80_120-d10_50 - 80</v>
      </c>
      <c r="I43" t="s">
        <v>155</v>
      </c>
      <c r="J43">
        <v>2522.7671484567181</v>
      </c>
      <c r="K43">
        <v>22</v>
      </c>
      <c r="L43" t="s">
        <v>156</v>
      </c>
      <c r="M43">
        <v>2872.9605880665658</v>
      </c>
      <c r="N43">
        <v>21</v>
      </c>
    </row>
    <row r="44" spans="1:14" x14ac:dyDescent="0.25">
      <c r="A44" t="s">
        <v>1</v>
      </c>
      <c r="B44" t="s">
        <v>153</v>
      </c>
      <c r="C44" t="s">
        <v>154</v>
      </c>
      <c r="D44">
        <v>87</v>
      </c>
      <c r="E44" t="str">
        <f t="shared" si="0"/>
        <v>medium-50n-c80_120-d10_50 - 87</v>
      </c>
      <c r="I44" t="s">
        <v>157</v>
      </c>
      <c r="J44">
        <v>2243.1560004187008</v>
      </c>
      <c r="K44">
        <v>20</v>
      </c>
      <c r="L44" t="s">
        <v>158</v>
      </c>
      <c r="M44">
        <v>2756.9226134329319</v>
      </c>
      <c r="N44">
        <v>20</v>
      </c>
    </row>
    <row r="45" spans="1:14" x14ac:dyDescent="0.25">
      <c r="A45" t="s">
        <v>1</v>
      </c>
      <c r="B45" t="s">
        <v>153</v>
      </c>
      <c r="C45" t="s">
        <v>154</v>
      </c>
      <c r="D45">
        <v>94</v>
      </c>
      <c r="E45" t="str">
        <f t="shared" si="0"/>
        <v>medium-50n-c80_120-d10_50 - 94</v>
      </c>
      <c r="I45" t="s">
        <v>159</v>
      </c>
      <c r="J45">
        <v>2118.5937940408649</v>
      </c>
      <c r="K45">
        <v>19</v>
      </c>
      <c r="L45" t="s">
        <v>160</v>
      </c>
      <c r="M45">
        <v>2547.4975353400509</v>
      </c>
      <c r="N45">
        <v>18</v>
      </c>
    </row>
    <row r="46" spans="1:14" x14ac:dyDescent="0.25">
      <c r="A46" t="s">
        <v>1</v>
      </c>
      <c r="B46" t="s">
        <v>153</v>
      </c>
      <c r="C46" t="s">
        <v>154</v>
      </c>
      <c r="D46">
        <v>101</v>
      </c>
      <c r="E46" t="str">
        <f t="shared" si="0"/>
        <v>medium-50n-c80_120-d10_50 - 101</v>
      </c>
      <c r="I46" t="s">
        <v>161</v>
      </c>
      <c r="J46">
        <v>2004.7701926073339</v>
      </c>
      <c r="K46">
        <v>17</v>
      </c>
      <c r="L46" t="s">
        <v>162</v>
      </c>
      <c r="M46">
        <v>2561.6218849889069</v>
      </c>
      <c r="N46">
        <v>16</v>
      </c>
    </row>
    <row r="47" spans="1:14" x14ac:dyDescent="0.25">
      <c r="A47" t="s">
        <v>1</v>
      </c>
      <c r="B47" t="s">
        <v>153</v>
      </c>
      <c r="C47" t="s">
        <v>154</v>
      </c>
      <c r="D47">
        <v>108</v>
      </c>
      <c r="E47" t="str">
        <f t="shared" si="0"/>
        <v>medium-50n-c80_120-d10_50 - 108</v>
      </c>
      <c r="I47" t="s">
        <v>163</v>
      </c>
      <c r="J47">
        <v>1979.4951573454639</v>
      </c>
      <c r="K47">
        <v>17</v>
      </c>
      <c r="L47" t="s">
        <v>164</v>
      </c>
      <c r="M47">
        <v>2170.5392692926289</v>
      </c>
      <c r="N47">
        <v>15</v>
      </c>
    </row>
    <row r="48" spans="1:14" x14ac:dyDescent="0.25">
      <c r="A48" t="s">
        <v>1</v>
      </c>
      <c r="B48" t="s">
        <v>153</v>
      </c>
      <c r="C48" t="s">
        <v>154</v>
      </c>
      <c r="D48">
        <v>115</v>
      </c>
      <c r="E48" t="str">
        <f t="shared" si="0"/>
        <v>medium-50n-c80_120-d10_50 - 115</v>
      </c>
      <c r="I48" t="s">
        <v>165</v>
      </c>
      <c r="J48">
        <v>1825.0431132497311</v>
      </c>
      <c r="K48">
        <v>14</v>
      </c>
      <c r="L48" t="s">
        <v>166</v>
      </c>
      <c r="M48">
        <v>2313.7459707303929</v>
      </c>
      <c r="N48">
        <v>15</v>
      </c>
    </row>
    <row r="49" spans="1:14" x14ac:dyDescent="0.25">
      <c r="A49" t="s">
        <v>5</v>
      </c>
      <c r="B49" t="s">
        <v>167</v>
      </c>
      <c r="C49" t="s">
        <v>168</v>
      </c>
      <c r="D49">
        <v>80</v>
      </c>
      <c r="E49" t="str">
        <f t="shared" si="0"/>
        <v>big-250n-c80_120-d10_50 - 80</v>
      </c>
      <c r="I49" t="s">
        <v>169</v>
      </c>
      <c r="J49">
        <v>11551.03124056884</v>
      </c>
      <c r="K49">
        <v>105</v>
      </c>
      <c r="L49" t="s">
        <v>170</v>
      </c>
      <c r="M49">
        <v>14043.903530135751</v>
      </c>
      <c r="N49">
        <v>103</v>
      </c>
    </row>
    <row r="50" spans="1:14" x14ac:dyDescent="0.25">
      <c r="A50" t="s">
        <v>5</v>
      </c>
      <c r="B50" t="s">
        <v>167</v>
      </c>
      <c r="C50" t="s">
        <v>168</v>
      </c>
      <c r="D50">
        <v>87</v>
      </c>
      <c r="E50" t="str">
        <f t="shared" si="0"/>
        <v>big-250n-c80_120-d10_50 - 87</v>
      </c>
      <c r="I50" t="s">
        <v>171</v>
      </c>
      <c r="J50">
        <v>10403.652744910931</v>
      </c>
      <c r="K50">
        <v>96</v>
      </c>
      <c r="L50" t="s">
        <v>172</v>
      </c>
      <c r="M50">
        <v>12835.46430849392</v>
      </c>
      <c r="N50">
        <v>95</v>
      </c>
    </row>
    <row r="51" spans="1:14" x14ac:dyDescent="0.25">
      <c r="A51" t="s">
        <v>5</v>
      </c>
      <c r="B51" t="s">
        <v>167</v>
      </c>
      <c r="C51" t="s">
        <v>168</v>
      </c>
      <c r="D51">
        <v>94</v>
      </c>
      <c r="E51" t="str">
        <f t="shared" si="0"/>
        <v>big-250n-c80_120-d10_50 - 94</v>
      </c>
      <c r="I51" t="s">
        <v>173</v>
      </c>
      <c r="J51">
        <v>9771.5043847825291</v>
      </c>
      <c r="K51">
        <v>90</v>
      </c>
      <c r="L51" t="s">
        <v>174</v>
      </c>
      <c r="M51">
        <v>12150.548144888489</v>
      </c>
      <c r="N51">
        <v>87</v>
      </c>
    </row>
    <row r="52" spans="1:14" x14ac:dyDescent="0.25">
      <c r="A52" t="s">
        <v>5</v>
      </c>
      <c r="B52" t="s">
        <v>167</v>
      </c>
      <c r="C52" t="s">
        <v>168</v>
      </c>
      <c r="D52">
        <v>101</v>
      </c>
      <c r="E52" t="str">
        <f t="shared" si="0"/>
        <v>big-250n-c80_120-d10_50 - 101</v>
      </c>
      <c r="I52" t="s">
        <v>175</v>
      </c>
      <c r="J52">
        <v>9053.6746977448947</v>
      </c>
      <c r="K52">
        <v>83</v>
      </c>
      <c r="L52" t="s">
        <v>176</v>
      </c>
      <c r="M52">
        <v>11887.638260520889</v>
      </c>
      <c r="N52">
        <v>81</v>
      </c>
    </row>
    <row r="53" spans="1:14" x14ac:dyDescent="0.25">
      <c r="A53" t="s">
        <v>5</v>
      </c>
      <c r="B53" t="s">
        <v>167</v>
      </c>
      <c r="C53" t="s">
        <v>168</v>
      </c>
      <c r="D53">
        <v>108</v>
      </c>
      <c r="E53" t="str">
        <f t="shared" si="0"/>
        <v>big-250n-c80_120-d10_50 - 108</v>
      </c>
      <c r="I53" t="s">
        <v>177</v>
      </c>
      <c r="J53">
        <v>8431.2800090240835</v>
      </c>
      <c r="K53">
        <v>76</v>
      </c>
      <c r="L53" t="s">
        <v>178</v>
      </c>
      <c r="M53">
        <v>11184.39660257882</v>
      </c>
      <c r="N53">
        <v>76</v>
      </c>
    </row>
    <row r="54" spans="1:14" x14ac:dyDescent="0.25">
      <c r="A54" t="s">
        <v>5</v>
      </c>
      <c r="B54" t="s">
        <v>167</v>
      </c>
      <c r="C54" t="s">
        <v>168</v>
      </c>
      <c r="D54">
        <v>115</v>
      </c>
      <c r="E54" t="str">
        <f t="shared" si="0"/>
        <v>big-250n-c80_120-d10_50 - 115</v>
      </c>
      <c r="I54" t="s">
        <v>179</v>
      </c>
      <c r="J54">
        <v>8036.9178843598866</v>
      </c>
      <c r="K54">
        <v>73</v>
      </c>
      <c r="L54" t="s">
        <v>180</v>
      </c>
      <c r="M54">
        <v>10597.464060914261</v>
      </c>
      <c r="N54">
        <v>71</v>
      </c>
    </row>
    <row r="55" spans="1:14" x14ac:dyDescent="0.25">
      <c r="A55" t="s">
        <v>3</v>
      </c>
      <c r="B55" t="s">
        <v>181</v>
      </c>
      <c r="C55" t="s">
        <v>182</v>
      </c>
      <c r="D55">
        <v>150</v>
      </c>
      <c r="E55" t="str">
        <f t="shared" si="0"/>
        <v>big-250n-c150_300-d10_50 - 150</v>
      </c>
      <c r="I55" t="s">
        <v>183</v>
      </c>
      <c r="J55">
        <v>5888.478913488143</v>
      </c>
      <c r="K55">
        <v>52</v>
      </c>
      <c r="L55" t="s">
        <v>184</v>
      </c>
      <c r="M55">
        <v>8386.2939798832394</v>
      </c>
      <c r="N55">
        <v>51</v>
      </c>
    </row>
    <row r="56" spans="1:14" x14ac:dyDescent="0.25">
      <c r="A56" t="s">
        <v>3</v>
      </c>
      <c r="B56" t="s">
        <v>181</v>
      </c>
      <c r="C56" t="s">
        <v>182</v>
      </c>
      <c r="D56">
        <v>160</v>
      </c>
      <c r="E56" t="str">
        <f t="shared" si="0"/>
        <v>big-250n-c150_300-d10_50 - 160</v>
      </c>
      <c r="I56" t="s">
        <v>185</v>
      </c>
      <c r="J56">
        <v>5591.9016415063679</v>
      </c>
      <c r="K56">
        <v>48</v>
      </c>
      <c r="L56" t="s">
        <v>186</v>
      </c>
      <c r="M56">
        <v>8105.2155205331446</v>
      </c>
      <c r="N56">
        <v>47</v>
      </c>
    </row>
    <row r="57" spans="1:14" x14ac:dyDescent="0.25">
      <c r="A57" t="s">
        <v>3</v>
      </c>
      <c r="B57" t="s">
        <v>181</v>
      </c>
      <c r="C57" t="s">
        <v>182</v>
      </c>
      <c r="D57">
        <v>170</v>
      </c>
      <c r="E57" t="str">
        <f t="shared" si="0"/>
        <v>big-250n-c150_300-d10_50 - 170</v>
      </c>
      <c r="I57" t="s">
        <v>187</v>
      </c>
      <c r="J57">
        <v>5269.8632335556013</v>
      </c>
      <c r="K57">
        <v>45</v>
      </c>
      <c r="L57" t="s">
        <v>188</v>
      </c>
      <c r="M57">
        <v>7796.6704064969499</v>
      </c>
      <c r="N57">
        <v>44</v>
      </c>
    </row>
    <row r="58" spans="1:14" x14ac:dyDescent="0.25">
      <c r="A58" t="s">
        <v>3</v>
      </c>
      <c r="B58" t="s">
        <v>181</v>
      </c>
      <c r="C58" t="s">
        <v>182</v>
      </c>
      <c r="D58">
        <v>180</v>
      </c>
      <c r="E58" t="str">
        <f t="shared" si="0"/>
        <v>big-250n-c150_300-d10_50 - 180</v>
      </c>
      <c r="I58" t="s">
        <v>189</v>
      </c>
      <c r="J58">
        <v>5063.4769846892486</v>
      </c>
      <c r="K58">
        <v>43</v>
      </c>
      <c r="L58" t="s">
        <v>190</v>
      </c>
      <c r="M58">
        <v>7503.0701063134939</v>
      </c>
      <c r="N58">
        <v>42</v>
      </c>
    </row>
    <row r="59" spans="1:14" x14ac:dyDescent="0.25">
      <c r="A59" t="s">
        <v>3</v>
      </c>
      <c r="B59" t="s">
        <v>181</v>
      </c>
      <c r="C59" t="s">
        <v>182</v>
      </c>
      <c r="D59">
        <v>190</v>
      </c>
      <c r="E59" t="str">
        <f t="shared" si="0"/>
        <v>big-250n-c150_300-d10_50 - 190</v>
      </c>
      <c r="I59" t="s">
        <v>191</v>
      </c>
      <c r="J59">
        <v>4809.0114487281026</v>
      </c>
      <c r="K59">
        <v>40</v>
      </c>
      <c r="L59" t="s">
        <v>192</v>
      </c>
      <c r="M59">
        <v>7208.194143023291</v>
      </c>
      <c r="N59">
        <v>40</v>
      </c>
    </row>
    <row r="60" spans="1:14" x14ac:dyDescent="0.25">
      <c r="A60" t="s">
        <v>3</v>
      </c>
      <c r="B60" t="s">
        <v>181</v>
      </c>
      <c r="C60" t="s">
        <v>182</v>
      </c>
      <c r="D60">
        <v>200</v>
      </c>
      <c r="E60" t="str">
        <f t="shared" si="0"/>
        <v>big-250n-c150_300-d10_50 - 200</v>
      </c>
      <c r="I60" t="s">
        <v>193</v>
      </c>
      <c r="J60">
        <v>4589.1393661739112</v>
      </c>
      <c r="K60">
        <v>38</v>
      </c>
      <c r="L60" t="s">
        <v>194</v>
      </c>
      <c r="M60">
        <v>7073.898569161478</v>
      </c>
      <c r="N60">
        <v>38</v>
      </c>
    </row>
    <row r="61" spans="1:14" x14ac:dyDescent="0.25">
      <c r="A61" t="s">
        <v>3</v>
      </c>
      <c r="B61" t="s">
        <v>181</v>
      </c>
      <c r="C61" t="s">
        <v>182</v>
      </c>
      <c r="D61">
        <v>210</v>
      </c>
      <c r="E61" t="str">
        <f t="shared" si="0"/>
        <v>big-250n-c150_300-d10_50 - 210</v>
      </c>
      <c r="I61" t="s">
        <v>195</v>
      </c>
      <c r="J61">
        <v>4405.9733246173246</v>
      </c>
      <c r="K61">
        <v>36</v>
      </c>
      <c r="L61" t="s">
        <v>196</v>
      </c>
      <c r="M61">
        <v>6508.5566264634299</v>
      </c>
      <c r="N61">
        <v>36</v>
      </c>
    </row>
    <row r="62" spans="1:14" x14ac:dyDescent="0.25">
      <c r="A62" t="s">
        <v>3</v>
      </c>
      <c r="B62" t="s">
        <v>181</v>
      </c>
      <c r="C62" t="s">
        <v>182</v>
      </c>
      <c r="D62">
        <v>220</v>
      </c>
      <c r="E62" t="str">
        <f t="shared" si="0"/>
        <v>big-250n-c150_300-d10_50 - 220</v>
      </c>
      <c r="I62" t="s">
        <v>197</v>
      </c>
      <c r="J62">
        <v>4278.2872836126326</v>
      </c>
      <c r="K62">
        <v>35</v>
      </c>
      <c r="L62" t="s">
        <v>198</v>
      </c>
      <c r="M62">
        <v>6561.8163908271354</v>
      </c>
      <c r="N62">
        <v>34</v>
      </c>
    </row>
    <row r="63" spans="1:14" x14ac:dyDescent="0.25">
      <c r="A63" t="s">
        <v>3</v>
      </c>
      <c r="B63" t="s">
        <v>181</v>
      </c>
      <c r="C63" t="s">
        <v>182</v>
      </c>
      <c r="D63">
        <v>230</v>
      </c>
      <c r="E63" t="str">
        <f t="shared" si="0"/>
        <v>big-250n-c150_300-d10_50 - 230</v>
      </c>
      <c r="I63" t="s">
        <v>199</v>
      </c>
      <c r="J63">
        <v>4078.8196556830389</v>
      </c>
      <c r="K63">
        <v>33</v>
      </c>
      <c r="L63" t="s">
        <v>200</v>
      </c>
      <c r="M63">
        <v>6482.0711235991048</v>
      </c>
      <c r="N63">
        <v>33</v>
      </c>
    </row>
    <row r="64" spans="1:14" x14ac:dyDescent="0.25">
      <c r="A64" t="s">
        <v>3</v>
      </c>
      <c r="B64" t="s">
        <v>181</v>
      </c>
      <c r="C64" t="s">
        <v>182</v>
      </c>
      <c r="D64">
        <v>240</v>
      </c>
      <c r="E64" t="str">
        <f t="shared" si="0"/>
        <v>big-250n-c150_300-d10_50 - 240</v>
      </c>
      <c r="I64" t="s">
        <v>201</v>
      </c>
      <c r="J64">
        <v>3947.379527524698</v>
      </c>
      <c r="K64">
        <v>32</v>
      </c>
      <c r="L64" t="s">
        <v>202</v>
      </c>
      <c r="M64">
        <v>6237.6467044631463</v>
      </c>
      <c r="N64">
        <v>31</v>
      </c>
    </row>
    <row r="65" spans="1:14" x14ac:dyDescent="0.25">
      <c r="A65" t="s">
        <v>3</v>
      </c>
      <c r="B65" t="s">
        <v>181</v>
      </c>
      <c r="C65" t="s">
        <v>182</v>
      </c>
      <c r="D65">
        <v>250</v>
      </c>
      <c r="E65" t="str">
        <f t="shared" si="0"/>
        <v>big-250n-c150_300-d10_50 - 250</v>
      </c>
      <c r="I65" t="s">
        <v>203</v>
      </c>
      <c r="J65">
        <v>3878.5725082527301</v>
      </c>
      <c r="K65">
        <v>31</v>
      </c>
      <c r="L65" t="s">
        <v>204</v>
      </c>
      <c r="M65">
        <v>6156.1470911293281</v>
      </c>
      <c r="N65">
        <v>30</v>
      </c>
    </row>
    <row r="66" spans="1:14" x14ac:dyDescent="0.25">
      <c r="A66" t="s">
        <v>3</v>
      </c>
      <c r="B66" t="s">
        <v>181</v>
      </c>
      <c r="C66" t="s">
        <v>182</v>
      </c>
      <c r="D66">
        <v>260</v>
      </c>
      <c r="E66" t="str">
        <f t="shared" si="0"/>
        <v>big-250n-c150_300-d10_50 - 260</v>
      </c>
      <c r="I66" t="s">
        <v>205</v>
      </c>
      <c r="J66">
        <v>3692.43684941018</v>
      </c>
      <c r="K66">
        <v>29</v>
      </c>
      <c r="L66" t="s">
        <v>206</v>
      </c>
      <c r="M66">
        <v>6315.2575418048382</v>
      </c>
      <c r="N66">
        <v>29</v>
      </c>
    </row>
    <row r="67" spans="1:14" x14ac:dyDescent="0.25">
      <c r="A67" t="s">
        <v>3</v>
      </c>
      <c r="B67" t="s">
        <v>181</v>
      </c>
      <c r="C67" t="s">
        <v>182</v>
      </c>
      <c r="D67">
        <v>270</v>
      </c>
      <c r="E67" t="str">
        <f t="shared" ref="E67:E79" si="1">A67&amp;" - "&amp;D67</f>
        <v>big-250n-c150_300-d10_50 - 270</v>
      </c>
      <c r="I67" t="s">
        <v>207</v>
      </c>
      <c r="J67">
        <v>3646.393285354919</v>
      </c>
      <c r="K67">
        <v>28</v>
      </c>
      <c r="L67" t="s">
        <v>208</v>
      </c>
      <c r="M67">
        <v>6334.5459690030984</v>
      </c>
      <c r="N67">
        <v>28</v>
      </c>
    </row>
    <row r="68" spans="1:14" x14ac:dyDescent="0.25">
      <c r="A68" t="s">
        <v>3</v>
      </c>
      <c r="B68" t="s">
        <v>181</v>
      </c>
      <c r="C68" t="s">
        <v>182</v>
      </c>
      <c r="D68">
        <v>280</v>
      </c>
      <c r="E68" t="str">
        <f t="shared" si="1"/>
        <v>big-250n-c150_300-d10_50 - 280</v>
      </c>
      <c r="I68" t="s">
        <v>209</v>
      </c>
      <c r="J68">
        <v>3539.5601989601241</v>
      </c>
      <c r="K68">
        <v>27</v>
      </c>
      <c r="L68" t="s">
        <v>210</v>
      </c>
      <c r="M68">
        <v>5828.0980851933236</v>
      </c>
      <c r="N68">
        <v>27</v>
      </c>
    </row>
    <row r="69" spans="1:14" x14ac:dyDescent="0.25">
      <c r="A69" t="s">
        <v>3</v>
      </c>
      <c r="B69" t="s">
        <v>181</v>
      </c>
      <c r="C69" t="s">
        <v>182</v>
      </c>
      <c r="D69">
        <v>290</v>
      </c>
      <c r="E69" t="str">
        <f t="shared" si="1"/>
        <v>big-250n-c150_300-d10_50 - 290</v>
      </c>
      <c r="I69" t="s">
        <v>211</v>
      </c>
      <c r="J69">
        <v>3433.8983949714111</v>
      </c>
      <c r="K69">
        <v>26</v>
      </c>
      <c r="L69" t="s">
        <v>212</v>
      </c>
      <c r="M69">
        <v>6159.1530000555376</v>
      </c>
      <c r="N69">
        <v>26</v>
      </c>
    </row>
    <row r="70" spans="1:14" x14ac:dyDescent="0.25">
      <c r="A70" t="s">
        <v>3</v>
      </c>
      <c r="B70" t="s">
        <v>181</v>
      </c>
      <c r="C70" t="s">
        <v>182</v>
      </c>
      <c r="D70">
        <v>300</v>
      </c>
      <c r="E70" t="str">
        <f t="shared" si="1"/>
        <v>big-250n-c150_300-d10_50 - 300</v>
      </c>
      <c r="I70" t="s">
        <v>213</v>
      </c>
      <c r="J70">
        <v>3356.5297498390009</v>
      </c>
      <c r="K70">
        <v>25</v>
      </c>
      <c r="L70" t="s">
        <v>214</v>
      </c>
      <c r="M70">
        <v>6266.2270577347836</v>
      </c>
      <c r="N70">
        <v>25</v>
      </c>
    </row>
    <row r="71" spans="1:14" x14ac:dyDescent="0.25">
      <c r="A71" t="s">
        <v>6</v>
      </c>
      <c r="B71" t="s">
        <v>215</v>
      </c>
      <c r="C71" t="s">
        <v>216</v>
      </c>
      <c r="D71">
        <v>150</v>
      </c>
      <c r="E71" t="str">
        <f t="shared" si="1"/>
        <v>big-250n-c150_300-d15 - 150</v>
      </c>
      <c r="I71" t="s">
        <v>217</v>
      </c>
      <c r="J71">
        <v>4026.256103585843</v>
      </c>
      <c r="K71">
        <v>25</v>
      </c>
      <c r="L71" t="s">
        <v>218</v>
      </c>
      <c r="M71">
        <v>6132.2114045346971</v>
      </c>
      <c r="N71">
        <v>25</v>
      </c>
    </row>
    <row r="72" spans="1:14" x14ac:dyDescent="0.25">
      <c r="A72" t="s">
        <v>6</v>
      </c>
      <c r="B72" t="s">
        <v>215</v>
      </c>
      <c r="C72" t="s">
        <v>216</v>
      </c>
      <c r="D72">
        <v>168</v>
      </c>
      <c r="E72" t="str">
        <f t="shared" si="1"/>
        <v>big-250n-c150_300-d15 - 168</v>
      </c>
      <c r="I72" t="s">
        <v>219</v>
      </c>
      <c r="J72">
        <v>3759.316349993635</v>
      </c>
      <c r="K72">
        <v>23</v>
      </c>
      <c r="L72" t="s">
        <v>220</v>
      </c>
      <c r="M72">
        <v>5741.2632145033558</v>
      </c>
      <c r="N72">
        <v>23</v>
      </c>
    </row>
    <row r="73" spans="1:14" x14ac:dyDescent="0.25">
      <c r="A73" t="s">
        <v>6</v>
      </c>
      <c r="B73" t="s">
        <v>215</v>
      </c>
      <c r="C73" t="s">
        <v>216</v>
      </c>
      <c r="D73">
        <v>186</v>
      </c>
      <c r="E73" t="str">
        <f t="shared" si="1"/>
        <v>big-250n-c150_300-d15 - 186</v>
      </c>
      <c r="I73" t="s">
        <v>221</v>
      </c>
      <c r="J73">
        <v>3492.4325942939058</v>
      </c>
      <c r="K73">
        <v>22</v>
      </c>
      <c r="L73" t="s">
        <v>222</v>
      </c>
      <c r="M73">
        <v>5210.2512897333954</v>
      </c>
      <c r="N73">
        <v>21</v>
      </c>
    </row>
    <row r="74" spans="1:14" x14ac:dyDescent="0.25">
      <c r="A74" t="s">
        <v>6</v>
      </c>
      <c r="B74" t="s">
        <v>215</v>
      </c>
      <c r="C74" t="s">
        <v>216</v>
      </c>
      <c r="D74">
        <v>204</v>
      </c>
      <c r="E74" t="str">
        <f t="shared" si="1"/>
        <v>big-250n-c150_300-d15 - 204</v>
      </c>
      <c r="I74" t="s">
        <v>223</v>
      </c>
      <c r="J74">
        <v>3259.9324007691262</v>
      </c>
      <c r="K74">
        <v>20</v>
      </c>
      <c r="L74" t="s">
        <v>224</v>
      </c>
      <c r="M74">
        <v>5235.8818842310402</v>
      </c>
      <c r="N74">
        <v>20</v>
      </c>
    </row>
    <row r="75" spans="1:14" x14ac:dyDescent="0.25">
      <c r="A75" t="s">
        <v>6</v>
      </c>
      <c r="B75" t="s">
        <v>215</v>
      </c>
      <c r="C75" t="s">
        <v>216</v>
      </c>
      <c r="D75">
        <v>222</v>
      </c>
      <c r="E75" t="str">
        <f t="shared" si="1"/>
        <v>big-250n-c150_300-d15 - 222</v>
      </c>
      <c r="I75" t="s">
        <v>225</v>
      </c>
      <c r="J75">
        <v>3196.6019899341159</v>
      </c>
      <c r="K75">
        <v>19</v>
      </c>
      <c r="L75" t="s">
        <v>226</v>
      </c>
      <c r="M75">
        <v>4997.8749310653502</v>
      </c>
      <c r="N75">
        <v>18</v>
      </c>
    </row>
    <row r="76" spans="1:14" x14ac:dyDescent="0.25">
      <c r="A76" t="s">
        <v>6</v>
      </c>
      <c r="B76" t="s">
        <v>215</v>
      </c>
      <c r="C76" t="s">
        <v>216</v>
      </c>
      <c r="D76">
        <v>240</v>
      </c>
      <c r="E76" t="str">
        <f t="shared" si="1"/>
        <v>big-250n-c150_300-d15 - 240</v>
      </c>
      <c r="I76" t="s">
        <v>227</v>
      </c>
      <c r="J76">
        <v>2892.5001828912618</v>
      </c>
      <c r="K76">
        <v>17</v>
      </c>
      <c r="L76" t="s">
        <v>228</v>
      </c>
      <c r="M76">
        <v>4935.450769068817</v>
      </c>
      <c r="N76">
        <v>16</v>
      </c>
    </row>
    <row r="77" spans="1:14" x14ac:dyDescent="0.25">
      <c r="A77" t="s">
        <v>6</v>
      </c>
      <c r="B77" t="s">
        <v>215</v>
      </c>
      <c r="C77" t="s">
        <v>216</v>
      </c>
      <c r="D77">
        <v>258</v>
      </c>
      <c r="E77" t="str">
        <f t="shared" si="1"/>
        <v>big-250n-c150_300-d15 - 258</v>
      </c>
      <c r="I77" t="s">
        <v>229</v>
      </c>
      <c r="J77">
        <v>2799.3816249173442</v>
      </c>
      <c r="K77">
        <v>16</v>
      </c>
      <c r="L77" t="s">
        <v>230</v>
      </c>
      <c r="M77">
        <v>4907.6275866788092</v>
      </c>
      <c r="N77">
        <v>15</v>
      </c>
    </row>
    <row r="78" spans="1:14" x14ac:dyDescent="0.25">
      <c r="A78" t="s">
        <v>6</v>
      </c>
      <c r="B78" t="s">
        <v>215</v>
      </c>
      <c r="C78" t="s">
        <v>216</v>
      </c>
      <c r="D78">
        <v>276</v>
      </c>
      <c r="E78" t="str">
        <f t="shared" si="1"/>
        <v>big-250n-c150_300-d15 - 276</v>
      </c>
      <c r="I78" t="s">
        <v>231</v>
      </c>
      <c r="J78">
        <v>2702.5023514250979</v>
      </c>
      <c r="K78">
        <v>15</v>
      </c>
      <c r="L78" t="s">
        <v>232</v>
      </c>
      <c r="M78">
        <v>4789.4400666375823</v>
      </c>
      <c r="N78">
        <v>14</v>
      </c>
    </row>
    <row r="79" spans="1:14" x14ac:dyDescent="0.25">
      <c r="A79" t="s">
        <v>6</v>
      </c>
      <c r="B79" t="s">
        <v>215</v>
      </c>
      <c r="C79" t="s">
        <v>216</v>
      </c>
      <c r="D79">
        <v>294</v>
      </c>
      <c r="E79" t="str">
        <f t="shared" si="1"/>
        <v>big-250n-c150_300-d15 - 294</v>
      </c>
      <c r="I79" t="s">
        <v>233</v>
      </c>
      <c r="J79">
        <v>2633.0109590255629</v>
      </c>
      <c r="K79">
        <v>14</v>
      </c>
      <c r="L79" t="s">
        <v>234</v>
      </c>
      <c r="M79">
        <v>4747.3385718793052</v>
      </c>
      <c r="N79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CD676-7A5E-4B1A-8E20-E57EB5B1FE36}">
  <dimension ref="A1:K80"/>
  <sheetViews>
    <sheetView workbookViewId="0">
      <selection activeCell="F2" sqref="F2:K2"/>
    </sheetView>
  </sheetViews>
  <sheetFormatPr defaultRowHeight="15" x14ac:dyDescent="0.25"/>
  <cols>
    <col min="1" max="1" width="28" style="2" bestFit="1" customWidth="1"/>
    <col min="2" max="2" width="23.140625" style="2" bestFit="1" customWidth="1"/>
    <col min="3" max="3" width="32.7109375" style="2" bestFit="1" customWidth="1"/>
    <col min="4" max="4" width="17" style="2" bestFit="1" customWidth="1"/>
    <col min="5" max="5" width="19.140625" customWidth="1"/>
    <col min="6" max="6" width="18.5703125" style="7" bestFit="1" customWidth="1"/>
    <col min="7" max="11" width="18" style="8" customWidth="1"/>
  </cols>
  <sheetData>
    <row r="1" spans="1:11" x14ac:dyDescent="0.25">
      <c r="A1" s="3" t="s">
        <v>14</v>
      </c>
      <c r="B1" s="4"/>
      <c r="C1" s="4"/>
      <c r="D1" s="4"/>
      <c r="E1" s="5"/>
      <c r="F1" s="7">
        <v>4</v>
      </c>
    </row>
    <row r="2" spans="1:11" ht="30" x14ac:dyDescent="0.25">
      <c r="A2" s="1" t="s">
        <v>0</v>
      </c>
      <c r="B2" s="1" t="s">
        <v>12</v>
      </c>
      <c r="C2" s="1" t="str">
        <f>A2&amp;" + "&amp;B2</f>
        <v>problema + capacidad de vehiculos</v>
      </c>
      <c r="D2" s="1" t="s">
        <v>13</v>
      </c>
      <c r="E2" s="6" t="s">
        <v>15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</row>
    <row r="3" spans="1:11" x14ac:dyDescent="0.25">
      <c r="A3" s="2" t="s">
        <v>5</v>
      </c>
      <c r="B3" s="2">
        <v>80</v>
      </c>
      <c r="C3" s="2" t="str">
        <f>A3&amp;" - "&amp;B3</f>
        <v>big-250n-c80_120-d10_50 - 80</v>
      </c>
      <c r="D3" s="2">
        <v>102</v>
      </c>
      <c r="E3" s="7">
        <v>11919.828939999999</v>
      </c>
      <c r="F3" s="7">
        <v>1</v>
      </c>
      <c r="G3" s="8">
        <v>2124.0745910000001</v>
      </c>
      <c r="H3" s="8">
        <v>0.01</v>
      </c>
      <c r="I3" s="8">
        <v>0.15</v>
      </c>
      <c r="J3" s="8">
        <v>1</v>
      </c>
      <c r="K3" s="8">
        <v>4511692.8681318173</v>
      </c>
    </row>
    <row r="4" spans="1:11" x14ac:dyDescent="0.25">
      <c r="A4" s="2" t="s">
        <v>5</v>
      </c>
      <c r="B4" s="2">
        <v>87</v>
      </c>
      <c r="C4" s="2" t="str">
        <f t="shared" ref="C4:C67" si="0">A4&amp;" - "&amp;B4</f>
        <v>big-250n-c80_120-d10_50 - 87</v>
      </c>
      <c r="D4" s="2">
        <v>93</v>
      </c>
      <c r="E4" s="7">
        <v>11379.08757</v>
      </c>
      <c r="F4" s="7">
        <v>2</v>
      </c>
      <c r="G4" s="8">
        <v>1456.376743</v>
      </c>
      <c r="H4" s="8">
        <v>0.02</v>
      </c>
      <c r="I4" s="8">
        <v>0.11</v>
      </c>
      <c r="J4" s="8">
        <v>4</v>
      </c>
      <c r="K4" s="8">
        <v>2121033.2175512882</v>
      </c>
    </row>
    <row r="5" spans="1:11" x14ac:dyDescent="0.25">
      <c r="A5" s="2" t="s">
        <v>5</v>
      </c>
      <c r="B5" s="2">
        <v>94</v>
      </c>
      <c r="C5" s="2" t="str">
        <f t="shared" si="0"/>
        <v>big-250n-c80_120-d10_50 - 94</v>
      </c>
      <c r="D5" s="2">
        <v>85</v>
      </c>
      <c r="E5" s="7">
        <v>10247.54175</v>
      </c>
      <c r="F5" s="7">
        <v>2</v>
      </c>
      <c r="G5" s="8">
        <v>1903.006392</v>
      </c>
      <c r="H5" s="8">
        <v>0.02</v>
      </c>
      <c r="I5" s="8">
        <v>0.16</v>
      </c>
      <c r="J5" s="8">
        <v>4</v>
      </c>
      <c r="K5" s="8">
        <v>3621433.3279928579</v>
      </c>
    </row>
    <row r="6" spans="1:11" x14ac:dyDescent="0.25">
      <c r="A6" s="2" t="s">
        <v>5</v>
      </c>
      <c r="B6" s="2">
        <v>101</v>
      </c>
      <c r="C6" s="2" t="str">
        <f t="shared" si="0"/>
        <v>big-250n-c80_120-d10_50 - 101</v>
      </c>
      <c r="D6" s="2">
        <v>79</v>
      </c>
      <c r="E6" s="7">
        <v>9738.7322629999999</v>
      </c>
      <c r="F6" s="7">
        <v>2</v>
      </c>
      <c r="G6" s="8">
        <v>2148.9059980000002</v>
      </c>
      <c r="H6" s="8">
        <v>0.02</v>
      </c>
      <c r="I6" s="8">
        <v>0.18</v>
      </c>
      <c r="J6" s="8">
        <v>4</v>
      </c>
      <c r="K6" s="8">
        <v>4617796.988240377</v>
      </c>
    </row>
    <row r="7" spans="1:11" x14ac:dyDescent="0.25">
      <c r="A7" s="2" t="s">
        <v>5</v>
      </c>
      <c r="B7" s="2">
        <v>108</v>
      </c>
      <c r="C7" s="2" t="str">
        <f t="shared" si="0"/>
        <v>big-250n-c80_120-d10_50 - 108</v>
      </c>
      <c r="D7" s="2">
        <v>74</v>
      </c>
      <c r="E7" s="7">
        <v>8961.5557989999998</v>
      </c>
      <c r="F7" s="7">
        <v>2</v>
      </c>
      <c r="G7" s="8">
        <v>2222.8408039999999</v>
      </c>
      <c r="H7" s="8">
        <v>0.03</v>
      </c>
      <c r="I7" s="8">
        <v>0.2</v>
      </c>
      <c r="J7" s="8">
        <v>4</v>
      </c>
      <c r="K7" s="8">
        <v>4941021.2399273664</v>
      </c>
    </row>
    <row r="8" spans="1:11" x14ac:dyDescent="0.25">
      <c r="A8" s="2" t="s">
        <v>5</v>
      </c>
      <c r="B8" s="2">
        <v>115</v>
      </c>
      <c r="C8" s="2" t="str">
        <f t="shared" si="0"/>
        <v>big-250n-c80_120-d10_50 - 115</v>
      </c>
      <c r="D8" s="2">
        <v>70</v>
      </c>
      <c r="E8" s="7">
        <v>8486.5185970000002</v>
      </c>
      <c r="F8" s="7">
        <v>1</v>
      </c>
      <c r="G8" s="8">
        <v>2110.9454639999999</v>
      </c>
      <c r="H8" s="8">
        <v>0.01</v>
      </c>
      <c r="I8" s="8">
        <v>0.2</v>
      </c>
      <c r="J8" s="8">
        <v>1</v>
      </c>
      <c r="K8" s="8">
        <v>4456090.7519821748</v>
      </c>
    </row>
    <row r="9" spans="1:11" x14ac:dyDescent="0.25">
      <c r="A9" s="2" t="s">
        <v>4</v>
      </c>
      <c r="B9" s="2">
        <v>150</v>
      </c>
      <c r="C9" s="2" t="str">
        <f t="shared" si="0"/>
        <v>medium-50n-c150_200-d15 - 150</v>
      </c>
      <c r="D9" s="2">
        <v>5</v>
      </c>
      <c r="E9" s="7">
        <v>916.62089519999995</v>
      </c>
      <c r="F9" s="7">
        <v>0</v>
      </c>
      <c r="G9" s="8">
        <v>301.40024089999997</v>
      </c>
      <c r="H9" s="8">
        <v>0</v>
      </c>
      <c r="I9" s="8">
        <v>0.25</v>
      </c>
      <c r="J9" s="8">
        <v>0</v>
      </c>
      <c r="K9" s="8">
        <v>90842.105214578012</v>
      </c>
    </row>
    <row r="10" spans="1:11" x14ac:dyDescent="0.25">
      <c r="A10" s="2" t="s">
        <v>4</v>
      </c>
      <c r="B10" s="2">
        <v>155</v>
      </c>
      <c r="C10" s="2" t="str">
        <f t="shared" si="0"/>
        <v>medium-50n-c150_200-d15 - 155</v>
      </c>
      <c r="D10" s="2">
        <v>5</v>
      </c>
      <c r="E10" s="7">
        <v>918.4081923</v>
      </c>
      <c r="F10" s="7">
        <v>0</v>
      </c>
      <c r="G10" s="8">
        <v>537.67723799999999</v>
      </c>
      <c r="H10" s="8">
        <v>0</v>
      </c>
      <c r="I10" s="8">
        <v>0.37</v>
      </c>
      <c r="J10" s="8">
        <v>0</v>
      </c>
      <c r="K10" s="8">
        <v>289096.81226330862</v>
      </c>
    </row>
    <row r="11" spans="1:11" x14ac:dyDescent="0.25">
      <c r="A11" s="2" t="s">
        <v>4</v>
      </c>
      <c r="B11" s="2">
        <v>160</v>
      </c>
      <c r="C11" s="2" t="str">
        <f t="shared" si="0"/>
        <v>medium-50n-c150_200-d15 - 160</v>
      </c>
      <c r="D11" s="2">
        <v>5</v>
      </c>
      <c r="E11" s="7">
        <v>916.62089519999995</v>
      </c>
      <c r="F11" s="7">
        <v>0</v>
      </c>
      <c r="G11" s="8">
        <v>265.54044950000002</v>
      </c>
      <c r="H11" s="8">
        <v>0</v>
      </c>
      <c r="I11" s="8">
        <v>0.22</v>
      </c>
      <c r="J11" s="8">
        <v>0</v>
      </c>
      <c r="K11" s="8">
        <v>70511.730320662056</v>
      </c>
    </row>
    <row r="12" spans="1:11" x14ac:dyDescent="0.25">
      <c r="A12" s="2" t="s">
        <v>4</v>
      </c>
      <c r="B12" s="2">
        <v>165</v>
      </c>
      <c r="C12" s="2" t="str">
        <f t="shared" si="0"/>
        <v>medium-50n-c150_200-d15 - 165</v>
      </c>
      <c r="D12" s="2">
        <v>5</v>
      </c>
      <c r="E12" s="7">
        <v>939.46904480000001</v>
      </c>
      <c r="F12" s="7">
        <v>0</v>
      </c>
      <c r="G12" s="8">
        <v>320.87441289999998</v>
      </c>
      <c r="H12" s="8">
        <v>0</v>
      </c>
      <c r="I12" s="8">
        <v>0.25</v>
      </c>
      <c r="J12" s="8">
        <v>0</v>
      </c>
      <c r="K12" s="8">
        <v>102960.38885391968</v>
      </c>
    </row>
    <row r="13" spans="1:11" x14ac:dyDescent="0.25">
      <c r="A13" s="2" t="s">
        <v>4</v>
      </c>
      <c r="B13" s="2">
        <v>170</v>
      </c>
      <c r="C13" s="2" t="str">
        <f t="shared" si="0"/>
        <v>medium-50n-c150_200-d15 - 170</v>
      </c>
      <c r="D13" s="2">
        <v>5</v>
      </c>
      <c r="E13" s="7">
        <v>939.46904480000001</v>
      </c>
      <c r="F13" s="7">
        <v>0</v>
      </c>
      <c r="G13" s="8">
        <v>593.43440810000004</v>
      </c>
      <c r="H13" s="8">
        <v>0</v>
      </c>
      <c r="I13" s="8">
        <v>0.39</v>
      </c>
      <c r="J13" s="8">
        <v>0</v>
      </c>
      <c r="K13" s="8">
        <v>352164.39671699738</v>
      </c>
    </row>
    <row r="14" spans="1:11" x14ac:dyDescent="0.25">
      <c r="A14" s="2" t="s">
        <v>4</v>
      </c>
      <c r="B14" s="2">
        <v>175</v>
      </c>
      <c r="C14" s="2" t="str">
        <f t="shared" si="0"/>
        <v>medium-50n-c150_200-d15 - 175</v>
      </c>
      <c r="D14" s="2">
        <v>5</v>
      </c>
      <c r="E14" s="7">
        <v>941.51920749999999</v>
      </c>
      <c r="F14" s="7">
        <v>0</v>
      </c>
      <c r="G14" s="8">
        <v>514.57547629999999</v>
      </c>
      <c r="H14" s="8">
        <v>0</v>
      </c>
      <c r="I14" s="8">
        <v>0.35</v>
      </c>
      <c r="J14" s="8">
        <v>0</v>
      </c>
      <c r="K14" s="8">
        <v>264787.92080937186</v>
      </c>
    </row>
    <row r="15" spans="1:11" x14ac:dyDescent="0.25">
      <c r="A15" s="2" t="s">
        <v>4</v>
      </c>
      <c r="B15" s="2">
        <v>180</v>
      </c>
      <c r="C15" s="2" t="str">
        <f t="shared" si="0"/>
        <v>medium-50n-c150_200-d15 - 180</v>
      </c>
      <c r="D15" s="2">
        <v>5</v>
      </c>
      <c r="E15" s="7">
        <v>919.52341899999999</v>
      </c>
      <c r="F15" s="7">
        <v>0</v>
      </c>
      <c r="G15" s="8">
        <v>330.78896959999997</v>
      </c>
      <c r="H15" s="8">
        <v>0</v>
      </c>
      <c r="I15" s="8">
        <v>0.26</v>
      </c>
      <c r="J15" s="8">
        <v>0</v>
      </c>
      <c r="K15" s="8">
        <v>109421.3424090297</v>
      </c>
    </row>
    <row r="16" spans="1:11" x14ac:dyDescent="0.25">
      <c r="A16" s="2" t="s">
        <v>4</v>
      </c>
      <c r="B16" s="2">
        <v>185</v>
      </c>
      <c r="C16" s="2" t="str">
        <f t="shared" si="0"/>
        <v>medium-50n-c150_200-d15 - 185</v>
      </c>
      <c r="D16" s="2">
        <v>5</v>
      </c>
      <c r="E16" s="7">
        <v>921.81831590000002</v>
      </c>
      <c r="F16" s="7">
        <v>0</v>
      </c>
      <c r="G16" s="8">
        <v>670.39078380000001</v>
      </c>
      <c r="H16" s="8">
        <v>0</v>
      </c>
      <c r="I16" s="8">
        <v>0.42</v>
      </c>
      <c r="J16" s="8">
        <v>0</v>
      </c>
      <c r="K16" s="8">
        <v>449423.80300397833</v>
      </c>
    </row>
    <row r="17" spans="1:11" x14ac:dyDescent="0.25">
      <c r="A17" s="2" t="s">
        <v>4</v>
      </c>
      <c r="B17" s="2">
        <v>190</v>
      </c>
      <c r="C17" s="2" t="str">
        <f t="shared" si="0"/>
        <v>medium-50n-c150_200-d15 - 190</v>
      </c>
      <c r="D17" s="2">
        <v>5</v>
      </c>
      <c r="E17" s="7">
        <v>919.52341899999999</v>
      </c>
      <c r="F17" s="7">
        <v>0</v>
      </c>
      <c r="G17" s="8">
        <v>264.49735090000001</v>
      </c>
      <c r="H17" s="8">
        <v>0</v>
      </c>
      <c r="I17" s="8">
        <v>0.22</v>
      </c>
      <c r="J17" s="8">
        <v>0</v>
      </c>
      <c r="K17" s="8">
        <v>69958.848633117741</v>
      </c>
    </row>
    <row r="18" spans="1:11" x14ac:dyDescent="0.25">
      <c r="A18" s="2" t="s">
        <v>4</v>
      </c>
      <c r="B18" s="2">
        <v>195</v>
      </c>
      <c r="C18" s="2" t="str">
        <f t="shared" si="0"/>
        <v>medium-50n-c150_200-d15 - 195</v>
      </c>
      <c r="D18" s="2">
        <v>4</v>
      </c>
      <c r="E18" s="7">
        <v>903.95430910000005</v>
      </c>
      <c r="F18" s="7">
        <v>0</v>
      </c>
      <c r="G18" s="8">
        <v>376.11350579999998</v>
      </c>
      <c r="H18" s="8">
        <v>0</v>
      </c>
      <c r="I18" s="8">
        <v>0.28999999999999998</v>
      </c>
      <c r="J18" s="8">
        <v>0</v>
      </c>
      <c r="K18" s="8">
        <v>141461.36924516663</v>
      </c>
    </row>
    <row r="19" spans="1:11" x14ac:dyDescent="0.25">
      <c r="A19" s="2" t="s">
        <v>4</v>
      </c>
      <c r="B19" s="2">
        <v>200</v>
      </c>
      <c r="C19" s="2" t="str">
        <f t="shared" si="0"/>
        <v>medium-50n-c150_200-d15 - 200</v>
      </c>
      <c r="D19" s="2">
        <v>4</v>
      </c>
      <c r="E19" s="7">
        <v>902.66835679999997</v>
      </c>
      <c r="F19" s="7">
        <v>0</v>
      </c>
      <c r="G19" s="8">
        <v>518.74180990000002</v>
      </c>
      <c r="H19" s="8">
        <v>0</v>
      </c>
      <c r="I19" s="8">
        <v>0.36</v>
      </c>
      <c r="J19" s="8">
        <v>0</v>
      </c>
      <c r="K19" s="8">
        <v>269093.06533832778</v>
      </c>
    </row>
    <row r="20" spans="1:11" x14ac:dyDescent="0.25">
      <c r="A20" s="2" t="s">
        <v>6</v>
      </c>
      <c r="B20" s="2">
        <v>150</v>
      </c>
      <c r="C20" s="2" t="str">
        <f t="shared" si="0"/>
        <v>big-250n-c150_300-d15 - 150</v>
      </c>
      <c r="D20" s="2">
        <v>25</v>
      </c>
      <c r="E20" s="7">
        <v>4061.1509860000001</v>
      </c>
      <c r="F20" s="7">
        <v>0</v>
      </c>
      <c r="G20" s="8">
        <v>2071.0604189999999</v>
      </c>
      <c r="H20" s="8">
        <v>0</v>
      </c>
      <c r="I20" s="8">
        <v>0.34</v>
      </c>
      <c r="J20" s="8">
        <v>0</v>
      </c>
      <c r="K20" s="8">
        <v>4289291.2591484552</v>
      </c>
    </row>
    <row r="21" spans="1:11" x14ac:dyDescent="0.25">
      <c r="A21" s="2" t="s">
        <v>6</v>
      </c>
      <c r="B21" s="2">
        <v>168</v>
      </c>
      <c r="C21" s="2" t="str">
        <f t="shared" si="0"/>
        <v>big-250n-c150_300-d15 - 168</v>
      </c>
      <c r="D21" s="2">
        <v>23</v>
      </c>
      <c r="E21" s="7">
        <v>3896.7833369999998</v>
      </c>
      <c r="F21" s="7">
        <v>0</v>
      </c>
      <c r="G21" s="8">
        <v>1844.4798780000001</v>
      </c>
      <c r="H21" s="8">
        <v>0</v>
      </c>
      <c r="I21" s="8">
        <v>0.32</v>
      </c>
      <c r="J21" s="8">
        <v>0</v>
      </c>
      <c r="K21" s="8">
        <v>3402106.0203468953</v>
      </c>
    </row>
    <row r="22" spans="1:11" x14ac:dyDescent="0.25">
      <c r="A22" s="2" t="s">
        <v>6</v>
      </c>
      <c r="B22" s="2">
        <v>186</v>
      </c>
      <c r="C22" s="2" t="str">
        <f t="shared" si="0"/>
        <v>big-250n-c150_300-d15 - 186</v>
      </c>
      <c r="D22" s="2">
        <v>21</v>
      </c>
      <c r="E22" s="7">
        <v>3679.786306</v>
      </c>
      <c r="F22" s="7">
        <v>0</v>
      </c>
      <c r="G22" s="8">
        <v>1530.464984</v>
      </c>
      <c r="H22" s="8">
        <v>0</v>
      </c>
      <c r="I22" s="8">
        <v>0.28999999999999998</v>
      </c>
      <c r="J22" s="8">
        <v>0</v>
      </c>
      <c r="K22" s="8">
        <v>2342323.06725012</v>
      </c>
    </row>
    <row r="23" spans="1:11" x14ac:dyDescent="0.25">
      <c r="A23" s="2" t="s">
        <v>6</v>
      </c>
      <c r="B23" s="2">
        <v>204</v>
      </c>
      <c r="C23" s="2" t="str">
        <f t="shared" si="0"/>
        <v>big-250n-c150_300-d15 - 204</v>
      </c>
      <c r="D23" s="2">
        <v>20</v>
      </c>
      <c r="E23" s="7">
        <v>3582.3586679999999</v>
      </c>
      <c r="F23" s="7">
        <v>0</v>
      </c>
      <c r="G23" s="8">
        <v>1653.523216</v>
      </c>
      <c r="H23" s="8">
        <v>0</v>
      </c>
      <c r="I23" s="8">
        <v>0.32</v>
      </c>
      <c r="J23" s="8">
        <v>0</v>
      </c>
      <c r="K23" s="8">
        <v>2734139.0258509829</v>
      </c>
    </row>
    <row r="24" spans="1:11" x14ac:dyDescent="0.25">
      <c r="A24" s="2" t="s">
        <v>6</v>
      </c>
      <c r="B24" s="2">
        <v>222</v>
      </c>
      <c r="C24" s="2" t="str">
        <f t="shared" si="0"/>
        <v>big-250n-c150_300-d15 - 222</v>
      </c>
      <c r="D24" s="2">
        <v>18</v>
      </c>
      <c r="E24" s="7">
        <v>3265.8534279999999</v>
      </c>
      <c r="F24" s="7">
        <v>0</v>
      </c>
      <c r="G24" s="8">
        <v>1732.0215029999999</v>
      </c>
      <c r="H24" s="8">
        <v>0</v>
      </c>
      <c r="I24" s="8">
        <v>0.35</v>
      </c>
      <c r="J24" s="8">
        <v>0</v>
      </c>
      <c r="K24" s="8">
        <v>2999898.4868543786</v>
      </c>
    </row>
    <row r="25" spans="1:11" x14ac:dyDescent="0.25">
      <c r="A25" s="2" t="s">
        <v>6</v>
      </c>
      <c r="B25" s="2">
        <v>240</v>
      </c>
      <c r="C25" s="2" t="str">
        <f t="shared" si="0"/>
        <v>big-250n-c150_300-d15 - 240</v>
      </c>
      <c r="D25" s="2">
        <v>16</v>
      </c>
      <c r="E25" s="7">
        <v>3079.1545550000001</v>
      </c>
      <c r="F25" s="7">
        <v>0</v>
      </c>
      <c r="G25" s="8">
        <v>1856.296214</v>
      </c>
      <c r="H25" s="8">
        <v>0</v>
      </c>
      <c r="I25" s="8">
        <v>0.38</v>
      </c>
      <c r="J25" s="8">
        <v>0</v>
      </c>
      <c r="K25" s="8">
        <v>3445835.6341107339</v>
      </c>
    </row>
    <row r="26" spans="1:11" x14ac:dyDescent="0.25">
      <c r="A26" s="2" t="s">
        <v>6</v>
      </c>
      <c r="B26" s="2">
        <v>258</v>
      </c>
      <c r="C26" s="2" t="str">
        <f t="shared" si="0"/>
        <v>big-250n-c150_300-d15 - 258</v>
      </c>
      <c r="D26" s="2">
        <v>15</v>
      </c>
      <c r="E26" s="7">
        <v>2989.7985789999998</v>
      </c>
      <c r="F26" s="7">
        <v>0</v>
      </c>
      <c r="G26" s="8">
        <v>1917.8290079999999</v>
      </c>
      <c r="H26" s="8">
        <v>0</v>
      </c>
      <c r="I26" s="8">
        <v>0.39</v>
      </c>
      <c r="J26" s="8">
        <v>0</v>
      </c>
      <c r="K26" s="8">
        <v>3678068.1039262637</v>
      </c>
    </row>
    <row r="27" spans="1:11" x14ac:dyDescent="0.25">
      <c r="A27" s="2" t="s">
        <v>6</v>
      </c>
      <c r="B27" s="2">
        <v>276</v>
      </c>
      <c r="C27" s="2" t="str">
        <f t="shared" si="0"/>
        <v>big-250n-c150_300-d15 - 276</v>
      </c>
      <c r="D27" s="2">
        <v>14</v>
      </c>
      <c r="E27" s="7">
        <v>2821.380173</v>
      </c>
      <c r="F27" s="7">
        <v>0</v>
      </c>
      <c r="G27" s="8">
        <v>1968.0598930000001</v>
      </c>
      <c r="H27" s="8">
        <v>0</v>
      </c>
      <c r="I27" s="8">
        <v>0.41</v>
      </c>
      <c r="J27" s="8">
        <v>0</v>
      </c>
      <c r="K27" s="8">
        <v>3873259.7424351717</v>
      </c>
    </row>
    <row r="28" spans="1:11" x14ac:dyDescent="0.25">
      <c r="A28" s="2" t="s">
        <v>6</v>
      </c>
      <c r="B28" s="2">
        <v>294</v>
      </c>
      <c r="C28" s="2" t="str">
        <f t="shared" si="0"/>
        <v>big-250n-c150_300-d15 - 294</v>
      </c>
      <c r="D28" s="2">
        <v>14</v>
      </c>
      <c r="E28" s="7">
        <v>2823.5107090000001</v>
      </c>
      <c r="F28" s="7">
        <v>0</v>
      </c>
      <c r="G28" s="8">
        <v>1923.827863</v>
      </c>
      <c r="H28" s="8">
        <v>0</v>
      </c>
      <c r="I28" s="8">
        <v>0.41</v>
      </c>
      <c r="J28" s="8">
        <v>0</v>
      </c>
      <c r="K28" s="8">
        <v>3701113.6464551468</v>
      </c>
    </row>
    <row r="29" spans="1:11" x14ac:dyDescent="0.25">
      <c r="A29" s="2" t="s">
        <v>9</v>
      </c>
      <c r="B29" s="2">
        <v>50</v>
      </c>
      <c r="C29" s="2" t="str">
        <f t="shared" si="0"/>
        <v>small-10n-c50_70-d10_50 - 50</v>
      </c>
      <c r="D29" s="2">
        <v>6</v>
      </c>
      <c r="E29" s="7">
        <v>1090.18767</v>
      </c>
      <c r="F29" s="7">
        <v>0</v>
      </c>
      <c r="G29" s="8">
        <v>5.8508258E-2</v>
      </c>
      <c r="H29" s="8">
        <v>0</v>
      </c>
      <c r="I29" s="8">
        <v>0</v>
      </c>
      <c r="J29" s="8">
        <v>0</v>
      </c>
      <c r="K29" s="8">
        <v>3.423216254194564E-3</v>
      </c>
    </row>
    <row r="30" spans="1:11" x14ac:dyDescent="0.25">
      <c r="A30" s="2" t="s">
        <v>9</v>
      </c>
      <c r="B30" s="2">
        <v>55</v>
      </c>
      <c r="C30" s="2" t="str">
        <f t="shared" si="0"/>
        <v>small-10n-c50_70-d10_50 - 55</v>
      </c>
      <c r="D30" s="2">
        <v>5</v>
      </c>
      <c r="E30" s="7">
        <v>966.36362659999998</v>
      </c>
      <c r="F30" s="7">
        <v>0</v>
      </c>
      <c r="G30" s="8">
        <v>21.351747549999999</v>
      </c>
      <c r="H30" s="8">
        <v>0</v>
      </c>
      <c r="I30" s="8">
        <v>0.02</v>
      </c>
      <c r="J30" s="8">
        <v>0</v>
      </c>
      <c r="K30" s="8">
        <v>455.89712343893098</v>
      </c>
    </row>
    <row r="31" spans="1:11" x14ac:dyDescent="0.25">
      <c r="A31" s="2" t="s">
        <v>9</v>
      </c>
      <c r="B31" s="2">
        <v>60</v>
      </c>
      <c r="C31" s="2" t="str">
        <f t="shared" si="0"/>
        <v>small-10n-c50_70-d10_50 - 60</v>
      </c>
      <c r="D31" s="2">
        <v>4</v>
      </c>
      <c r="E31" s="7">
        <v>651.90134839999996</v>
      </c>
      <c r="F31" s="7">
        <v>0</v>
      </c>
      <c r="G31" s="8">
        <v>41.270138039999999</v>
      </c>
      <c r="H31" s="8">
        <v>0</v>
      </c>
      <c r="I31" s="8">
        <v>0.06</v>
      </c>
      <c r="J31" s="8">
        <v>0</v>
      </c>
      <c r="K31" s="8">
        <v>1703.224293840655</v>
      </c>
    </row>
    <row r="32" spans="1:11" x14ac:dyDescent="0.25">
      <c r="A32" s="2" t="s">
        <v>9</v>
      </c>
      <c r="B32" s="2">
        <v>65</v>
      </c>
      <c r="C32" s="2" t="str">
        <f t="shared" si="0"/>
        <v>small-10n-c50_70-d10_50 - 65</v>
      </c>
      <c r="D32" s="2">
        <v>4</v>
      </c>
      <c r="E32" s="7">
        <v>708.42057420000003</v>
      </c>
      <c r="F32" s="7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</row>
    <row r="33" spans="1:11" x14ac:dyDescent="0.25">
      <c r="A33" s="2" t="s">
        <v>9</v>
      </c>
      <c r="B33" s="2">
        <v>70</v>
      </c>
      <c r="C33" s="2" t="str">
        <f t="shared" si="0"/>
        <v>small-10n-c50_70-d10_50 - 70</v>
      </c>
      <c r="D33" s="2">
        <v>4</v>
      </c>
      <c r="E33" s="7">
        <v>781.09112010000001</v>
      </c>
      <c r="F33" s="7">
        <v>0</v>
      </c>
      <c r="G33" s="8">
        <v>11.97877663</v>
      </c>
      <c r="H33" s="8">
        <v>0</v>
      </c>
      <c r="I33" s="8">
        <v>0.02</v>
      </c>
      <c r="J33" s="8">
        <v>0</v>
      </c>
      <c r="K33" s="8">
        <v>143.49108955143416</v>
      </c>
    </row>
    <row r="34" spans="1:11" x14ac:dyDescent="0.25">
      <c r="A34" s="2" t="s">
        <v>7</v>
      </c>
      <c r="B34" s="2">
        <v>80</v>
      </c>
      <c r="C34" s="2" t="str">
        <f t="shared" si="0"/>
        <v>small-10n-c80_120-d10_50 - 80</v>
      </c>
      <c r="D34" s="2">
        <v>4</v>
      </c>
      <c r="E34" s="7">
        <v>368.98127110000001</v>
      </c>
      <c r="F34" s="7">
        <v>0</v>
      </c>
      <c r="G34" s="8">
        <v>14.840535210000001</v>
      </c>
      <c r="H34" s="8">
        <v>0</v>
      </c>
      <c r="I34" s="8">
        <v>0.04</v>
      </c>
      <c r="J34" s="8">
        <v>0</v>
      </c>
      <c r="K34" s="8">
        <v>220.24148531924976</v>
      </c>
    </row>
    <row r="35" spans="1:11" x14ac:dyDescent="0.25">
      <c r="A35" s="2" t="s">
        <v>7</v>
      </c>
      <c r="B35" s="2">
        <v>100</v>
      </c>
      <c r="C35" s="2" t="str">
        <f t="shared" si="0"/>
        <v>small-10n-c80_120-d10_50 - 100</v>
      </c>
      <c r="D35" s="2">
        <v>3</v>
      </c>
      <c r="E35" s="7">
        <v>335.42042739999999</v>
      </c>
      <c r="F35" s="7">
        <v>0</v>
      </c>
      <c r="G35" s="8">
        <v>18.470317510000001</v>
      </c>
      <c r="H35" s="8">
        <v>0</v>
      </c>
      <c r="I35" s="8">
        <v>0.05</v>
      </c>
      <c r="J35" s="8">
        <v>0</v>
      </c>
      <c r="K35" s="8">
        <v>341.15262892021263</v>
      </c>
    </row>
    <row r="36" spans="1:11" x14ac:dyDescent="0.25">
      <c r="A36" s="2" t="s">
        <v>7</v>
      </c>
      <c r="B36" s="2">
        <v>120</v>
      </c>
      <c r="C36" s="2" t="str">
        <f t="shared" si="0"/>
        <v>small-10n-c80_120-d10_50 - 120</v>
      </c>
      <c r="D36" s="2">
        <v>3</v>
      </c>
      <c r="E36" s="7">
        <v>312.14133440000001</v>
      </c>
      <c r="F36" s="7">
        <v>0</v>
      </c>
      <c r="G36" s="8">
        <v>26.25895551</v>
      </c>
      <c r="H36" s="8">
        <v>0</v>
      </c>
      <c r="I36" s="8">
        <v>0.09</v>
      </c>
      <c r="J36" s="8">
        <v>0</v>
      </c>
      <c r="K36" s="8">
        <v>689.53274447615934</v>
      </c>
    </row>
    <row r="37" spans="1:11" x14ac:dyDescent="0.25">
      <c r="A37" s="2" t="s">
        <v>10</v>
      </c>
      <c r="B37" s="2">
        <v>30</v>
      </c>
      <c r="C37" s="2" t="str">
        <f t="shared" si="0"/>
        <v>small-10n-c30_75-d15 - 30</v>
      </c>
      <c r="D37" s="2">
        <v>5</v>
      </c>
      <c r="E37" s="7">
        <v>786.10334799999998</v>
      </c>
      <c r="F37" s="7">
        <v>0</v>
      </c>
      <c r="G37" s="8">
        <v>25.240200779999999</v>
      </c>
      <c r="H37" s="8">
        <v>0</v>
      </c>
      <c r="I37" s="8">
        <v>0.03</v>
      </c>
      <c r="J37" s="8">
        <v>0</v>
      </c>
      <c r="K37" s="8">
        <v>637.0677354147125</v>
      </c>
    </row>
    <row r="38" spans="1:11" x14ac:dyDescent="0.25">
      <c r="A38" s="2" t="s">
        <v>10</v>
      </c>
      <c r="B38" s="2">
        <v>45</v>
      </c>
      <c r="C38" s="2" t="str">
        <f t="shared" si="0"/>
        <v>small-10n-c30_75-d15 - 45</v>
      </c>
      <c r="D38" s="2">
        <v>3</v>
      </c>
      <c r="E38" s="7">
        <v>544.75086950000002</v>
      </c>
      <c r="F38" s="7">
        <v>0</v>
      </c>
      <c r="G38" s="8">
        <v>5.4129795959999996</v>
      </c>
      <c r="H38" s="8">
        <v>0</v>
      </c>
      <c r="I38" s="8">
        <v>0.01</v>
      </c>
      <c r="J38" s="8">
        <v>0</v>
      </c>
      <c r="K38" s="8">
        <v>29.300348106712317</v>
      </c>
    </row>
    <row r="39" spans="1:11" x14ac:dyDescent="0.25">
      <c r="A39" s="2" t="s">
        <v>10</v>
      </c>
      <c r="B39" s="2">
        <v>60</v>
      </c>
      <c r="C39" s="2" t="str">
        <f t="shared" si="0"/>
        <v>small-10n-c30_75-d15 - 60</v>
      </c>
      <c r="D39" s="2">
        <v>3</v>
      </c>
      <c r="E39" s="7">
        <v>550.08319410000001</v>
      </c>
      <c r="F39" s="7">
        <v>0</v>
      </c>
      <c r="G39" s="8">
        <v>64.090062619999998</v>
      </c>
      <c r="H39" s="8">
        <v>0</v>
      </c>
      <c r="I39" s="8">
        <v>0.13</v>
      </c>
      <c r="J39" s="8">
        <v>0</v>
      </c>
      <c r="K39" s="8">
        <v>4107.5361266355212</v>
      </c>
    </row>
    <row r="40" spans="1:11" x14ac:dyDescent="0.25">
      <c r="A40" s="2" t="s">
        <v>10</v>
      </c>
      <c r="B40" s="2">
        <v>75</v>
      </c>
      <c r="C40" s="2" t="str">
        <f t="shared" si="0"/>
        <v>small-10n-c30_75-d15 - 75</v>
      </c>
      <c r="D40" s="2">
        <v>2</v>
      </c>
      <c r="E40" s="7">
        <v>437.80935729999999</v>
      </c>
      <c r="F40" s="7">
        <v>0</v>
      </c>
      <c r="G40" s="8">
        <v>10.29616339</v>
      </c>
      <c r="H40" s="8">
        <v>0</v>
      </c>
      <c r="I40" s="8">
        <v>0.02</v>
      </c>
      <c r="J40" s="8">
        <v>0</v>
      </c>
      <c r="K40" s="8">
        <v>106.0109805535763</v>
      </c>
    </row>
    <row r="41" spans="1:11" x14ac:dyDescent="0.25">
      <c r="A41" s="2" t="s">
        <v>11</v>
      </c>
      <c r="B41" s="2">
        <v>50</v>
      </c>
      <c r="C41" s="2" t="str">
        <f t="shared" si="0"/>
        <v>small-10n-c50-d10_50 - 50</v>
      </c>
      <c r="D41" s="2">
        <v>7</v>
      </c>
      <c r="E41" s="7">
        <v>597.57557989999998</v>
      </c>
      <c r="F41" s="7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</row>
    <row r="42" spans="1:11" x14ac:dyDescent="0.25">
      <c r="A42" s="2" t="s">
        <v>3</v>
      </c>
      <c r="B42" s="2">
        <v>150</v>
      </c>
      <c r="C42" s="2" t="str">
        <f t="shared" si="0"/>
        <v>big-250n-c150_300-d10_50 - 150</v>
      </c>
      <c r="D42" s="2">
        <v>50</v>
      </c>
      <c r="E42" s="7">
        <v>6376.1284960000003</v>
      </c>
      <c r="F42" s="7">
        <v>1</v>
      </c>
      <c r="G42" s="8">
        <v>2010.1654840000001</v>
      </c>
      <c r="H42" s="8">
        <v>0.02</v>
      </c>
      <c r="I42" s="8">
        <v>0.24</v>
      </c>
      <c r="J42" s="8">
        <v>1</v>
      </c>
      <c r="K42" s="8">
        <v>4040765.2730649547</v>
      </c>
    </row>
    <row r="43" spans="1:11" x14ac:dyDescent="0.25">
      <c r="A43" s="2" t="s">
        <v>3</v>
      </c>
      <c r="B43" s="2">
        <v>160</v>
      </c>
      <c r="C43" s="2" t="str">
        <f t="shared" si="0"/>
        <v>big-250n-c150_300-d10_50 - 160</v>
      </c>
      <c r="D43" s="2">
        <v>47</v>
      </c>
      <c r="E43" s="7">
        <v>6094.3333510000002</v>
      </c>
      <c r="F43" s="7">
        <v>0</v>
      </c>
      <c r="G43" s="8">
        <v>2010.8821700000001</v>
      </c>
      <c r="H43" s="8">
        <v>0</v>
      </c>
      <c r="I43" s="8">
        <v>0.25</v>
      </c>
      <c r="J43" s="8">
        <v>0</v>
      </c>
      <c r="K43" s="8">
        <v>4043647.1016239091</v>
      </c>
    </row>
    <row r="44" spans="1:11" x14ac:dyDescent="0.25">
      <c r="A44" s="2" t="s">
        <v>3</v>
      </c>
      <c r="B44" s="2">
        <v>170</v>
      </c>
      <c r="C44" s="2" t="str">
        <f t="shared" si="0"/>
        <v>big-250n-c150_300-d10_50 - 170</v>
      </c>
      <c r="D44" s="2">
        <v>44</v>
      </c>
      <c r="E44" s="7">
        <v>5983.5950409999996</v>
      </c>
      <c r="F44" s="7">
        <v>0</v>
      </c>
      <c r="G44" s="8">
        <v>1813.0753649999999</v>
      </c>
      <c r="H44" s="8">
        <v>0</v>
      </c>
      <c r="I44" s="8">
        <v>0.23</v>
      </c>
      <c r="J44" s="8">
        <v>0</v>
      </c>
      <c r="K44" s="8">
        <v>3287242.2791698831</v>
      </c>
    </row>
    <row r="45" spans="1:11" x14ac:dyDescent="0.25">
      <c r="A45" s="2" t="s">
        <v>3</v>
      </c>
      <c r="B45" s="2">
        <v>180</v>
      </c>
      <c r="C45" s="2" t="str">
        <f t="shared" si="0"/>
        <v>big-250n-c150_300-d10_50 - 180</v>
      </c>
      <c r="D45" s="2">
        <v>42</v>
      </c>
      <c r="E45" s="7">
        <v>5659.855114</v>
      </c>
      <c r="F45" s="7">
        <v>0</v>
      </c>
      <c r="G45" s="8">
        <v>1843.2149919999999</v>
      </c>
      <c r="H45" s="8">
        <v>0</v>
      </c>
      <c r="I45" s="8">
        <v>0.25</v>
      </c>
      <c r="J45" s="8">
        <v>0</v>
      </c>
      <c r="K45" s="8">
        <v>3397441.50673356</v>
      </c>
    </row>
    <row r="46" spans="1:11" x14ac:dyDescent="0.25">
      <c r="A46" s="2" t="s">
        <v>3</v>
      </c>
      <c r="B46" s="2">
        <v>190</v>
      </c>
      <c r="C46" s="2" t="str">
        <f t="shared" si="0"/>
        <v>big-250n-c150_300-d10_50 - 190</v>
      </c>
      <c r="D46" s="2">
        <v>40</v>
      </c>
      <c r="E46" s="7">
        <v>5372.2366430000002</v>
      </c>
      <c r="F46" s="7">
        <v>0</v>
      </c>
      <c r="G46" s="8">
        <v>1835.9575</v>
      </c>
      <c r="H46" s="8">
        <v>0</v>
      </c>
      <c r="I46" s="8">
        <v>0.25</v>
      </c>
      <c r="J46" s="8">
        <v>0</v>
      </c>
      <c r="K46" s="8">
        <v>3370739.9418062498</v>
      </c>
    </row>
    <row r="47" spans="1:11" x14ac:dyDescent="0.25">
      <c r="A47" s="2" t="s">
        <v>3</v>
      </c>
      <c r="B47" s="2">
        <v>200</v>
      </c>
      <c r="C47" s="2" t="str">
        <f t="shared" si="0"/>
        <v>big-250n-c150_300-d10_50 - 200</v>
      </c>
      <c r="D47" s="2">
        <v>38</v>
      </c>
      <c r="E47" s="7">
        <v>5322.4751560000004</v>
      </c>
      <c r="F47" s="7">
        <v>0</v>
      </c>
      <c r="G47" s="8">
        <v>1751.423413</v>
      </c>
      <c r="H47" s="8">
        <v>0</v>
      </c>
      <c r="I47" s="8">
        <v>0.25</v>
      </c>
      <c r="J47" s="8">
        <v>0</v>
      </c>
      <c r="K47" s="8">
        <v>3067483.9716045684</v>
      </c>
    </row>
    <row r="48" spans="1:11" x14ac:dyDescent="0.25">
      <c r="A48" s="2" t="s">
        <v>3</v>
      </c>
      <c r="B48" s="2">
        <v>210</v>
      </c>
      <c r="C48" s="2" t="str">
        <f t="shared" si="0"/>
        <v>big-250n-c150_300-d10_50 - 210</v>
      </c>
      <c r="D48" s="2">
        <v>36</v>
      </c>
      <c r="E48" s="7">
        <v>5118.55933</v>
      </c>
      <c r="F48" s="7">
        <v>0</v>
      </c>
      <c r="G48" s="8">
        <v>1389.9972969999999</v>
      </c>
      <c r="H48" s="8">
        <v>0</v>
      </c>
      <c r="I48" s="8">
        <v>0.21</v>
      </c>
      <c r="J48" s="8">
        <v>0</v>
      </c>
      <c r="K48" s="8">
        <v>1932092.485667306</v>
      </c>
    </row>
    <row r="49" spans="1:11" x14ac:dyDescent="0.25">
      <c r="A49" s="2" t="s">
        <v>3</v>
      </c>
      <c r="B49" s="2">
        <v>220</v>
      </c>
      <c r="C49" s="2" t="str">
        <f t="shared" si="0"/>
        <v>big-250n-c150_300-d10_50 - 220</v>
      </c>
      <c r="D49" s="2">
        <v>34</v>
      </c>
      <c r="E49" s="7">
        <v>4683.6080670000001</v>
      </c>
      <c r="F49" s="7">
        <v>0</v>
      </c>
      <c r="G49" s="8">
        <v>1878.2083239999999</v>
      </c>
      <c r="H49" s="8">
        <v>0</v>
      </c>
      <c r="I49" s="8">
        <v>0.28999999999999998</v>
      </c>
      <c r="J49" s="8">
        <v>0</v>
      </c>
      <c r="K49" s="8">
        <v>3527666.5083428887</v>
      </c>
    </row>
    <row r="50" spans="1:11" x14ac:dyDescent="0.25">
      <c r="A50" s="2" t="s">
        <v>3</v>
      </c>
      <c r="B50" s="2">
        <v>230</v>
      </c>
      <c r="C50" s="2" t="str">
        <f t="shared" si="0"/>
        <v>big-250n-c150_300-d10_50 - 230</v>
      </c>
      <c r="D50" s="2">
        <v>33</v>
      </c>
      <c r="E50" s="7">
        <v>4649.1061040000004</v>
      </c>
      <c r="F50" s="7">
        <v>0</v>
      </c>
      <c r="G50" s="8">
        <v>1832.965019</v>
      </c>
      <c r="H50" s="8">
        <v>0</v>
      </c>
      <c r="I50" s="8">
        <v>0.28000000000000003</v>
      </c>
      <c r="J50" s="8">
        <v>0</v>
      </c>
      <c r="K50" s="8">
        <v>3359760.7608776703</v>
      </c>
    </row>
    <row r="51" spans="1:11" x14ac:dyDescent="0.25">
      <c r="A51" s="2" t="s">
        <v>3</v>
      </c>
      <c r="B51" s="2">
        <v>240</v>
      </c>
      <c r="C51" s="2" t="str">
        <f t="shared" si="0"/>
        <v>big-250n-c150_300-d10_50 - 240</v>
      </c>
      <c r="D51" s="2">
        <v>31</v>
      </c>
      <c r="E51" s="7">
        <v>4361.1932459999998</v>
      </c>
      <c r="F51" s="7">
        <v>0</v>
      </c>
      <c r="G51" s="8">
        <v>1876.453458</v>
      </c>
      <c r="H51" s="8">
        <v>0</v>
      </c>
      <c r="I51" s="8">
        <v>0.3</v>
      </c>
      <c r="J51" s="8">
        <v>0</v>
      </c>
      <c r="K51" s="8">
        <v>3521077.5800401578</v>
      </c>
    </row>
    <row r="52" spans="1:11" x14ac:dyDescent="0.25">
      <c r="A52" s="2" t="s">
        <v>3</v>
      </c>
      <c r="B52" s="2">
        <v>250</v>
      </c>
      <c r="C52" s="2" t="str">
        <f t="shared" si="0"/>
        <v>big-250n-c150_300-d10_50 - 250</v>
      </c>
      <c r="D52" s="2">
        <v>30</v>
      </c>
      <c r="E52" s="7">
        <v>4441.8954389999999</v>
      </c>
      <c r="F52" s="7">
        <v>0</v>
      </c>
      <c r="G52" s="8">
        <v>1714.2516519999999</v>
      </c>
      <c r="H52" s="8">
        <v>0</v>
      </c>
      <c r="I52" s="8">
        <v>0.28000000000000003</v>
      </c>
      <c r="J52" s="8">
        <v>0</v>
      </c>
      <c r="K52" s="8">
        <v>2938658.7263847287</v>
      </c>
    </row>
    <row r="53" spans="1:11" x14ac:dyDescent="0.25">
      <c r="A53" s="2" t="s">
        <v>3</v>
      </c>
      <c r="B53" s="2">
        <v>260</v>
      </c>
      <c r="C53" s="2" t="str">
        <f t="shared" si="0"/>
        <v>big-250n-c150_300-d10_50 - 260</v>
      </c>
      <c r="D53" s="2">
        <v>29</v>
      </c>
      <c r="E53" s="7">
        <v>4270.4711989999996</v>
      </c>
      <c r="F53" s="7">
        <v>0</v>
      </c>
      <c r="G53" s="8">
        <v>2044.786343</v>
      </c>
      <c r="H53" s="8">
        <v>0</v>
      </c>
      <c r="I53" s="8">
        <v>0.32</v>
      </c>
      <c r="J53" s="8">
        <v>0</v>
      </c>
      <c r="K53" s="8">
        <v>4181151.1885193135</v>
      </c>
    </row>
    <row r="54" spans="1:11" x14ac:dyDescent="0.25">
      <c r="A54" s="2" t="s">
        <v>3</v>
      </c>
      <c r="B54" s="2">
        <v>270</v>
      </c>
      <c r="C54" s="2" t="str">
        <f t="shared" si="0"/>
        <v>big-250n-c150_300-d10_50 - 270</v>
      </c>
      <c r="D54" s="2">
        <v>28</v>
      </c>
      <c r="E54" s="7">
        <v>4147.6068590000004</v>
      </c>
      <c r="F54" s="7">
        <v>0</v>
      </c>
      <c r="G54" s="8">
        <v>2186.9391099999998</v>
      </c>
      <c r="H54" s="8">
        <v>0</v>
      </c>
      <c r="I54" s="8">
        <v>0.35</v>
      </c>
      <c r="J54" s="8">
        <v>0</v>
      </c>
      <c r="K54" s="8">
        <v>4782702.670847591</v>
      </c>
    </row>
    <row r="55" spans="1:11" x14ac:dyDescent="0.25">
      <c r="A55" s="2" t="s">
        <v>3</v>
      </c>
      <c r="B55" s="2">
        <v>280</v>
      </c>
      <c r="C55" s="2" t="str">
        <f t="shared" si="0"/>
        <v>big-250n-c150_300-d10_50 - 280</v>
      </c>
      <c r="D55" s="2">
        <v>27</v>
      </c>
      <c r="E55" s="7">
        <v>4220.4151389999997</v>
      </c>
      <c r="F55" s="7">
        <v>0</v>
      </c>
      <c r="G55" s="8">
        <v>1607.6829459999999</v>
      </c>
      <c r="H55" s="8">
        <v>0</v>
      </c>
      <c r="I55" s="8">
        <v>0.28000000000000003</v>
      </c>
      <c r="J55" s="8">
        <v>0</v>
      </c>
      <c r="K55" s="8">
        <v>2584644.4548592386</v>
      </c>
    </row>
    <row r="56" spans="1:11" x14ac:dyDescent="0.25">
      <c r="A56" s="2" t="s">
        <v>3</v>
      </c>
      <c r="B56" s="2">
        <v>290</v>
      </c>
      <c r="C56" s="2" t="str">
        <f t="shared" si="0"/>
        <v>big-250n-c150_300-d10_50 - 290</v>
      </c>
      <c r="D56" s="2">
        <v>26</v>
      </c>
      <c r="E56" s="7">
        <v>4027.8164919999999</v>
      </c>
      <c r="F56" s="7">
        <v>0</v>
      </c>
      <c r="G56" s="8">
        <v>2131.3365079999999</v>
      </c>
      <c r="H56" s="8">
        <v>0</v>
      </c>
      <c r="I56" s="8">
        <v>0.35</v>
      </c>
      <c r="J56" s="8">
        <v>0</v>
      </c>
      <c r="K56" s="8">
        <v>4542595.3103336338</v>
      </c>
    </row>
    <row r="57" spans="1:11" x14ac:dyDescent="0.25">
      <c r="A57" s="2" t="s">
        <v>3</v>
      </c>
      <c r="B57" s="2">
        <v>300</v>
      </c>
      <c r="C57" s="2" t="str">
        <f t="shared" si="0"/>
        <v>big-250n-c150_300-d10_50 - 300</v>
      </c>
      <c r="D57" s="2">
        <v>25</v>
      </c>
      <c r="E57" s="7">
        <v>3902.2821049999998</v>
      </c>
      <c r="F57" s="7">
        <v>0</v>
      </c>
      <c r="G57" s="8">
        <v>2363.9449530000002</v>
      </c>
      <c r="H57" s="8">
        <v>0</v>
      </c>
      <c r="I57" s="8">
        <v>0.38</v>
      </c>
      <c r="J57" s="8">
        <v>0</v>
      </c>
      <c r="K57" s="8">
        <v>5588235.7408141727</v>
      </c>
    </row>
    <row r="58" spans="1:11" x14ac:dyDescent="0.25">
      <c r="A58" s="2" t="s">
        <v>1</v>
      </c>
      <c r="B58" s="2">
        <v>80</v>
      </c>
      <c r="C58" s="2" t="str">
        <f t="shared" si="0"/>
        <v>medium-50n-c80_120-d10_50 - 80</v>
      </c>
      <c r="D58" s="2">
        <v>20</v>
      </c>
      <c r="E58" s="7">
        <v>2691.8813460000001</v>
      </c>
      <c r="F58" s="7">
        <v>1</v>
      </c>
      <c r="G58" s="8">
        <v>181.07924249999999</v>
      </c>
      <c r="H58" s="8">
        <v>0.05</v>
      </c>
      <c r="I58" s="8">
        <v>0.06</v>
      </c>
      <c r="J58" s="8">
        <v>1</v>
      </c>
      <c r="K58" s="8">
        <v>32789.692064373805</v>
      </c>
    </row>
    <row r="59" spans="1:11" x14ac:dyDescent="0.25">
      <c r="A59" s="2" t="s">
        <v>1</v>
      </c>
      <c r="B59" s="2">
        <v>87</v>
      </c>
      <c r="C59" s="2" t="str">
        <f t="shared" si="0"/>
        <v>medium-50n-c80_120-d10_50 - 87</v>
      </c>
      <c r="D59" s="2">
        <v>19</v>
      </c>
      <c r="E59" s="7">
        <v>2416.0391020000002</v>
      </c>
      <c r="F59" s="7">
        <v>1</v>
      </c>
      <c r="G59" s="8">
        <v>340.88351110000002</v>
      </c>
      <c r="H59" s="8">
        <v>0.05</v>
      </c>
      <c r="I59" s="8">
        <v>0.12</v>
      </c>
      <c r="J59" s="8">
        <v>1</v>
      </c>
      <c r="K59" s="8">
        <v>116201.56813986384</v>
      </c>
    </row>
    <row r="60" spans="1:11" x14ac:dyDescent="0.25">
      <c r="A60" s="2" t="s">
        <v>1</v>
      </c>
      <c r="B60" s="2">
        <v>94</v>
      </c>
      <c r="C60" s="2" t="str">
        <f t="shared" si="0"/>
        <v>medium-50n-c80_120-d10_50 - 94</v>
      </c>
      <c r="D60" s="2">
        <v>18</v>
      </c>
      <c r="E60" s="7">
        <v>2455.4363509999998</v>
      </c>
      <c r="F60" s="7">
        <v>0</v>
      </c>
      <c r="G60" s="8">
        <v>92.061183920000005</v>
      </c>
      <c r="H60" s="8">
        <v>0</v>
      </c>
      <c r="I60" s="8">
        <v>0.04</v>
      </c>
      <c r="J60" s="8">
        <v>0</v>
      </c>
      <c r="K60" s="8">
        <v>8475.2615847520683</v>
      </c>
    </row>
    <row r="61" spans="1:11" x14ac:dyDescent="0.25">
      <c r="A61" s="2" t="s">
        <v>1</v>
      </c>
      <c r="B61" s="2">
        <v>101</v>
      </c>
      <c r="C61" s="2" t="str">
        <f t="shared" si="0"/>
        <v>medium-50n-c80_120-d10_50 - 101</v>
      </c>
      <c r="D61" s="2">
        <v>16</v>
      </c>
      <c r="E61" s="7">
        <v>2373.1926239999998</v>
      </c>
      <c r="F61" s="7">
        <v>0</v>
      </c>
      <c r="G61" s="8">
        <v>188.4292609</v>
      </c>
      <c r="H61" s="8">
        <v>0</v>
      </c>
      <c r="I61" s="8">
        <v>7.0000000000000007E-2</v>
      </c>
      <c r="J61" s="8">
        <v>0</v>
      </c>
      <c r="K61" s="8">
        <v>35505.586363320268</v>
      </c>
    </row>
    <row r="62" spans="1:11" x14ac:dyDescent="0.25">
      <c r="A62" s="2" t="s">
        <v>1</v>
      </c>
      <c r="B62" s="2">
        <v>108</v>
      </c>
      <c r="C62" s="2" t="str">
        <f t="shared" si="0"/>
        <v>medium-50n-c80_120-d10_50 - 108</v>
      </c>
      <c r="D62" s="2">
        <v>15</v>
      </c>
      <c r="E62" s="7">
        <v>2118.468257</v>
      </c>
      <c r="F62" s="7">
        <v>0</v>
      </c>
      <c r="G62" s="8">
        <v>52.07101273</v>
      </c>
      <c r="H62" s="8">
        <v>0</v>
      </c>
      <c r="I62" s="8">
        <v>0.02</v>
      </c>
      <c r="J62" s="8">
        <v>0</v>
      </c>
      <c r="K62" s="8">
        <v>2711.3903667278219</v>
      </c>
    </row>
    <row r="63" spans="1:11" x14ac:dyDescent="0.25">
      <c r="A63" s="2" t="s">
        <v>1</v>
      </c>
      <c r="B63" s="2">
        <v>115</v>
      </c>
      <c r="C63" s="2" t="str">
        <f t="shared" si="0"/>
        <v>medium-50n-c80_120-d10_50 - 115</v>
      </c>
      <c r="D63" s="2">
        <v>14</v>
      </c>
      <c r="E63" s="7">
        <v>2020.767996</v>
      </c>
      <c r="F63" s="7">
        <v>1</v>
      </c>
      <c r="G63" s="8">
        <v>292.97797459999998</v>
      </c>
      <c r="H63" s="8">
        <v>7.0000000000000007E-2</v>
      </c>
      <c r="I63" s="8">
        <v>0.13</v>
      </c>
      <c r="J63" s="8">
        <v>1</v>
      </c>
      <c r="K63" s="8">
        <v>85836.093600718232</v>
      </c>
    </row>
    <row r="64" spans="1:11" x14ac:dyDescent="0.25">
      <c r="A64" s="2" t="s">
        <v>2</v>
      </c>
      <c r="B64" s="2">
        <v>150</v>
      </c>
      <c r="C64" s="2" t="str">
        <f t="shared" si="0"/>
        <v>medium-50n-c150_200-d10_50 - 150</v>
      </c>
      <c r="D64" s="2">
        <v>10</v>
      </c>
      <c r="E64" s="7">
        <v>1554.9019490000001</v>
      </c>
      <c r="F64" s="7">
        <v>0</v>
      </c>
      <c r="G64" s="8">
        <v>310.5106452</v>
      </c>
      <c r="H64" s="8">
        <v>0</v>
      </c>
      <c r="I64" s="8">
        <v>0.17</v>
      </c>
      <c r="J64" s="8">
        <v>0</v>
      </c>
      <c r="K64" s="8">
        <v>96416.860782520278</v>
      </c>
    </row>
    <row r="65" spans="1:11" x14ac:dyDescent="0.25">
      <c r="A65" s="2" t="s">
        <v>2</v>
      </c>
      <c r="B65" s="2">
        <v>155</v>
      </c>
      <c r="C65" s="2" t="str">
        <f t="shared" si="0"/>
        <v>medium-50n-c150_200-d10_50 - 155</v>
      </c>
      <c r="D65" s="2">
        <v>10</v>
      </c>
      <c r="E65" s="7">
        <v>1551.8074449999999</v>
      </c>
      <c r="F65" s="7">
        <v>0</v>
      </c>
      <c r="G65" s="8">
        <v>201.56290730000001</v>
      </c>
      <c r="H65" s="8">
        <v>0</v>
      </c>
      <c r="I65" s="8">
        <v>0.11</v>
      </c>
      <c r="J65" s="8">
        <v>0</v>
      </c>
      <c r="K65" s="8">
        <v>40627.605599228395</v>
      </c>
    </row>
    <row r="66" spans="1:11" x14ac:dyDescent="0.25">
      <c r="A66" s="2" t="s">
        <v>2</v>
      </c>
      <c r="B66" s="2">
        <v>160</v>
      </c>
      <c r="C66" s="2" t="str">
        <f t="shared" si="0"/>
        <v>medium-50n-c150_200-d10_50 - 160</v>
      </c>
      <c r="D66" s="2">
        <v>9</v>
      </c>
      <c r="E66" s="7">
        <v>1446.745171</v>
      </c>
      <c r="F66" s="7">
        <v>1</v>
      </c>
      <c r="G66" s="8">
        <v>242.34045560000001</v>
      </c>
      <c r="H66" s="8">
        <v>0.1</v>
      </c>
      <c r="I66" s="8">
        <v>0.14000000000000001</v>
      </c>
      <c r="J66" s="8">
        <v>1</v>
      </c>
      <c r="K66" s="8">
        <v>58728.896420415578</v>
      </c>
    </row>
    <row r="67" spans="1:11" x14ac:dyDescent="0.25">
      <c r="A67" s="2" t="s">
        <v>2</v>
      </c>
      <c r="B67" s="2">
        <v>165</v>
      </c>
      <c r="C67" s="2" t="str">
        <f t="shared" si="0"/>
        <v>medium-50n-c150_200-d10_50 - 165</v>
      </c>
      <c r="D67" s="2">
        <v>9</v>
      </c>
      <c r="E67" s="7">
        <v>1424.0089700000001</v>
      </c>
      <c r="F67" s="7">
        <v>0</v>
      </c>
      <c r="G67" s="8">
        <v>387.78297789999999</v>
      </c>
      <c r="H67" s="8">
        <v>0</v>
      </c>
      <c r="I67" s="8">
        <v>0.21</v>
      </c>
      <c r="J67" s="8">
        <v>0</v>
      </c>
      <c r="K67" s="8">
        <v>150375.63794899188</v>
      </c>
    </row>
    <row r="68" spans="1:11" x14ac:dyDescent="0.25">
      <c r="A68" s="2" t="s">
        <v>2</v>
      </c>
      <c r="B68" s="2">
        <v>170</v>
      </c>
      <c r="C68" s="2" t="str">
        <f t="shared" ref="C68:C80" si="1">A68&amp;" - "&amp;B68</f>
        <v>medium-50n-c150_200-d10_50 - 170</v>
      </c>
      <c r="D68" s="2">
        <v>9</v>
      </c>
      <c r="E68" s="7">
        <v>1502.752727</v>
      </c>
      <c r="F68" s="7">
        <v>0</v>
      </c>
      <c r="G68" s="8">
        <v>312.48732310000003</v>
      </c>
      <c r="H68" s="8">
        <v>0</v>
      </c>
      <c r="I68" s="8">
        <v>0.17</v>
      </c>
      <c r="J68" s="8">
        <v>0</v>
      </c>
      <c r="K68" s="8">
        <v>97648.327098203808</v>
      </c>
    </row>
    <row r="69" spans="1:11" x14ac:dyDescent="0.25">
      <c r="A69" s="2" t="s">
        <v>2</v>
      </c>
      <c r="B69" s="2">
        <v>175</v>
      </c>
      <c r="C69" s="2" t="str">
        <f t="shared" si="1"/>
        <v>medium-50n-c150_200-d10_50 - 175</v>
      </c>
      <c r="D69" s="2">
        <v>9</v>
      </c>
      <c r="E69" s="7">
        <v>1392.3779280000001</v>
      </c>
      <c r="F69" s="7">
        <v>0</v>
      </c>
      <c r="G69" s="8">
        <v>213.33354919999999</v>
      </c>
      <c r="H69" s="8">
        <v>0</v>
      </c>
      <c r="I69" s="8">
        <v>0.13</v>
      </c>
      <c r="J69" s="8">
        <v>0</v>
      </c>
      <c r="K69" s="8">
        <v>45511.203214268819</v>
      </c>
    </row>
    <row r="70" spans="1:11" x14ac:dyDescent="0.25">
      <c r="A70" s="2" t="s">
        <v>2</v>
      </c>
      <c r="B70" s="2">
        <v>180</v>
      </c>
      <c r="C70" s="2" t="str">
        <f t="shared" si="1"/>
        <v>medium-50n-c150_200-d10_50 - 180</v>
      </c>
      <c r="D70" s="2">
        <v>8</v>
      </c>
      <c r="E70" s="7">
        <v>1434.1298429999999</v>
      </c>
      <c r="F70" s="7">
        <v>0</v>
      </c>
      <c r="G70" s="8">
        <v>83.746350879999994</v>
      </c>
      <c r="H70" s="8">
        <v>0</v>
      </c>
      <c r="I70" s="8">
        <v>0.06</v>
      </c>
      <c r="J70" s="8">
        <v>0</v>
      </c>
      <c r="K70" s="8">
        <v>7013.4512857160762</v>
      </c>
    </row>
    <row r="71" spans="1:11" x14ac:dyDescent="0.25">
      <c r="A71" s="2" t="s">
        <v>2</v>
      </c>
      <c r="B71" s="2">
        <v>185</v>
      </c>
      <c r="C71" s="2" t="str">
        <f t="shared" si="1"/>
        <v>medium-50n-c150_200-d10_50 - 185</v>
      </c>
      <c r="D71" s="2">
        <v>8</v>
      </c>
      <c r="E71" s="7">
        <v>1365.889854</v>
      </c>
      <c r="F71" s="7">
        <v>0</v>
      </c>
      <c r="G71" s="8">
        <v>407.52116050000001</v>
      </c>
      <c r="H71" s="8">
        <v>0</v>
      </c>
      <c r="I71" s="8">
        <v>0.23</v>
      </c>
      <c r="J71" s="8">
        <v>0</v>
      </c>
      <c r="K71" s="8">
        <v>166073.49625526677</v>
      </c>
    </row>
    <row r="72" spans="1:11" x14ac:dyDescent="0.25">
      <c r="A72" s="2" t="s">
        <v>2</v>
      </c>
      <c r="B72" s="2">
        <v>190</v>
      </c>
      <c r="C72" s="2" t="str">
        <f t="shared" si="1"/>
        <v>medium-50n-c150_200-d10_50 - 190</v>
      </c>
      <c r="D72" s="2">
        <v>8</v>
      </c>
      <c r="E72" s="7">
        <v>1460.1721809999999</v>
      </c>
      <c r="F72" s="7">
        <v>0</v>
      </c>
      <c r="G72" s="8">
        <v>177.97770510000001</v>
      </c>
      <c r="H72" s="8">
        <v>0</v>
      </c>
      <c r="I72" s="8">
        <v>0.11</v>
      </c>
      <c r="J72" s="8">
        <v>0</v>
      </c>
      <c r="K72" s="8">
        <v>31676.063512662568</v>
      </c>
    </row>
    <row r="73" spans="1:11" x14ac:dyDescent="0.25">
      <c r="A73" s="2" t="s">
        <v>2</v>
      </c>
      <c r="B73" s="2">
        <v>195</v>
      </c>
      <c r="C73" s="2" t="str">
        <f t="shared" si="1"/>
        <v>medium-50n-c150_200-d10_50 - 195</v>
      </c>
      <c r="D73" s="2">
        <v>8</v>
      </c>
      <c r="E73" s="7">
        <v>1334.413871</v>
      </c>
      <c r="F73" s="7">
        <v>0</v>
      </c>
      <c r="G73" s="8">
        <v>495.85574489999999</v>
      </c>
      <c r="H73" s="8">
        <v>0</v>
      </c>
      <c r="I73" s="8">
        <v>0.27</v>
      </c>
      <c r="J73" s="8">
        <v>0</v>
      </c>
      <c r="K73" s="8">
        <v>245872.91975033388</v>
      </c>
    </row>
    <row r="74" spans="1:11" x14ac:dyDescent="0.25">
      <c r="A74" s="2" t="s">
        <v>2</v>
      </c>
      <c r="B74" s="2">
        <v>200</v>
      </c>
      <c r="C74" s="2" t="str">
        <f t="shared" si="1"/>
        <v>medium-50n-c150_200-d10_50 - 200</v>
      </c>
      <c r="D74" s="2">
        <v>8</v>
      </c>
      <c r="E74" s="7">
        <v>1290.9853189999999</v>
      </c>
      <c r="F74" s="7">
        <v>0</v>
      </c>
      <c r="G74" s="8">
        <v>630.51770160000001</v>
      </c>
      <c r="H74" s="8">
        <v>0</v>
      </c>
      <c r="I74" s="8">
        <v>0.33</v>
      </c>
      <c r="J74" s="8">
        <v>0</v>
      </c>
      <c r="K74" s="8">
        <v>397552.57203094667</v>
      </c>
    </row>
    <row r="75" spans="1:11" x14ac:dyDescent="0.25">
      <c r="A75" s="2" t="s">
        <v>8</v>
      </c>
      <c r="B75" s="2">
        <v>50</v>
      </c>
      <c r="C75" s="2" t="str">
        <f t="shared" si="1"/>
        <v>small-10n-c50_60-d10_50 - 50</v>
      </c>
      <c r="D75" s="2">
        <v>5</v>
      </c>
      <c r="E75" s="7">
        <v>687.62261860000001</v>
      </c>
      <c r="F75" s="7">
        <v>0</v>
      </c>
      <c r="G75" s="8">
        <v>28.475595810000002</v>
      </c>
      <c r="H75" s="8">
        <v>0</v>
      </c>
      <c r="I75" s="8">
        <v>0.04</v>
      </c>
      <c r="J75" s="8">
        <v>0</v>
      </c>
      <c r="K75" s="8">
        <v>810.85955673448962</v>
      </c>
    </row>
    <row r="76" spans="1:11" x14ac:dyDescent="0.25">
      <c r="A76" s="2" t="s">
        <v>8</v>
      </c>
      <c r="B76" s="2">
        <v>52</v>
      </c>
      <c r="C76" s="2" t="str">
        <f t="shared" si="1"/>
        <v>small-10n-c50_60-d10_50 - 52</v>
      </c>
      <c r="D76" s="2">
        <v>5</v>
      </c>
      <c r="E76" s="7">
        <v>687.62261860000001</v>
      </c>
      <c r="F76" s="7">
        <v>1</v>
      </c>
      <c r="G76" s="8">
        <v>54.329968479999998</v>
      </c>
      <c r="H76" s="8">
        <v>0.25</v>
      </c>
      <c r="I76" s="8">
        <v>0.09</v>
      </c>
      <c r="J76" s="8">
        <v>1</v>
      </c>
      <c r="K76" s="8">
        <v>2951.7454750377933</v>
      </c>
    </row>
    <row r="77" spans="1:11" x14ac:dyDescent="0.25">
      <c r="A77" s="2" t="s">
        <v>8</v>
      </c>
      <c r="B77" s="2">
        <v>54</v>
      </c>
      <c r="C77" s="2" t="str">
        <f t="shared" si="1"/>
        <v>small-10n-c50_60-d10_50 - 54</v>
      </c>
      <c r="D77" s="2">
        <v>5</v>
      </c>
      <c r="E77" s="7">
        <v>687.62261860000001</v>
      </c>
      <c r="F77" s="7">
        <v>1</v>
      </c>
      <c r="G77" s="8">
        <v>128.834259</v>
      </c>
      <c r="H77" s="8">
        <v>0.25</v>
      </c>
      <c r="I77" s="8">
        <v>0.23</v>
      </c>
      <c r="J77" s="8">
        <v>1</v>
      </c>
      <c r="K77" s="8">
        <v>16598.266292079083</v>
      </c>
    </row>
    <row r="78" spans="1:11" x14ac:dyDescent="0.25">
      <c r="A78" s="2" t="s">
        <v>8</v>
      </c>
      <c r="B78" s="2">
        <v>56</v>
      </c>
      <c r="C78" s="2" t="str">
        <f t="shared" si="1"/>
        <v>small-10n-c50_60-d10_50 - 56</v>
      </c>
      <c r="D78" s="2">
        <v>4</v>
      </c>
      <c r="E78" s="7">
        <v>688.49885900000004</v>
      </c>
      <c r="F78" s="7">
        <v>0</v>
      </c>
      <c r="G78" s="8">
        <v>95.645611419999994</v>
      </c>
      <c r="H78" s="8">
        <v>0</v>
      </c>
      <c r="I78" s="8">
        <v>0.12</v>
      </c>
      <c r="J78" s="8">
        <v>0</v>
      </c>
      <c r="K78" s="8">
        <v>9148.0829839056332</v>
      </c>
    </row>
    <row r="79" spans="1:11" x14ac:dyDescent="0.25">
      <c r="A79" s="2" t="s">
        <v>8</v>
      </c>
      <c r="B79" s="2">
        <v>58</v>
      </c>
      <c r="C79" s="2" t="str">
        <f t="shared" si="1"/>
        <v>small-10n-c50_60-d10_50 - 58</v>
      </c>
      <c r="D79" s="2">
        <v>4</v>
      </c>
      <c r="E79" s="7">
        <v>697.83061210000005</v>
      </c>
      <c r="F79" s="7">
        <v>0</v>
      </c>
      <c r="G79" s="8">
        <v>21.708609790000001</v>
      </c>
      <c r="H79" s="8">
        <v>0</v>
      </c>
      <c r="I79" s="8">
        <v>0.03</v>
      </c>
      <c r="J79" s="8">
        <v>0</v>
      </c>
      <c r="K79" s="8">
        <v>471.26373901448386</v>
      </c>
    </row>
    <row r="80" spans="1:11" x14ac:dyDescent="0.25">
      <c r="A80" s="2" t="s">
        <v>8</v>
      </c>
      <c r="B80" s="2">
        <v>60</v>
      </c>
      <c r="C80" s="2" t="str">
        <f t="shared" si="1"/>
        <v>small-10n-c50_60-d10_50 - 60</v>
      </c>
      <c r="D80" s="2">
        <v>4</v>
      </c>
      <c r="E80" s="7">
        <v>672.87291849999997</v>
      </c>
      <c r="F80" s="7">
        <v>0</v>
      </c>
      <c r="G80" s="8">
        <v>1.1399999999999999E-13</v>
      </c>
      <c r="H80" s="8">
        <v>0</v>
      </c>
      <c r="I80" s="8">
        <v>0</v>
      </c>
      <c r="J80" s="8">
        <v>0</v>
      </c>
      <c r="K80" s="8">
        <v>1.2995999999999998E-26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resultados_benchmark (1)</vt:lpstr>
      <vt:lpstr>problem set</vt:lpstr>
      <vt:lpstr>Resultados anteriores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Calderon</dc:creator>
  <cp:lastModifiedBy>Luis Angel Calderon Ramirez</cp:lastModifiedBy>
  <dcterms:created xsi:type="dcterms:W3CDTF">2025-06-13T20:10:18Z</dcterms:created>
  <dcterms:modified xsi:type="dcterms:W3CDTF">2025-06-13T21:36:07Z</dcterms:modified>
</cp:coreProperties>
</file>